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2" i="3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33" i="2"/>
  <c r="F33"/>
  <c r="E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4" i="1"/>
  <c r="G14"/>
  <c r="F14"/>
  <c r="E14"/>
  <c r="K13"/>
  <c r="G13"/>
  <c r="K12"/>
  <c r="G12"/>
  <c r="K11"/>
  <c r="G11"/>
  <c r="K10"/>
  <c r="G10"/>
  <c r="K9"/>
  <c r="G9"/>
  <c r="K8"/>
  <c r="G8"/>
  <c r="K7"/>
  <c r="G7"/>
  <c r="K6"/>
  <c r="G6"/>
  <c r="K5"/>
  <c r="G5"/>
  <c r="K4"/>
  <c r="G4"/>
  <c r="K3"/>
  <c r="G3"/>
</calcChain>
</file>

<file path=xl/sharedStrings.xml><?xml version="1.0" encoding="utf-8"?>
<sst xmlns="http://schemas.openxmlformats.org/spreadsheetml/2006/main" count="205" uniqueCount="113">
  <si>
    <t>开州区2022年生猪引种补贴项目验收结果（第二批）公示表</t>
  </si>
  <si>
    <t>序号</t>
  </si>
  <si>
    <t>养殖场</t>
  </si>
  <si>
    <t>乡镇</t>
  </si>
  <si>
    <t>负责人</t>
  </si>
  <si>
    <t>母猪（头）</t>
  </si>
  <si>
    <t>公猪（头）</t>
  </si>
  <si>
    <t>非洲猪瘟 PCR 检测数量（头）</t>
  </si>
  <si>
    <t>母猪补贴标准（万元）</t>
  </si>
  <si>
    <t>公猪补贴标准
（万元）</t>
  </si>
  <si>
    <t>非洲猪瘟 PCR 检测补贴标准（万元）</t>
  </si>
  <si>
    <t>补贴金额(万元)</t>
  </si>
  <si>
    <t>开州区奥田养殖家庭农场</t>
  </si>
  <si>
    <t>郭家镇</t>
  </si>
  <si>
    <t>邹代银</t>
  </si>
  <si>
    <t>开州区永胜养殖场</t>
  </si>
  <si>
    <t>江术平</t>
  </si>
  <si>
    <t>重庆市开州区旺发生猪养殖场</t>
  </si>
  <si>
    <t>渠口镇</t>
  </si>
  <si>
    <t>杨官余</t>
  </si>
  <si>
    <t>开县常红养殖场</t>
  </si>
  <si>
    <t>中和镇</t>
  </si>
  <si>
    <t>黄亚兵</t>
  </si>
  <si>
    <t>开州区杨秀畜禽养殖场</t>
  </si>
  <si>
    <t>杨洲</t>
  </si>
  <si>
    <t>开州区君林禽畜养殖场</t>
  </si>
  <si>
    <t>孙小林</t>
  </si>
  <si>
    <t>开州区富伟生猪养殖场</t>
  </si>
  <si>
    <t>谭家镇</t>
  </si>
  <si>
    <t>黄付伟</t>
  </si>
  <si>
    <t>开县金马生态农业开发有限公司</t>
  </si>
  <si>
    <t>谭怀兵</t>
  </si>
  <si>
    <t>重庆市开州区富壕种养殖家庭农场</t>
  </si>
  <si>
    <t>九龙山镇</t>
  </si>
  <si>
    <t>张炜</t>
  </si>
  <si>
    <t>开县鑫牧养殖科技示范场</t>
  </si>
  <si>
    <t>南门镇</t>
  </si>
  <si>
    <t>冉宇刚</t>
  </si>
  <si>
    <t>开县永业生猪养殖场</t>
  </si>
  <si>
    <t>南雅镇</t>
  </si>
  <si>
    <t>谭本勇</t>
  </si>
  <si>
    <t>合计</t>
  </si>
  <si>
    <t>/</t>
  </si>
  <si>
    <t>开州区2022年生猪引种项目验收及资金明细（第一批）</t>
  </si>
  <si>
    <t>养殖场名称</t>
  </si>
  <si>
    <t>引进母猪（头）</t>
  </si>
  <si>
    <t>引进公猪（头）</t>
  </si>
  <si>
    <t>母猪补贴标准（元）</t>
  </si>
  <si>
    <t>公猪引种补贴（元）</t>
  </si>
  <si>
    <t>非洲猪瘟 PCR 检测补贴标准（元）</t>
  </si>
  <si>
    <t>补贴合计（元）</t>
  </si>
  <si>
    <t>备注</t>
  </si>
  <si>
    <t>开州区艾波养殖场</t>
  </si>
  <si>
    <t>大进镇</t>
  </si>
  <si>
    <t>艾波</t>
  </si>
  <si>
    <t>重庆市开州区御腾佳香猪养殖场</t>
  </si>
  <si>
    <t>廖佰凯</t>
  </si>
  <si>
    <t>鑫盛生猪养殖场</t>
  </si>
  <si>
    <t>邱占见</t>
  </si>
  <si>
    <t>大进镇汇总</t>
  </si>
  <si>
    <t>重庆市开州区顺天养殖场</t>
  </si>
  <si>
    <t>金峰镇</t>
  </si>
  <si>
    <t>杨凤菊</t>
  </si>
  <si>
    <t>金峰镇汇总</t>
  </si>
  <si>
    <t>重庆市开州区彬刘生猪养殖场</t>
  </si>
  <si>
    <t>赵家街道</t>
  </si>
  <si>
    <t>何乾贵</t>
  </si>
  <si>
    <t>赵家街道汇总</t>
  </si>
  <si>
    <t>重庆市开州区关面乡前兵种猪场</t>
  </si>
  <si>
    <t>关面乡</t>
  </si>
  <si>
    <t>张太平</t>
  </si>
  <si>
    <t>开州区荣修养殖场</t>
  </si>
  <si>
    <t>吴修荣</t>
  </si>
  <si>
    <t>关面乡汇总</t>
  </si>
  <si>
    <t>开县书福生猪养殖场</t>
  </si>
  <si>
    <t>铁桥镇</t>
  </si>
  <si>
    <t>李远书</t>
  </si>
  <si>
    <t>铁桥镇汇总</t>
  </si>
  <si>
    <t>开州区炼佳生猪养殖场</t>
  </si>
  <si>
    <t>和谦镇</t>
  </si>
  <si>
    <t>向以付</t>
  </si>
  <si>
    <t>重庆市开州区任和连发生猪养殖场</t>
  </si>
  <si>
    <t>向以财</t>
  </si>
  <si>
    <t>和谦镇汇总</t>
  </si>
  <si>
    <t>开州区军红生猪养殖场</t>
  </si>
  <si>
    <t>大德镇</t>
  </si>
  <si>
    <t>彭宋海</t>
  </si>
  <si>
    <t>大德镇汇总</t>
  </si>
  <si>
    <t>重庆市开州区冠润生猪养殖场</t>
  </si>
  <si>
    <t>白鹤街道</t>
  </si>
  <si>
    <t>王华奎</t>
  </si>
  <si>
    <t>重庆市开州区放牛坪养猪场</t>
  </si>
  <si>
    <t>赵伟</t>
  </si>
  <si>
    <t>开州区容富养殖场</t>
  </si>
  <si>
    <t>廖文四</t>
  </si>
  <si>
    <t>开州区顺发养殖家庭农场</t>
  </si>
  <si>
    <t>易兴田</t>
  </si>
  <si>
    <t>重庆市开州区登术生猪养殖场</t>
  </si>
  <si>
    <t>任登术</t>
  </si>
  <si>
    <t>白鹤街道汇总</t>
  </si>
  <si>
    <t>重庆市开州区付家湾养殖场</t>
  </si>
  <si>
    <t>敦好镇</t>
  </si>
  <si>
    <t>李中亮</t>
  </si>
  <si>
    <t>重庆市开州区活宝养猪场</t>
  </si>
  <si>
    <t>邱龙新</t>
  </si>
  <si>
    <t>敦好镇汇总</t>
  </si>
  <si>
    <t>开州区杨家河养猪场</t>
  </si>
  <si>
    <t>周志勇</t>
  </si>
  <si>
    <t>开州区成园生猪养殖场</t>
  </si>
  <si>
    <t>陈中彬</t>
  </si>
  <si>
    <t>南雅镇汇总</t>
  </si>
  <si>
    <t>开州区2022年生猪引种补贴项目验收结果（第一批）公示表</t>
  </si>
  <si>
    <t>重庆市开州区仁和连发生猪养殖场</t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</si>
</sst>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76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selection activeCell="C17" sqref="C17"/>
    </sheetView>
  </sheetViews>
  <sheetFormatPr defaultColWidth="9" defaultRowHeight="13.5"/>
  <cols>
    <col min="1" max="1" width="6.75" style="2" customWidth="1"/>
    <col min="2" max="2" width="34.125" style="2" customWidth="1"/>
    <col min="3" max="3" width="9.625" style="2" customWidth="1"/>
    <col min="4" max="4" width="8.875" style="2" customWidth="1"/>
    <col min="5" max="6" width="10.625" style="2" customWidth="1"/>
    <col min="7" max="9" width="16.625" style="2" customWidth="1"/>
    <col min="10" max="10" width="18.25" style="2" customWidth="1"/>
    <col min="11" max="11" width="12.25" style="2" customWidth="1"/>
    <col min="12" max="12" width="11" style="2" customWidth="1"/>
    <col min="13" max="16384" width="9" style="2"/>
  </cols>
  <sheetData>
    <row r="1" spans="1:11" s="1" customFormat="1" ht="43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7.95" customHeight="1">
      <c r="A2" s="3" t="s">
        <v>1</v>
      </c>
      <c r="B2" s="9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ht="24" customHeight="1">
      <c r="A3" s="3">
        <v>1</v>
      </c>
      <c r="B3" s="9" t="s">
        <v>12</v>
      </c>
      <c r="C3" s="9" t="s">
        <v>13</v>
      </c>
      <c r="D3" s="9" t="s">
        <v>14</v>
      </c>
      <c r="E3" s="3">
        <v>121</v>
      </c>
      <c r="F3" s="3">
        <v>0</v>
      </c>
      <c r="G3" s="3">
        <f>E3+F3</f>
        <v>121</v>
      </c>
      <c r="H3" s="3">
        <v>0.1</v>
      </c>
      <c r="I3" s="3">
        <v>0.2</v>
      </c>
      <c r="J3" s="3">
        <v>0.01</v>
      </c>
      <c r="K3" s="6">
        <f t="shared" ref="K3:K13" si="0">(E3+F3)*J3+E3*H3+F3*I3</f>
        <v>13.31</v>
      </c>
    </row>
    <row r="4" spans="1:11" ht="24" customHeight="1">
      <c r="A4" s="3">
        <v>2</v>
      </c>
      <c r="B4" s="9" t="s">
        <v>15</v>
      </c>
      <c r="C4" s="9" t="s">
        <v>13</v>
      </c>
      <c r="D4" s="9" t="s">
        <v>16</v>
      </c>
      <c r="E4" s="3">
        <v>84</v>
      </c>
      <c r="F4" s="3">
        <v>0</v>
      </c>
      <c r="G4" s="3">
        <f t="shared" ref="G4:G13" si="1">E4+F4</f>
        <v>84</v>
      </c>
      <c r="H4" s="3">
        <v>0.1</v>
      </c>
      <c r="I4" s="3">
        <v>0.2</v>
      </c>
      <c r="J4" s="3">
        <v>0.01</v>
      </c>
      <c r="K4" s="6">
        <f t="shared" si="0"/>
        <v>9.24</v>
      </c>
    </row>
    <row r="5" spans="1:11" ht="24" customHeight="1">
      <c r="A5" s="3">
        <v>3</v>
      </c>
      <c r="B5" s="9" t="s">
        <v>17</v>
      </c>
      <c r="C5" s="9" t="s">
        <v>18</v>
      </c>
      <c r="D5" s="9" t="s">
        <v>19</v>
      </c>
      <c r="E5" s="3">
        <v>100</v>
      </c>
      <c r="F5" s="3">
        <v>0</v>
      </c>
      <c r="G5" s="3">
        <f t="shared" si="1"/>
        <v>100</v>
      </c>
      <c r="H5" s="3">
        <v>0.1</v>
      </c>
      <c r="I5" s="3">
        <v>0.2</v>
      </c>
      <c r="J5" s="3">
        <v>0.01</v>
      </c>
      <c r="K5" s="6">
        <f t="shared" si="0"/>
        <v>11</v>
      </c>
    </row>
    <row r="6" spans="1:11" ht="24" customHeight="1">
      <c r="A6" s="3">
        <v>4</v>
      </c>
      <c r="B6" s="9" t="s">
        <v>20</v>
      </c>
      <c r="C6" s="9" t="s">
        <v>21</v>
      </c>
      <c r="D6" s="9" t="s">
        <v>22</v>
      </c>
      <c r="E6" s="3">
        <v>49</v>
      </c>
      <c r="F6" s="3">
        <v>0</v>
      </c>
      <c r="G6" s="3">
        <f t="shared" si="1"/>
        <v>49</v>
      </c>
      <c r="H6" s="3">
        <v>0.1</v>
      </c>
      <c r="I6" s="3">
        <v>0.2</v>
      </c>
      <c r="J6" s="3">
        <v>0.01</v>
      </c>
      <c r="K6" s="6">
        <f t="shared" si="0"/>
        <v>5.39</v>
      </c>
    </row>
    <row r="7" spans="1:11" ht="24" customHeight="1">
      <c r="A7" s="3">
        <v>5</v>
      </c>
      <c r="B7" s="9" t="s">
        <v>23</v>
      </c>
      <c r="C7" s="9" t="s">
        <v>21</v>
      </c>
      <c r="D7" s="9" t="s">
        <v>24</v>
      </c>
      <c r="E7" s="3">
        <v>8</v>
      </c>
      <c r="F7" s="3">
        <v>0</v>
      </c>
      <c r="G7" s="3">
        <f t="shared" si="1"/>
        <v>8</v>
      </c>
      <c r="H7" s="3">
        <v>0.1</v>
      </c>
      <c r="I7" s="3">
        <v>0.2</v>
      </c>
      <c r="J7" s="3">
        <v>0.01</v>
      </c>
      <c r="K7" s="6">
        <f t="shared" si="0"/>
        <v>0.88</v>
      </c>
    </row>
    <row r="8" spans="1:11" ht="24" customHeight="1">
      <c r="A8" s="3">
        <v>6</v>
      </c>
      <c r="B8" s="9" t="s">
        <v>25</v>
      </c>
      <c r="C8" s="9" t="s">
        <v>21</v>
      </c>
      <c r="D8" s="9" t="s">
        <v>26</v>
      </c>
      <c r="E8" s="3">
        <v>20</v>
      </c>
      <c r="F8" s="3">
        <v>0</v>
      </c>
      <c r="G8" s="3">
        <f t="shared" si="1"/>
        <v>20</v>
      </c>
      <c r="H8" s="3">
        <v>0.1</v>
      </c>
      <c r="I8" s="3">
        <v>0.2</v>
      </c>
      <c r="J8" s="3">
        <v>0.01</v>
      </c>
      <c r="K8" s="6">
        <f t="shared" si="0"/>
        <v>2.2000000000000002</v>
      </c>
    </row>
    <row r="9" spans="1:11" ht="24" customHeight="1">
      <c r="A9" s="3">
        <v>7</v>
      </c>
      <c r="B9" s="9" t="s">
        <v>27</v>
      </c>
      <c r="C9" s="9" t="s">
        <v>28</v>
      </c>
      <c r="D9" s="9" t="s">
        <v>29</v>
      </c>
      <c r="E9" s="3">
        <v>78</v>
      </c>
      <c r="F9" s="3">
        <v>2</v>
      </c>
      <c r="G9" s="3">
        <f t="shared" si="1"/>
        <v>80</v>
      </c>
      <c r="H9" s="3">
        <v>0.1</v>
      </c>
      <c r="I9" s="3">
        <v>0.2</v>
      </c>
      <c r="J9" s="3">
        <v>0.01</v>
      </c>
      <c r="K9" s="6">
        <f t="shared" si="0"/>
        <v>9</v>
      </c>
    </row>
    <row r="10" spans="1:11" ht="24" customHeight="1">
      <c r="A10" s="3">
        <v>8</v>
      </c>
      <c r="B10" s="9" t="s">
        <v>30</v>
      </c>
      <c r="C10" s="9" t="s">
        <v>21</v>
      </c>
      <c r="D10" s="9" t="s">
        <v>31</v>
      </c>
      <c r="E10" s="3">
        <v>70</v>
      </c>
      <c r="F10" s="3">
        <v>2</v>
      </c>
      <c r="G10" s="3">
        <f t="shared" si="1"/>
        <v>72</v>
      </c>
      <c r="H10" s="3">
        <v>0.1</v>
      </c>
      <c r="I10" s="3">
        <v>0.2</v>
      </c>
      <c r="J10" s="3">
        <v>0.01</v>
      </c>
      <c r="K10" s="6">
        <f t="shared" si="0"/>
        <v>8.1199999999999992</v>
      </c>
    </row>
    <row r="11" spans="1:11" ht="24" customHeight="1">
      <c r="A11" s="3">
        <v>9</v>
      </c>
      <c r="B11" s="9" t="s">
        <v>32</v>
      </c>
      <c r="C11" s="9" t="s">
        <v>33</v>
      </c>
      <c r="D11" s="9" t="s">
        <v>34</v>
      </c>
      <c r="E11" s="3">
        <v>50</v>
      </c>
      <c r="F11" s="3">
        <v>5</v>
      </c>
      <c r="G11" s="3">
        <f t="shared" si="1"/>
        <v>55</v>
      </c>
      <c r="H11" s="3">
        <v>0.1</v>
      </c>
      <c r="I11" s="3">
        <v>0.2</v>
      </c>
      <c r="J11" s="3">
        <v>0.01</v>
      </c>
      <c r="K11" s="6">
        <f t="shared" si="0"/>
        <v>6.55</v>
      </c>
    </row>
    <row r="12" spans="1:11" ht="24" customHeight="1">
      <c r="A12" s="3">
        <v>10</v>
      </c>
      <c r="B12" s="9" t="s">
        <v>35</v>
      </c>
      <c r="C12" s="9" t="s">
        <v>36</v>
      </c>
      <c r="D12" s="9" t="s">
        <v>37</v>
      </c>
      <c r="E12" s="3">
        <v>100</v>
      </c>
      <c r="F12" s="3">
        <v>4</v>
      </c>
      <c r="G12" s="3">
        <f t="shared" si="1"/>
        <v>104</v>
      </c>
      <c r="H12" s="3">
        <v>0.1</v>
      </c>
      <c r="I12" s="3">
        <v>0.2</v>
      </c>
      <c r="J12" s="3">
        <v>0.01</v>
      </c>
      <c r="K12" s="6">
        <f t="shared" si="0"/>
        <v>11.84</v>
      </c>
    </row>
    <row r="13" spans="1:11" ht="24" customHeight="1">
      <c r="A13" s="3">
        <v>11</v>
      </c>
      <c r="B13" s="9" t="s">
        <v>38</v>
      </c>
      <c r="C13" s="9" t="s">
        <v>39</v>
      </c>
      <c r="D13" s="9" t="s">
        <v>40</v>
      </c>
      <c r="E13" s="3">
        <v>58</v>
      </c>
      <c r="F13" s="3">
        <v>0</v>
      </c>
      <c r="G13" s="3">
        <f t="shared" si="1"/>
        <v>58</v>
      </c>
      <c r="H13" s="3">
        <v>0.1</v>
      </c>
      <c r="I13" s="3">
        <v>0.2</v>
      </c>
      <c r="J13" s="3">
        <v>0.01</v>
      </c>
      <c r="K13" s="6">
        <f t="shared" si="0"/>
        <v>6.38</v>
      </c>
    </row>
    <row r="14" spans="1:11" ht="24" customHeight="1">
      <c r="A14" s="11" t="s">
        <v>41</v>
      </c>
      <c r="B14" s="11"/>
      <c r="C14" s="11"/>
      <c r="D14" s="11"/>
      <c r="E14" s="3">
        <f>SUM(E3:E13)</f>
        <v>738</v>
      </c>
      <c r="F14" s="3">
        <f>SUM(F3:F13)</f>
        <v>13</v>
      </c>
      <c r="G14" s="3">
        <f>SUM(G3:G13)</f>
        <v>751</v>
      </c>
      <c r="H14" s="3" t="s">
        <v>42</v>
      </c>
      <c r="I14" s="3" t="s">
        <v>42</v>
      </c>
      <c r="J14" s="3" t="s">
        <v>42</v>
      </c>
      <c r="K14" s="6">
        <f>SUM(K3:K13)</f>
        <v>83.91</v>
      </c>
    </row>
  </sheetData>
  <mergeCells count="2">
    <mergeCell ref="A1:K1"/>
    <mergeCell ref="A14:D14"/>
  </mergeCells>
  <phoneticPr fontId="4" type="noConversion"/>
  <pageMargins left="0.7" right="0.7" top="0.75" bottom="0.75" header="0.3" footer="0.3"/>
  <pageSetup paperSize="9" scale="8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workbookViewId="0">
      <selection activeCell="Q19" sqref="Q19"/>
    </sheetView>
  </sheetViews>
  <sheetFormatPr defaultColWidth="9" defaultRowHeight="13.5"/>
  <cols>
    <col min="2" max="2" width="32.875" customWidth="1"/>
    <col min="3" max="3" width="13.375" customWidth="1"/>
    <col min="4" max="4" width="8.375" customWidth="1"/>
    <col min="7" max="7" width="15.5" customWidth="1"/>
    <col min="8" max="8" width="11.625" customWidth="1"/>
    <col min="9" max="9" width="11.25" customWidth="1"/>
    <col min="10" max="10" width="18" customWidth="1"/>
    <col min="11" max="11" width="11.125" customWidth="1"/>
  </cols>
  <sheetData>
    <row r="1" spans="1:12" ht="33" customHeight="1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7" customFormat="1" ht="34.5" customHeight="1">
      <c r="A2" s="3" t="s">
        <v>1</v>
      </c>
      <c r="B2" s="4" t="s">
        <v>44</v>
      </c>
      <c r="C2" s="4" t="s">
        <v>3</v>
      </c>
      <c r="D2" s="4" t="s">
        <v>4</v>
      </c>
      <c r="E2" s="4" t="s">
        <v>45</v>
      </c>
      <c r="F2" s="4" t="s">
        <v>46</v>
      </c>
      <c r="G2" s="4" t="s">
        <v>7</v>
      </c>
      <c r="H2" s="4" t="s">
        <v>47</v>
      </c>
      <c r="I2" s="4" t="s">
        <v>48</v>
      </c>
      <c r="J2" s="4" t="s">
        <v>49</v>
      </c>
      <c r="K2" s="4" t="s">
        <v>50</v>
      </c>
      <c r="L2" s="4" t="s">
        <v>51</v>
      </c>
    </row>
    <row r="3" spans="1:12">
      <c r="A3" s="3"/>
      <c r="B3" s="4" t="s">
        <v>52</v>
      </c>
      <c r="C3" s="3" t="s">
        <v>53</v>
      </c>
      <c r="D3" s="3" t="s">
        <v>54</v>
      </c>
      <c r="E3" s="3">
        <v>145</v>
      </c>
      <c r="F3" s="3">
        <v>3</v>
      </c>
      <c r="G3" s="3">
        <v>148</v>
      </c>
      <c r="H3" s="3">
        <v>1000</v>
      </c>
      <c r="I3" s="3">
        <v>2000</v>
      </c>
      <c r="J3" s="3">
        <v>100</v>
      </c>
      <c r="K3" s="6">
        <f>G3*J3+E3*H3+F3*I3</f>
        <v>165800</v>
      </c>
      <c r="L3" s="4"/>
    </row>
    <row r="4" spans="1:12">
      <c r="A4" s="3"/>
      <c r="B4" s="4" t="s">
        <v>55</v>
      </c>
      <c r="C4" s="3" t="s">
        <v>53</v>
      </c>
      <c r="D4" s="3" t="s">
        <v>56</v>
      </c>
      <c r="E4" s="3">
        <v>80</v>
      </c>
      <c r="F4" s="3">
        <v>5</v>
      </c>
      <c r="G4" s="3">
        <v>85</v>
      </c>
      <c r="H4" s="3">
        <v>1000</v>
      </c>
      <c r="I4" s="3">
        <v>2000</v>
      </c>
      <c r="J4" s="3">
        <v>100</v>
      </c>
      <c r="K4" s="6">
        <f t="shared" ref="K4:K7" si="0">(E4+F4)*J4+E4*H4+F4*I4</f>
        <v>98500</v>
      </c>
      <c r="L4" s="4"/>
    </row>
    <row r="5" spans="1:12">
      <c r="A5" s="3"/>
      <c r="B5" s="4" t="s">
        <v>57</v>
      </c>
      <c r="C5" s="3" t="s">
        <v>53</v>
      </c>
      <c r="D5" s="3" t="s">
        <v>58</v>
      </c>
      <c r="E5" s="3">
        <v>30</v>
      </c>
      <c r="F5" s="3">
        <v>0</v>
      </c>
      <c r="G5" s="3">
        <v>30</v>
      </c>
      <c r="H5" s="3">
        <v>1000</v>
      </c>
      <c r="I5" s="3">
        <v>2000</v>
      </c>
      <c r="J5" s="3">
        <v>100</v>
      </c>
      <c r="K5" s="6">
        <f t="shared" si="0"/>
        <v>33000</v>
      </c>
      <c r="L5" s="4"/>
    </row>
    <row r="6" spans="1:12">
      <c r="A6" s="3"/>
      <c r="B6" s="4"/>
      <c r="C6" s="3" t="s">
        <v>59</v>
      </c>
      <c r="D6" s="3"/>
      <c r="E6" s="3"/>
      <c r="F6" s="3"/>
      <c r="G6" s="3"/>
      <c r="H6" s="3"/>
      <c r="I6" s="3"/>
      <c r="J6" s="3"/>
      <c r="K6" s="3">
        <f>K3+K4+K5</f>
        <v>297300</v>
      </c>
      <c r="L6" s="4"/>
    </row>
    <row r="7" spans="1:12">
      <c r="A7" s="3"/>
      <c r="B7" s="4" t="s">
        <v>60</v>
      </c>
      <c r="C7" s="3" t="s">
        <v>61</v>
      </c>
      <c r="D7" s="3" t="s">
        <v>62</v>
      </c>
      <c r="E7" s="3">
        <v>100</v>
      </c>
      <c r="F7" s="3">
        <v>0</v>
      </c>
      <c r="G7" s="3">
        <v>100</v>
      </c>
      <c r="H7" s="3">
        <v>1000</v>
      </c>
      <c r="I7" s="3">
        <v>2000</v>
      </c>
      <c r="J7" s="3">
        <v>100</v>
      </c>
      <c r="K7" s="6">
        <f t="shared" si="0"/>
        <v>110000</v>
      </c>
      <c r="L7" s="4"/>
    </row>
    <row r="8" spans="1:12">
      <c r="A8" s="3"/>
      <c r="B8" s="4"/>
      <c r="C8" s="3" t="s">
        <v>63</v>
      </c>
      <c r="D8" s="3"/>
      <c r="E8" s="3"/>
      <c r="F8" s="3"/>
      <c r="G8" s="3"/>
      <c r="H8" s="3"/>
      <c r="I8" s="3"/>
      <c r="J8" s="3"/>
      <c r="K8" s="3">
        <f>K7</f>
        <v>110000</v>
      </c>
      <c r="L8" s="4"/>
    </row>
    <row r="9" spans="1:12">
      <c r="A9" s="3"/>
      <c r="B9" s="4" t="s">
        <v>64</v>
      </c>
      <c r="C9" s="3" t="s">
        <v>65</v>
      </c>
      <c r="D9" s="3" t="s">
        <v>66</v>
      </c>
      <c r="E9" s="3">
        <v>20</v>
      </c>
      <c r="F9" s="3">
        <v>1</v>
      </c>
      <c r="G9" s="3">
        <v>21</v>
      </c>
      <c r="H9" s="3">
        <v>1000</v>
      </c>
      <c r="I9" s="3">
        <v>2000</v>
      </c>
      <c r="J9" s="3">
        <v>100</v>
      </c>
      <c r="K9" s="6">
        <f t="shared" ref="K9:K12" si="1">(E9+F9)*J9+E9*H9+F9*I9</f>
        <v>24100</v>
      </c>
      <c r="L9" s="4"/>
    </row>
    <row r="10" spans="1:12">
      <c r="A10" s="3"/>
      <c r="B10" s="4"/>
      <c r="C10" s="3" t="s">
        <v>67</v>
      </c>
      <c r="D10" s="3"/>
      <c r="E10" s="3"/>
      <c r="F10" s="3"/>
      <c r="G10" s="3"/>
      <c r="H10" s="3"/>
      <c r="I10" s="3"/>
      <c r="J10" s="3"/>
      <c r="K10" s="3">
        <f>K9</f>
        <v>24100</v>
      </c>
      <c r="L10" s="4"/>
    </row>
    <row r="11" spans="1:12">
      <c r="A11" s="3"/>
      <c r="B11" s="4" t="s">
        <v>68</v>
      </c>
      <c r="C11" s="3" t="s">
        <v>69</v>
      </c>
      <c r="D11" s="3" t="s">
        <v>70</v>
      </c>
      <c r="E11" s="3">
        <v>50</v>
      </c>
      <c r="F11" s="3">
        <v>1</v>
      </c>
      <c r="G11" s="3">
        <v>51</v>
      </c>
      <c r="H11" s="3">
        <v>1000</v>
      </c>
      <c r="I11" s="3">
        <v>2000</v>
      </c>
      <c r="J11" s="3">
        <v>100</v>
      </c>
      <c r="K11" s="6">
        <f t="shared" si="1"/>
        <v>57100</v>
      </c>
      <c r="L11" s="4"/>
    </row>
    <row r="12" spans="1:12">
      <c r="A12" s="3"/>
      <c r="B12" s="4" t="s">
        <v>71</v>
      </c>
      <c r="C12" s="3" t="s">
        <v>69</v>
      </c>
      <c r="D12" s="3" t="s">
        <v>72</v>
      </c>
      <c r="E12" s="3">
        <v>58</v>
      </c>
      <c r="F12" s="3">
        <v>1</v>
      </c>
      <c r="G12" s="3">
        <v>59</v>
      </c>
      <c r="H12" s="3">
        <v>1000</v>
      </c>
      <c r="I12" s="3">
        <v>2000</v>
      </c>
      <c r="J12" s="3">
        <v>100</v>
      </c>
      <c r="K12" s="6">
        <f t="shared" si="1"/>
        <v>65900</v>
      </c>
      <c r="L12" s="4"/>
    </row>
    <row r="13" spans="1:12">
      <c r="A13" s="3"/>
      <c r="B13" s="4"/>
      <c r="C13" s="3" t="s">
        <v>73</v>
      </c>
      <c r="D13" s="3"/>
      <c r="E13" s="3"/>
      <c r="F13" s="3"/>
      <c r="G13" s="3"/>
      <c r="H13" s="3"/>
      <c r="I13" s="3"/>
      <c r="J13" s="3"/>
      <c r="K13" s="3">
        <f>K11+K12</f>
        <v>123000</v>
      </c>
      <c r="L13" s="4"/>
    </row>
    <row r="14" spans="1:12">
      <c r="A14" s="3"/>
      <c r="B14" s="4" t="s">
        <v>74</v>
      </c>
      <c r="C14" s="3" t="s">
        <v>75</v>
      </c>
      <c r="D14" s="3" t="s">
        <v>76</v>
      </c>
      <c r="E14" s="3">
        <v>50</v>
      </c>
      <c r="F14" s="3">
        <v>0</v>
      </c>
      <c r="G14" s="3">
        <v>50</v>
      </c>
      <c r="H14" s="3">
        <v>1000</v>
      </c>
      <c r="I14" s="3">
        <v>2000</v>
      </c>
      <c r="J14" s="3">
        <v>100</v>
      </c>
      <c r="K14" s="6">
        <f t="shared" ref="K14:K17" si="2">(E14+F14)*J14+E14*H14+F14*I14</f>
        <v>55000</v>
      </c>
      <c r="L14" s="4"/>
    </row>
    <row r="15" spans="1:12">
      <c r="A15" s="3"/>
      <c r="B15" s="4"/>
      <c r="C15" s="3" t="s">
        <v>77</v>
      </c>
      <c r="D15" s="3"/>
      <c r="E15" s="3"/>
      <c r="F15" s="3"/>
      <c r="G15" s="3"/>
      <c r="H15" s="3"/>
      <c r="I15" s="3"/>
      <c r="J15" s="3"/>
      <c r="K15" s="3">
        <f>K14</f>
        <v>55000</v>
      </c>
      <c r="L15" s="4"/>
    </row>
    <row r="16" spans="1:12">
      <c r="A16" s="3"/>
      <c r="B16" s="4" t="s">
        <v>78</v>
      </c>
      <c r="C16" s="3" t="s">
        <v>79</v>
      </c>
      <c r="D16" s="3" t="s">
        <v>80</v>
      </c>
      <c r="E16" s="3">
        <v>50</v>
      </c>
      <c r="F16" s="3">
        <v>0</v>
      </c>
      <c r="G16" s="3">
        <v>50</v>
      </c>
      <c r="H16" s="3">
        <v>1000</v>
      </c>
      <c r="I16" s="3">
        <v>2000</v>
      </c>
      <c r="J16" s="3">
        <v>100</v>
      </c>
      <c r="K16" s="6">
        <f t="shared" si="2"/>
        <v>55000</v>
      </c>
      <c r="L16" s="4"/>
    </row>
    <row r="17" spans="1:12">
      <c r="A17" s="3"/>
      <c r="B17" s="4" t="s">
        <v>81</v>
      </c>
      <c r="C17" s="3" t="s">
        <v>79</v>
      </c>
      <c r="D17" s="3" t="s">
        <v>82</v>
      </c>
      <c r="E17" s="3">
        <v>20</v>
      </c>
      <c r="F17" s="3">
        <v>0</v>
      </c>
      <c r="G17" s="3">
        <v>20</v>
      </c>
      <c r="H17" s="3">
        <v>1000</v>
      </c>
      <c r="I17" s="3">
        <v>2000</v>
      </c>
      <c r="J17" s="3">
        <v>100</v>
      </c>
      <c r="K17" s="6">
        <f t="shared" si="2"/>
        <v>22000</v>
      </c>
      <c r="L17" s="4"/>
    </row>
    <row r="18" spans="1:12">
      <c r="A18" s="3"/>
      <c r="B18" s="4"/>
      <c r="C18" s="3" t="s">
        <v>83</v>
      </c>
      <c r="D18" s="3"/>
      <c r="E18" s="3"/>
      <c r="F18" s="3"/>
      <c r="G18" s="3"/>
      <c r="H18" s="3"/>
      <c r="I18" s="3"/>
      <c r="J18" s="3"/>
      <c r="K18" s="3">
        <f>K16+K17</f>
        <v>77000</v>
      </c>
      <c r="L18" s="4"/>
    </row>
    <row r="19" spans="1:12">
      <c r="A19" s="3"/>
      <c r="B19" s="4" t="s">
        <v>84</v>
      </c>
      <c r="C19" s="3" t="s">
        <v>85</v>
      </c>
      <c r="D19" s="3" t="s">
        <v>86</v>
      </c>
      <c r="E19" s="3">
        <v>100</v>
      </c>
      <c r="F19" s="3">
        <v>2</v>
      </c>
      <c r="G19" s="3">
        <v>102</v>
      </c>
      <c r="H19" s="3">
        <v>1000</v>
      </c>
      <c r="I19" s="3">
        <v>2000</v>
      </c>
      <c r="J19" s="3">
        <v>100</v>
      </c>
      <c r="K19" s="6">
        <f t="shared" ref="K19:K25" si="3">(E19+F19)*J19+E19*H19+F19*I19</f>
        <v>114200</v>
      </c>
      <c r="L19" s="4"/>
    </row>
    <row r="20" spans="1:12">
      <c r="A20" s="3"/>
      <c r="B20" s="4"/>
      <c r="C20" s="3" t="s">
        <v>87</v>
      </c>
      <c r="D20" s="3"/>
      <c r="E20" s="3"/>
      <c r="F20" s="3"/>
      <c r="G20" s="3"/>
      <c r="H20" s="3"/>
      <c r="I20" s="3"/>
      <c r="J20" s="3"/>
      <c r="K20" s="3">
        <f>K19</f>
        <v>114200</v>
      </c>
      <c r="L20" s="4"/>
    </row>
    <row r="21" spans="1:12">
      <c r="A21" s="3"/>
      <c r="B21" s="4" t="s">
        <v>88</v>
      </c>
      <c r="C21" s="3" t="s">
        <v>89</v>
      </c>
      <c r="D21" s="3" t="s">
        <v>90</v>
      </c>
      <c r="E21" s="3">
        <v>20</v>
      </c>
      <c r="F21" s="3">
        <v>2</v>
      </c>
      <c r="G21" s="3">
        <v>22</v>
      </c>
      <c r="H21" s="3">
        <v>1000</v>
      </c>
      <c r="I21" s="3">
        <v>2000</v>
      </c>
      <c r="J21" s="3">
        <v>100</v>
      </c>
      <c r="K21" s="6">
        <f t="shared" si="3"/>
        <v>26200</v>
      </c>
      <c r="L21" s="4"/>
    </row>
    <row r="22" spans="1:12">
      <c r="A22" s="3"/>
      <c r="B22" s="4" t="s">
        <v>91</v>
      </c>
      <c r="C22" s="3" t="s">
        <v>89</v>
      </c>
      <c r="D22" s="3" t="s">
        <v>92</v>
      </c>
      <c r="E22" s="3">
        <v>23</v>
      </c>
      <c r="F22" s="3">
        <v>1</v>
      </c>
      <c r="G22" s="3">
        <v>24</v>
      </c>
      <c r="H22" s="3">
        <v>1000</v>
      </c>
      <c r="I22" s="3">
        <v>2000</v>
      </c>
      <c r="J22" s="3">
        <v>100</v>
      </c>
      <c r="K22" s="6">
        <f t="shared" si="3"/>
        <v>27400</v>
      </c>
      <c r="L22" s="4"/>
    </row>
    <row r="23" spans="1:12">
      <c r="A23" s="3"/>
      <c r="B23" s="4" t="s">
        <v>93</v>
      </c>
      <c r="C23" s="3" t="s">
        <v>89</v>
      </c>
      <c r="D23" s="3" t="s">
        <v>94</v>
      </c>
      <c r="E23" s="3">
        <v>20</v>
      </c>
      <c r="F23" s="3">
        <v>1</v>
      </c>
      <c r="G23" s="3">
        <v>21</v>
      </c>
      <c r="H23" s="3">
        <v>1000</v>
      </c>
      <c r="I23" s="3">
        <v>2000</v>
      </c>
      <c r="J23" s="3">
        <v>100</v>
      </c>
      <c r="K23" s="6">
        <f t="shared" si="3"/>
        <v>24100</v>
      </c>
      <c r="L23" s="4"/>
    </row>
    <row r="24" spans="1:12">
      <c r="A24" s="3"/>
      <c r="B24" s="4" t="s">
        <v>95</v>
      </c>
      <c r="C24" s="3" t="s">
        <v>89</v>
      </c>
      <c r="D24" s="3" t="s">
        <v>96</v>
      </c>
      <c r="E24" s="3">
        <v>60</v>
      </c>
      <c r="F24" s="3">
        <v>2</v>
      </c>
      <c r="G24" s="3">
        <v>62</v>
      </c>
      <c r="H24" s="3">
        <v>1000</v>
      </c>
      <c r="I24" s="3">
        <v>2000</v>
      </c>
      <c r="J24" s="3">
        <v>100</v>
      </c>
      <c r="K24" s="6">
        <f t="shared" si="3"/>
        <v>70200</v>
      </c>
      <c r="L24" s="4"/>
    </row>
    <row r="25" spans="1:12">
      <c r="A25" s="3"/>
      <c r="B25" s="4" t="s">
        <v>97</v>
      </c>
      <c r="C25" s="3" t="s">
        <v>89</v>
      </c>
      <c r="D25" s="3" t="s">
        <v>98</v>
      </c>
      <c r="E25" s="3">
        <v>120</v>
      </c>
      <c r="F25" s="3">
        <v>6</v>
      </c>
      <c r="G25" s="3">
        <v>126</v>
      </c>
      <c r="H25" s="3">
        <v>1000</v>
      </c>
      <c r="I25" s="3">
        <v>2000</v>
      </c>
      <c r="J25" s="3">
        <v>100</v>
      </c>
      <c r="K25" s="6">
        <f t="shared" si="3"/>
        <v>144600</v>
      </c>
      <c r="L25" s="4"/>
    </row>
    <row r="26" spans="1:12">
      <c r="A26" s="3"/>
      <c r="B26" s="4"/>
      <c r="C26" s="3" t="s">
        <v>99</v>
      </c>
      <c r="D26" s="3"/>
      <c r="E26" s="3"/>
      <c r="F26" s="3"/>
      <c r="G26" s="3"/>
      <c r="H26" s="3"/>
      <c r="I26" s="3"/>
      <c r="J26" s="3"/>
      <c r="K26" s="3">
        <f>K21+K22+K23+K24+K25</f>
        <v>292500</v>
      </c>
      <c r="L26" s="4"/>
    </row>
    <row r="27" spans="1:12">
      <c r="A27" s="3"/>
      <c r="B27" s="4" t="s">
        <v>100</v>
      </c>
      <c r="C27" s="3" t="s">
        <v>101</v>
      </c>
      <c r="D27" s="3" t="s">
        <v>102</v>
      </c>
      <c r="E27" s="3">
        <v>100</v>
      </c>
      <c r="F27" s="3">
        <v>3</v>
      </c>
      <c r="G27" s="3">
        <v>103</v>
      </c>
      <c r="H27" s="3">
        <v>1000</v>
      </c>
      <c r="I27" s="3">
        <v>2000</v>
      </c>
      <c r="J27" s="3">
        <v>100</v>
      </c>
      <c r="K27" s="6">
        <f t="shared" ref="K27:K31" si="4">(E27+F27)*J27+E27*H27+F27*I27</f>
        <v>116300</v>
      </c>
      <c r="L27" s="4"/>
    </row>
    <row r="28" spans="1:12">
      <c r="A28" s="3"/>
      <c r="B28" s="4" t="s">
        <v>103</v>
      </c>
      <c r="C28" s="3" t="s">
        <v>101</v>
      </c>
      <c r="D28" s="3" t="s">
        <v>104</v>
      </c>
      <c r="E28" s="3">
        <v>50</v>
      </c>
      <c r="F28" s="3">
        <v>2</v>
      </c>
      <c r="G28" s="3">
        <v>52</v>
      </c>
      <c r="H28" s="3">
        <v>1000</v>
      </c>
      <c r="I28" s="3">
        <v>2000</v>
      </c>
      <c r="J28" s="3">
        <v>100</v>
      </c>
      <c r="K28" s="6">
        <f t="shared" si="4"/>
        <v>59200</v>
      </c>
      <c r="L28" s="4"/>
    </row>
    <row r="29" spans="1:12">
      <c r="A29" s="3"/>
      <c r="B29" s="4"/>
      <c r="C29" s="3" t="s">
        <v>105</v>
      </c>
      <c r="D29" s="3"/>
      <c r="E29" s="3"/>
      <c r="F29" s="3"/>
      <c r="G29" s="3"/>
      <c r="H29" s="3"/>
      <c r="I29" s="3"/>
      <c r="J29" s="3"/>
      <c r="K29" s="8">
        <f>K27+K28</f>
        <v>175500</v>
      </c>
      <c r="L29" s="4"/>
    </row>
    <row r="30" spans="1:12">
      <c r="A30" s="3"/>
      <c r="B30" s="4" t="s">
        <v>106</v>
      </c>
      <c r="C30" s="3" t="s">
        <v>39</v>
      </c>
      <c r="D30" s="3" t="s">
        <v>107</v>
      </c>
      <c r="E30" s="3">
        <v>100</v>
      </c>
      <c r="F30" s="3">
        <v>0</v>
      </c>
      <c r="G30" s="3">
        <v>100</v>
      </c>
      <c r="H30" s="3">
        <v>1000</v>
      </c>
      <c r="I30" s="3">
        <v>2000</v>
      </c>
      <c r="J30" s="3">
        <v>100</v>
      </c>
      <c r="K30" s="6">
        <f t="shared" si="4"/>
        <v>110000</v>
      </c>
      <c r="L30" s="4"/>
    </row>
    <row r="31" spans="1:12">
      <c r="A31" s="3"/>
      <c r="B31" s="4" t="s">
        <v>108</v>
      </c>
      <c r="C31" s="3" t="s">
        <v>39</v>
      </c>
      <c r="D31" s="3" t="s">
        <v>109</v>
      </c>
      <c r="E31" s="3">
        <v>65</v>
      </c>
      <c r="F31" s="3">
        <v>1</v>
      </c>
      <c r="G31" s="3">
        <v>66</v>
      </c>
      <c r="H31" s="3">
        <v>1000</v>
      </c>
      <c r="I31" s="3">
        <v>2000</v>
      </c>
      <c r="J31" s="3">
        <v>100</v>
      </c>
      <c r="K31" s="6">
        <f t="shared" si="4"/>
        <v>73600</v>
      </c>
      <c r="L31" s="4"/>
    </row>
    <row r="32" spans="1:12">
      <c r="A32" s="3"/>
      <c r="B32" s="4"/>
      <c r="C32" s="3" t="s">
        <v>110</v>
      </c>
      <c r="D32" s="3"/>
      <c r="E32" s="3"/>
      <c r="F32" s="3"/>
      <c r="G32" s="3"/>
      <c r="H32" s="3"/>
      <c r="I32" s="3"/>
      <c r="J32" s="3"/>
      <c r="K32" s="3">
        <f>K30+K31</f>
        <v>183600</v>
      </c>
      <c r="L32" s="4"/>
    </row>
    <row r="33" spans="1:12">
      <c r="A33" s="3"/>
      <c r="B33" s="4" t="s">
        <v>41</v>
      </c>
      <c r="C33" s="3"/>
      <c r="D33" s="3"/>
      <c r="E33" s="3">
        <f>SUM(E3:E32)</f>
        <v>1261</v>
      </c>
      <c r="F33" s="3">
        <f>SUM(F3:F32)</f>
        <v>31</v>
      </c>
      <c r="G33" s="3"/>
      <c r="H33" s="3"/>
      <c r="I33" s="3"/>
      <c r="J33" s="3"/>
      <c r="K33" s="3">
        <f>K6+K8+K10+K13+K15+K18+K20+K26+K29+K32</f>
        <v>1452200</v>
      </c>
      <c r="L33" s="4"/>
    </row>
  </sheetData>
  <mergeCells count="1">
    <mergeCell ref="A1:L1"/>
  </mergeCells>
  <phoneticPr fontId="4" type="noConversion"/>
  <pageMargins left="0.25" right="0.25" top="0.75" bottom="0.75" header="0.3" footer="0.3"/>
  <pageSetup paperSize="9" scale="89" orientation="landscape"/>
  <ignoredErrors>
    <ignoredError sqref="K29 K26 K20 K18 K15 K13 K10 K8 K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A23" sqref="A23:XFD43"/>
    </sheetView>
  </sheetViews>
  <sheetFormatPr defaultColWidth="9" defaultRowHeight="13.5"/>
  <cols>
    <col min="1" max="1" width="8" style="2" customWidth="1"/>
    <col min="2" max="2" width="31.125" style="2" customWidth="1"/>
    <col min="3" max="3" width="9.625" style="2" customWidth="1"/>
    <col min="4" max="4" width="8.875" style="2" customWidth="1"/>
    <col min="5" max="6" width="10.625" style="2" customWidth="1"/>
    <col min="7" max="9" width="16.625" style="2" customWidth="1"/>
    <col min="10" max="10" width="18.25" style="2" customWidth="1"/>
    <col min="11" max="11" width="12.25" style="2" customWidth="1"/>
    <col min="12" max="16384" width="9" style="2"/>
  </cols>
  <sheetData>
    <row r="1" spans="1:11" s="1" customFormat="1" ht="43.5" customHeight="1">
      <c r="A1" s="10" t="s">
        <v>111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7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ht="24" customHeight="1">
      <c r="A3" s="3">
        <v>1</v>
      </c>
      <c r="B3" s="4" t="s">
        <v>52</v>
      </c>
      <c r="C3" s="3" t="s">
        <v>53</v>
      </c>
      <c r="D3" s="3" t="s">
        <v>54</v>
      </c>
      <c r="E3" s="3">
        <v>145</v>
      </c>
      <c r="F3" s="3">
        <v>3</v>
      </c>
      <c r="G3" s="3">
        <v>148</v>
      </c>
      <c r="H3" s="3">
        <v>0.1</v>
      </c>
      <c r="I3" s="3">
        <v>0.2</v>
      </c>
      <c r="J3" s="3">
        <v>0.01</v>
      </c>
      <c r="K3" s="6">
        <f t="shared" ref="K3:K22" si="0">(E3+F3)*J3+E3*H3+F3*I3</f>
        <v>16.580000000000002</v>
      </c>
    </row>
    <row r="4" spans="1:11" ht="24" customHeight="1">
      <c r="A4" s="3">
        <v>2</v>
      </c>
      <c r="B4" s="4" t="s">
        <v>55</v>
      </c>
      <c r="C4" s="3" t="s">
        <v>53</v>
      </c>
      <c r="D4" s="3" t="s">
        <v>56</v>
      </c>
      <c r="E4" s="3">
        <v>80</v>
      </c>
      <c r="F4" s="3">
        <v>5</v>
      </c>
      <c r="G4" s="3">
        <v>85</v>
      </c>
      <c r="H4" s="3">
        <v>0.1</v>
      </c>
      <c r="I4" s="3">
        <v>0.2</v>
      </c>
      <c r="J4" s="3">
        <v>0.01</v>
      </c>
      <c r="K4" s="6">
        <f t="shared" si="0"/>
        <v>9.85</v>
      </c>
    </row>
    <row r="5" spans="1:11" ht="24" customHeight="1">
      <c r="A5" s="3">
        <v>3</v>
      </c>
      <c r="B5" s="4" t="s">
        <v>57</v>
      </c>
      <c r="C5" s="3" t="s">
        <v>53</v>
      </c>
      <c r="D5" s="3" t="s">
        <v>58</v>
      </c>
      <c r="E5" s="3">
        <v>30</v>
      </c>
      <c r="F5" s="3">
        <v>0</v>
      </c>
      <c r="G5" s="3">
        <v>30</v>
      </c>
      <c r="H5" s="3">
        <v>0.1</v>
      </c>
      <c r="I5" s="3">
        <v>0.2</v>
      </c>
      <c r="J5" s="3">
        <v>0.01</v>
      </c>
      <c r="K5" s="6">
        <f t="shared" si="0"/>
        <v>3.3</v>
      </c>
    </row>
    <row r="6" spans="1:11" ht="24" customHeight="1">
      <c r="A6" s="3">
        <v>4</v>
      </c>
      <c r="B6" s="4" t="s">
        <v>88</v>
      </c>
      <c r="C6" s="3" t="s">
        <v>89</v>
      </c>
      <c r="D6" s="3" t="s">
        <v>90</v>
      </c>
      <c r="E6" s="3">
        <v>20</v>
      </c>
      <c r="F6" s="3">
        <v>2</v>
      </c>
      <c r="G6" s="3">
        <v>22</v>
      </c>
      <c r="H6" s="3">
        <v>0.1</v>
      </c>
      <c r="I6" s="3">
        <v>0.2</v>
      </c>
      <c r="J6" s="3">
        <v>0.01</v>
      </c>
      <c r="K6" s="6">
        <f t="shared" si="0"/>
        <v>2.62</v>
      </c>
    </row>
    <row r="7" spans="1:11" ht="24" customHeight="1">
      <c r="A7" s="3">
        <v>5</v>
      </c>
      <c r="B7" s="4" t="s">
        <v>91</v>
      </c>
      <c r="C7" s="3" t="s">
        <v>89</v>
      </c>
      <c r="D7" s="3" t="s">
        <v>92</v>
      </c>
      <c r="E7" s="3">
        <v>23</v>
      </c>
      <c r="F7" s="3">
        <v>1</v>
      </c>
      <c r="G7" s="3">
        <v>24</v>
      </c>
      <c r="H7" s="3">
        <v>0.1</v>
      </c>
      <c r="I7" s="3">
        <v>0.2</v>
      </c>
      <c r="J7" s="3">
        <v>0.01</v>
      </c>
      <c r="K7" s="6">
        <f t="shared" si="0"/>
        <v>2.74</v>
      </c>
    </row>
    <row r="8" spans="1:11" ht="24" customHeight="1">
      <c r="A8" s="3">
        <v>6</v>
      </c>
      <c r="B8" s="4" t="s">
        <v>93</v>
      </c>
      <c r="C8" s="3" t="s">
        <v>89</v>
      </c>
      <c r="D8" s="3" t="s">
        <v>94</v>
      </c>
      <c r="E8" s="3">
        <v>20</v>
      </c>
      <c r="F8" s="3">
        <v>1</v>
      </c>
      <c r="G8" s="3">
        <v>21</v>
      </c>
      <c r="H8" s="3">
        <v>0.1</v>
      </c>
      <c r="I8" s="3">
        <v>0.2</v>
      </c>
      <c r="J8" s="3">
        <v>0.01</v>
      </c>
      <c r="K8" s="6">
        <f t="shared" si="0"/>
        <v>2.41</v>
      </c>
    </row>
    <row r="9" spans="1:11" ht="24" customHeight="1">
      <c r="A9" s="3">
        <v>7</v>
      </c>
      <c r="B9" s="4" t="s">
        <v>95</v>
      </c>
      <c r="C9" s="3" t="s">
        <v>89</v>
      </c>
      <c r="D9" s="3" t="s">
        <v>96</v>
      </c>
      <c r="E9" s="3">
        <v>60</v>
      </c>
      <c r="F9" s="3">
        <v>2</v>
      </c>
      <c r="G9" s="3">
        <v>62</v>
      </c>
      <c r="H9" s="3">
        <v>0.1</v>
      </c>
      <c r="I9" s="3">
        <v>0.2</v>
      </c>
      <c r="J9" s="3">
        <v>0.01</v>
      </c>
      <c r="K9" s="6">
        <f t="shared" si="0"/>
        <v>7.0200000000000005</v>
      </c>
    </row>
    <row r="10" spans="1:11" ht="24" customHeight="1">
      <c r="A10" s="3">
        <v>8</v>
      </c>
      <c r="B10" s="4" t="s">
        <v>97</v>
      </c>
      <c r="C10" s="3" t="s">
        <v>89</v>
      </c>
      <c r="D10" s="3" t="s">
        <v>98</v>
      </c>
      <c r="E10" s="3">
        <v>120</v>
      </c>
      <c r="F10" s="3">
        <v>6</v>
      </c>
      <c r="G10" s="3">
        <v>126</v>
      </c>
      <c r="H10" s="3">
        <v>0.1</v>
      </c>
      <c r="I10" s="3">
        <v>0.2</v>
      </c>
      <c r="J10" s="3">
        <v>0.01</v>
      </c>
      <c r="K10" s="6">
        <f t="shared" si="0"/>
        <v>14.46</v>
      </c>
    </row>
    <row r="11" spans="1:11" ht="24" customHeight="1">
      <c r="A11" s="3">
        <v>9</v>
      </c>
      <c r="B11" s="4" t="s">
        <v>68</v>
      </c>
      <c r="C11" s="3" t="s">
        <v>69</v>
      </c>
      <c r="D11" s="3" t="s">
        <v>70</v>
      </c>
      <c r="E11" s="3">
        <v>50</v>
      </c>
      <c r="F11" s="3">
        <v>1</v>
      </c>
      <c r="G11" s="3">
        <v>51</v>
      </c>
      <c r="H11" s="3">
        <v>0.1</v>
      </c>
      <c r="I11" s="3">
        <v>0.2</v>
      </c>
      <c r="J11" s="3">
        <v>0.01</v>
      </c>
      <c r="K11" s="6">
        <f t="shared" si="0"/>
        <v>5.71</v>
      </c>
    </row>
    <row r="12" spans="1:11" ht="24" customHeight="1">
      <c r="A12" s="3">
        <v>10</v>
      </c>
      <c r="B12" s="4" t="s">
        <v>71</v>
      </c>
      <c r="C12" s="3" t="s">
        <v>69</v>
      </c>
      <c r="D12" s="3" t="s">
        <v>72</v>
      </c>
      <c r="E12" s="3">
        <v>58</v>
      </c>
      <c r="F12" s="3">
        <v>1</v>
      </c>
      <c r="G12" s="3">
        <v>59</v>
      </c>
      <c r="H12" s="3">
        <v>0.1</v>
      </c>
      <c r="I12" s="3">
        <v>0.2</v>
      </c>
      <c r="J12" s="3">
        <v>0.01</v>
      </c>
      <c r="K12" s="6">
        <f t="shared" si="0"/>
        <v>6.5900000000000007</v>
      </c>
    </row>
    <row r="13" spans="1:11" ht="24" customHeight="1">
      <c r="A13" s="3">
        <v>11</v>
      </c>
      <c r="B13" s="4" t="s">
        <v>78</v>
      </c>
      <c r="C13" s="3" t="s">
        <v>79</v>
      </c>
      <c r="D13" s="3" t="s">
        <v>80</v>
      </c>
      <c r="E13" s="3">
        <v>50</v>
      </c>
      <c r="F13" s="3">
        <v>0</v>
      </c>
      <c r="G13" s="3">
        <v>50</v>
      </c>
      <c r="H13" s="3">
        <v>0.1</v>
      </c>
      <c r="I13" s="3">
        <v>0.2</v>
      </c>
      <c r="J13" s="3">
        <v>0.01</v>
      </c>
      <c r="K13" s="6">
        <f t="shared" si="0"/>
        <v>5.5</v>
      </c>
    </row>
    <row r="14" spans="1:11" ht="24" customHeight="1">
      <c r="A14" s="3">
        <v>12</v>
      </c>
      <c r="B14" s="5" t="s">
        <v>112</v>
      </c>
      <c r="C14" s="3" t="s">
        <v>79</v>
      </c>
      <c r="D14" s="3" t="s">
        <v>82</v>
      </c>
      <c r="E14" s="3">
        <v>20</v>
      </c>
      <c r="F14" s="3">
        <v>0</v>
      </c>
      <c r="G14" s="3">
        <v>20</v>
      </c>
      <c r="H14" s="3">
        <v>0.1</v>
      </c>
      <c r="I14" s="3">
        <v>0.2</v>
      </c>
      <c r="J14" s="3">
        <v>0.01</v>
      </c>
      <c r="K14" s="6">
        <f t="shared" si="0"/>
        <v>2.2000000000000002</v>
      </c>
    </row>
    <row r="15" spans="1:11" ht="24" customHeight="1">
      <c r="A15" s="3">
        <v>13</v>
      </c>
      <c r="B15" s="4" t="s">
        <v>100</v>
      </c>
      <c r="C15" s="3" t="s">
        <v>101</v>
      </c>
      <c r="D15" s="3" t="s">
        <v>102</v>
      </c>
      <c r="E15" s="3">
        <v>100</v>
      </c>
      <c r="F15" s="3">
        <v>3</v>
      </c>
      <c r="G15" s="3">
        <v>103</v>
      </c>
      <c r="H15" s="3">
        <v>0.1</v>
      </c>
      <c r="I15" s="3">
        <v>0.2</v>
      </c>
      <c r="J15" s="3">
        <v>0.01</v>
      </c>
      <c r="K15" s="6">
        <f t="shared" si="0"/>
        <v>11.629999999999999</v>
      </c>
    </row>
    <row r="16" spans="1:11" ht="24" customHeight="1">
      <c r="A16" s="3">
        <v>14</v>
      </c>
      <c r="B16" s="4" t="s">
        <v>103</v>
      </c>
      <c r="C16" s="3" t="s">
        <v>101</v>
      </c>
      <c r="D16" s="3" t="s">
        <v>104</v>
      </c>
      <c r="E16" s="3">
        <v>50</v>
      </c>
      <c r="F16" s="3">
        <v>2</v>
      </c>
      <c r="G16" s="3">
        <v>52</v>
      </c>
      <c r="H16" s="3">
        <v>0.1</v>
      </c>
      <c r="I16" s="3">
        <v>0.2</v>
      </c>
      <c r="J16" s="3">
        <v>0.01</v>
      </c>
      <c r="K16" s="6">
        <f t="shared" si="0"/>
        <v>5.92</v>
      </c>
    </row>
    <row r="17" spans="1:11" ht="24" customHeight="1">
      <c r="A17" s="3">
        <v>15</v>
      </c>
      <c r="B17" s="4" t="s">
        <v>106</v>
      </c>
      <c r="C17" s="3" t="s">
        <v>39</v>
      </c>
      <c r="D17" s="3" t="s">
        <v>107</v>
      </c>
      <c r="E17" s="3">
        <v>100</v>
      </c>
      <c r="F17" s="3">
        <v>0</v>
      </c>
      <c r="G17" s="3">
        <v>100</v>
      </c>
      <c r="H17" s="3">
        <v>0.1</v>
      </c>
      <c r="I17" s="3">
        <v>0.2</v>
      </c>
      <c r="J17" s="3">
        <v>0.01</v>
      </c>
      <c r="K17" s="6">
        <f t="shared" si="0"/>
        <v>11</v>
      </c>
    </row>
    <row r="18" spans="1:11" ht="24" customHeight="1">
      <c r="A18" s="3">
        <v>16</v>
      </c>
      <c r="B18" s="4" t="s">
        <v>108</v>
      </c>
      <c r="C18" s="3" t="s">
        <v>39</v>
      </c>
      <c r="D18" s="3" t="s">
        <v>109</v>
      </c>
      <c r="E18" s="3">
        <v>65</v>
      </c>
      <c r="F18" s="3">
        <v>1</v>
      </c>
      <c r="G18" s="3">
        <v>66</v>
      </c>
      <c r="H18" s="3">
        <v>0.1</v>
      </c>
      <c r="I18" s="3">
        <v>0.2</v>
      </c>
      <c r="J18" s="3">
        <v>0.01</v>
      </c>
      <c r="K18" s="6">
        <f t="shared" si="0"/>
        <v>7.36</v>
      </c>
    </row>
    <row r="19" spans="1:11" ht="24" customHeight="1">
      <c r="A19" s="3">
        <v>17</v>
      </c>
      <c r="B19" s="4" t="s">
        <v>60</v>
      </c>
      <c r="C19" s="3" t="s">
        <v>61</v>
      </c>
      <c r="D19" s="3" t="s">
        <v>62</v>
      </c>
      <c r="E19" s="3">
        <v>100</v>
      </c>
      <c r="F19" s="3">
        <v>0</v>
      </c>
      <c r="G19" s="3">
        <v>100</v>
      </c>
      <c r="H19" s="3">
        <v>0.1</v>
      </c>
      <c r="I19" s="3">
        <v>0.2</v>
      </c>
      <c r="J19" s="3">
        <v>0.01</v>
      </c>
      <c r="K19" s="6">
        <f t="shared" si="0"/>
        <v>11</v>
      </c>
    </row>
    <row r="20" spans="1:11" ht="24" customHeight="1">
      <c r="A20" s="3">
        <v>18</v>
      </c>
      <c r="B20" s="4" t="s">
        <v>64</v>
      </c>
      <c r="C20" s="3" t="s">
        <v>65</v>
      </c>
      <c r="D20" s="3" t="s">
        <v>66</v>
      </c>
      <c r="E20" s="3">
        <v>20</v>
      </c>
      <c r="F20" s="3">
        <v>1</v>
      </c>
      <c r="G20" s="3">
        <v>21</v>
      </c>
      <c r="H20" s="3">
        <v>0.1</v>
      </c>
      <c r="I20" s="3">
        <v>0.2</v>
      </c>
      <c r="J20" s="3">
        <v>0.01</v>
      </c>
      <c r="K20" s="6">
        <f t="shared" si="0"/>
        <v>2.41</v>
      </c>
    </row>
    <row r="21" spans="1:11" ht="24" customHeight="1">
      <c r="A21" s="3">
        <v>19</v>
      </c>
      <c r="B21" s="4" t="s">
        <v>74</v>
      </c>
      <c r="C21" s="3" t="s">
        <v>75</v>
      </c>
      <c r="D21" s="3" t="s">
        <v>76</v>
      </c>
      <c r="E21" s="3">
        <v>50</v>
      </c>
      <c r="F21" s="3">
        <v>0</v>
      </c>
      <c r="G21" s="3">
        <v>50</v>
      </c>
      <c r="H21" s="3">
        <v>0.1</v>
      </c>
      <c r="I21" s="3">
        <v>0.2</v>
      </c>
      <c r="J21" s="3">
        <v>0.01</v>
      </c>
      <c r="K21" s="6">
        <f t="shared" si="0"/>
        <v>5.5</v>
      </c>
    </row>
    <row r="22" spans="1:11" ht="24" customHeight="1">
      <c r="A22" s="3">
        <v>20</v>
      </c>
      <c r="B22" s="4" t="s">
        <v>84</v>
      </c>
      <c r="C22" s="3" t="s">
        <v>85</v>
      </c>
      <c r="D22" s="3" t="s">
        <v>86</v>
      </c>
      <c r="E22" s="3">
        <v>100</v>
      </c>
      <c r="F22" s="3">
        <v>2</v>
      </c>
      <c r="G22" s="3">
        <v>102</v>
      </c>
      <c r="H22" s="3">
        <v>0.1</v>
      </c>
      <c r="I22" s="3">
        <v>0.2</v>
      </c>
      <c r="J22" s="3">
        <v>0.01</v>
      </c>
      <c r="K22" s="6">
        <f t="shared" si="0"/>
        <v>11.42</v>
      </c>
    </row>
  </sheetData>
  <mergeCells count="1">
    <mergeCell ref="A1:K1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系统管理员</cp:lastModifiedBy>
  <cp:lastPrinted>2022-10-28T02:41:00Z</cp:lastPrinted>
  <dcterms:created xsi:type="dcterms:W3CDTF">2006-09-16T00:00:00Z</dcterms:created>
  <dcterms:modified xsi:type="dcterms:W3CDTF">2022-11-02T12:58:17Z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56E03403B0D441C4BA387D397BDD1E9C</vt:lpwstr>
  </property>
  <property fmtid="{D5CDD505-2E9C-101B-9397-08002B2CF9AE}" pid="3" name="KSOProductBuildVer">
    <vt:lpwstr>2052-11.1.0.12598</vt:lpwstr>
  </property>
</Properties>
</file>