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tabRatio="856"/>
  </bookViews>
  <sheets>
    <sheet name="附件  调整" sheetId="32" r:id="rId1"/>
  </sheets>
  <definedNames>
    <definedName name="_xlnm._FilterDatabase" localSheetId="0" hidden="1">'附件  调整'!$A$5:$P$233</definedName>
    <definedName name="_xlnm.Print_Area" localSheetId="0">'附件  调整'!$A$1:$P$233</definedName>
    <definedName name="_xlnm.Print_Titles" localSheetId="0">'附件  调整'!$4:$5</definedName>
  </definedNames>
  <calcPr calcId="124519"/>
  <fileRecoveryPr repairLoad="1"/>
</workbook>
</file>

<file path=xl/calcChain.xml><?xml version="1.0" encoding="utf-8"?>
<calcChain xmlns="http://schemas.openxmlformats.org/spreadsheetml/2006/main">
  <c r="L230" i="32"/>
  <c r="K230"/>
  <c r="J230"/>
  <c r="I230"/>
  <c r="L226"/>
  <c r="K226"/>
  <c r="J226"/>
  <c r="I226"/>
  <c r="L222"/>
  <c r="K222"/>
  <c r="J222"/>
  <c r="I222"/>
  <c r="L218"/>
  <c r="K218"/>
  <c r="J218"/>
  <c r="I218"/>
  <c r="L212"/>
  <c r="K212"/>
  <c r="J212"/>
  <c r="I212"/>
  <c r="L208"/>
  <c r="K208"/>
  <c r="J208"/>
  <c r="I208"/>
  <c r="L202"/>
  <c r="K202"/>
  <c r="J202"/>
  <c r="I202"/>
  <c r="L200"/>
  <c r="K200"/>
  <c r="J200"/>
  <c r="I200"/>
  <c r="L197"/>
  <c r="K197"/>
  <c r="J197"/>
  <c r="I197"/>
  <c r="L196"/>
  <c r="K196"/>
  <c r="J196"/>
  <c r="I196"/>
  <c r="L192"/>
  <c r="K192"/>
  <c r="J192"/>
  <c r="I192"/>
  <c r="L191"/>
  <c r="K191"/>
  <c r="J191"/>
  <c r="I191"/>
  <c r="L184"/>
  <c r="K184"/>
  <c r="J184"/>
  <c r="I184"/>
  <c r="L183"/>
  <c r="K183"/>
  <c r="J183"/>
  <c r="I183"/>
  <c r="L178"/>
  <c r="K178"/>
  <c r="J178"/>
  <c r="I178"/>
  <c r="L177"/>
  <c r="K177"/>
  <c r="J177"/>
  <c r="I177"/>
  <c r="L172"/>
  <c r="K172"/>
  <c r="J172"/>
  <c r="I172"/>
  <c r="L171"/>
  <c r="K171"/>
  <c r="J171"/>
  <c r="I171"/>
  <c r="L170"/>
  <c r="K170"/>
  <c r="J170"/>
  <c r="I170"/>
  <c r="L169"/>
  <c r="K169"/>
  <c r="J169"/>
  <c r="I169"/>
  <c r="L158"/>
  <c r="K158"/>
  <c r="J158"/>
  <c r="I158"/>
  <c r="L157"/>
  <c r="K157"/>
  <c r="J157"/>
  <c r="I157"/>
  <c r="L154"/>
  <c r="K154"/>
  <c r="J154"/>
  <c r="I154"/>
  <c r="L153"/>
  <c r="K153"/>
  <c r="J153"/>
  <c r="I153"/>
  <c r="L148"/>
  <c r="K148"/>
  <c r="J148"/>
  <c r="I148"/>
  <c r="L147"/>
  <c r="K147"/>
  <c r="J147"/>
  <c r="I147"/>
  <c r="L140"/>
  <c r="K140"/>
  <c r="J140"/>
  <c r="I140"/>
  <c r="L139"/>
  <c r="K139"/>
  <c r="J139"/>
  <c r="I139"/>
  <c r="L116"/>
  <c r="K116"/>
  <c r="J116"/>
  <c r="I116"/>
  <c r="L115"/>
  <c r="K115"/>
  <c r="J115"/>
  <c r="I115"/>
  <c r="L112"/>
  <c r="K112"/>
  <c r="J112"/>
  <c r="I112"/>
  <c r="L111"/>
  <c r="K111"/>
  <c r="J111"/>
  <c r="I111"/>
  <c r="L106"/>
  <c r="K106"/>
  <c r="J106"/>
  <c r="I106"/>
  <c r="L105"/>
  <c r="K105"/>
  <c r="J105"/>
  <c r="I105"/>
  <c r="L102"/>
  <c r="K102"/>
  <c r="J102"/>
  <c r="I102"/>
  <c r="L101"/>
  <c r="K101"/>
  <c r="J101"/>
  <c r="I101"/>
  <c r="L98"/>
  <c r="K98"/>
  <c r="J98"/>
  <c r="I98"/>
  <c r="L97"/>
  <c r="K97"/>
  <c r="J97"/>
  <c r="I97"/>
  <c r="L92"/>
  <c r="K92"/>
  <c r="J92"/>
  <c r="I92"/>
  <c r="L91"/>
  <c r="K91"/>
  <c r="J91"/>
  <c r="I91"/>
  <c r="L84"/>
  <c r="K84"/>
  <c r="J84"/>
  <c r="I84"/>
  <c r="L83"/>
  <c r="K83"/>
  <c r="J83"/>
  <c r="I83"/>
  <c r="L76"/>
  <c r="K76"/>
  <c r="J76"/>
  <c r="I76"/>
  <c r="L75"/>
  <c r="K75"/>
  <c r="J75"/>
  <c r="I75"/>
  <c r="L74"/>
  <c r="K74"/>
  <c r="J74"/>
  <c r="I74"/>
  <c r="L73"/>
  <c r="K73"/>
  <c r="J73"/>
  <c r="I73"/>
  <c r="L66"/>
  <c r="K66"/>
  <c r="J66"/>
  <c r="I66"/>
  <c r="L65"/>
  <c r="K65"/>
  <c r="J65"/>
  <c r="I65"/>
  <c r="L64"/>
  <c r="K64"/>
  <c r="J64"/>
  <c r="I64"/>
  <c r="L63"/>
  <c r="K63"/>
  <c r="J63"/>
  <c r="I63"/>
  <c r="L56"/>
  <c r="K56"/>
  <c r="J56"/>
  <c r="I56"/>
  <c r="L55"/>
  <c r="K55"/>
  <c r="J55"/>
  <c r="I55"/>
  <c r="L52"/>
  <c r="K52"/>
  <c r="J52"/>
  <c r="I52"/>
  <c r="L51"/>
  <c r="K51"/>
  <c r="J51"/>
  <c r="I51"/>
  <c r="L43"/>
  <c r="K43"/>
  <c r="J43"/>
  <c r="I43"/>
  <c r="L42"/>
  <c r="K42"/>
  <c r="J42"/>
  <c r="I42"/>
  <c r="L39"/>
  <c r="K39"/>
  <c r="J39"/>
  <c r="I39"/>
  <c r="L38"/>
  <c r="K38"/>
  <c r="J38"/>
  <c r="I38"/>
  <c r="L34"/>
  <c r="K34"/>
  <c r="J34"/>
  <c r="I34"/>
  <c r="L33"/>
  <c r="K33"/>
  <c r="J33"/>
  <c r="I33"/>
  <c r="L30"/>
  <c r="K30"/>
  <c r="J30"/>
  <c r="I30"/>
  <c r="L29"/>
  <c r="K29"/>
  <c r="J29"/>
  <c r="I29"/>
  <c r="L26"/>
  <c r="L24"/>
  <c r="L18"/>
  <c r="K18"/>
  <c r="J18"/>
  <c r="I18"/>
  <c r="L17"/>
  <c r="K17"/>
  <c r="J17"/>
  <c r="I17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</calcChain>
</file>

<file path=xl/sharedStrings.xml><?xml version="1.0" encoding="utf-8"?>
<sst xmlns="http://schemas.openxmlformats.org/spreadsheetml/2006/main" count="2299" uniqueCount="478">
  <si>
    <r>
      <rPr>
        <sz val="16"/>
        <color rgb="FF000000"/>
        <rFont val="方正黑体_GBK"/>
        <charset val="134"/>
      </rPr>
      <t>附件</t>
    </r>
  </si>
  <si>
    <r>
      <rPr>
        <sz val="20"/>
        <rFont val="方正小标宋_GBK"/>
        <charset val="134"/>
      </rPr>
      <t>开州区</t>
    </r>
    <r>
      <rPr>
        <sz val="20"/>
        <rFont val="Times New Roman"/>
        <family val="1"/>
      </rPr>
      <t>2021</t>
    </r>
    <r>
      <rPr>
        <sz val="20"/>
        <rFont val="方正小标宋_GBK"/>
        <charset val="134"/>
      </rPr>
      <t>年第一批重点建设项目调整计划</t>
    </r>
  </si>
  <si>
    <r>
      <rPr>
        <sz val="11"/>
        <rFont val="宋体"/>
        <charset val="134"/>
      </rPr>
      <t>注：发生变更的项目用黄色标注</t>
    </r>
  </si>
  <si>
    <r>
      <rPr>
        <sz val="11"/>
        <rFont val="宋体"/>
        <charset val="134"/>
      </rPr>
      <t>单位：万元</t>
    </r>
  </si>
  <si>
    <t>序号</t>
  </si>
  <si>
    <t>调整对比</t>
  </si>
  <si>
    <t>项目名称</t>
  </si>
  <si>
    <r>
      <rPr>
        <sz val="10"/>
        <rFont val="方正黑体_GBK"/>
        <charset val="134"/>
      </rPr>
      <t>项目</t>
    </r>
    <r>
      <rPr>
        <sz val="10"/>
        <rFont val="Times New Roman"/>
        <family val="1"/>
      </rPr>
      <t xml:space="preserve">   </t>
    </r>
    <r>
      <rPr>
        <sz val="10"/>
        <rFont val="方正黑体_GBK"/>
        <charset val="134"/>
      </rPr>
      <t>业主</t>
    </r>
  </si>
  <si>
    <t>建设 性质</t>
  </si>
  <si>
    <t>投资类别</t>
  </si>
  <si>
    <r>
      <rPr>
        <sz val="10"/>
        <rFont val="方正黑体_GBK"/>
        <charset val="134"/>
      </rPr>
      <t>建设</t>
    </r>
    <r>
      <rPr>
        <sz val="10"/>
        <rFont val="Times New Roman"/>
        <family val="1"/>
      </rPr>
      <t xml:space="preserve">  </t>
    </r>
    <r>
      <rPr>
        <sz val="10"/>
        <rFont val="方正黑体_GBK"/>
        <charset val="134"/>
      </rPr>
      <t>年限</t>
    </r>
  </si>
  <si>
    <t>主要建设内容及规模</t>
  </si>
  <si>
    <r>
      <rPr>
        <sz val="10"/>
        <rFont val="方正黑体_GBK"/>
        <charset val="134"/>
      </rPr>
      <t>计划</t>
    </r>
    <r>
      <rPr>
        <sz val="10"/>
        <rFont val="Times New Roman"/>
        <family val="1"/>
      </rPr>
      <t xml:space="preserve">
</t>
    </r>
    <r>
      <rPr>
        <sz val="10"/>
        <rFont val="方正黑体_GBK"/>
        <charset val="134"/>
      </rPr>
      <t>总投资</t>
    </r>
  </si>
  <si>
    <t>分年度计划投资</t>
  </si>
  <si>
    <r>
      <rPr>
        <sz val="10"/>
        <rFont val="方正黑体_GBK"/>
        <charset val="134"/>
      </rPr>
      <t>2021</t>
    </r>
    <r>
      <rPr>
        <sz val="10"/>
        <rFont val="方正黑体_GBK"/>
        <charset val="134"/>
      </rPr>
      <t>年</t>
    </r>
    <r>
      <rPr>
        <sz val="10"/>
        <rFont val="Times New Roman"/>
        <family val="1"/>
      </rPr>
      <t xml:space="preserve">
</t>
    </r>
    <r>
      <rPr>
        <sz val="10"/>
        <rFont val="方正黑体_GBK"/>
        <charset val="134"/>
      </rPr>
      <t>目标任务</t>
    </r>
  </si>
  <si>
    <t>牵头责任单位</t>
  </si>
  <si>
    <t>牵头区领导</t>
  </si>
  <si>
    <t>调整原因说明</t>
  </si>
  <si>
    <r>
      <rPr>
        <sz val="10"/>
        <rFont val="Times New Roman"/>
        <family val="1"/>
      </rPr>
      <t>2021</t>
    </r>
    <r>
      <rPr>
        <sz val="10"/>
        <rFont val="方正黑体_GBK"/>
        <charset val="134"/>
      </rPr>
      <t>年</t>
    </r>
  </si>
  <si>
    <r>
      <rPr>
        <sz val="10"/>
        <rFont val="Times New Roman"/>
        <family val="1"/>
      </rPr>
      <t>2022</t>
    </r>
    <r>
      <rPr>
        <sz val="10"/>
        <rFont val="方正黑体_GBK"/>
        <charset val="134"/>
      </rPr>
      <t>年</t>
    </r>
  </si>
  <si>
    <r>
      <rPr>
        <sz val="10"/>
        <rFont val="Times New Roman"/>
        <family val="1"/>
      </rPr>
      <t>2023</t>
    </r>
    <r>
      <rPr>
        <sz val="10"/>
        <rFont val="方正黑体_GBK"/>
        <charset val="134"/>
      </rPr>
      <t>年</t>
    </r>
  </si>
  <si>
    <t>合计</t>
  </si>
  <si>
    <t>调整前</t>
  </si>
  <si>
    <r>
      <rPr>
        <sz val="10"/>
        <rFont val="Times New Roman"/>
        <family val="1"/>
      </rPr>
      <t>73</t>
    </r>
    <r>
      <rPr>
        <sz val="10"/>
        <rFont val="方正黑体_GBK"/>
        <charset val="134"/>
      </rPr>
      <t>个</t>
    </r>
  </si>
  <si>
    <t>— —</t>
  </si>
  <si>
    <t>调整后</t>
  </si>
  <si>
    <r>
      <rPr>
        <sz val="10"/>
        <rFont val="Times New Roman"/>
        <family val="1"/>
      </rPr>
      <t>68</t>
    </r>
    <r>
      <rPr>
        <sz val="10"/>
        <rFont val="方正黑体_GBK"/>
        <charset val="134"/>
      </rPr>
      <t>个</t>
    </r>
  </si>
  <si>
    <t>一</t>
  </si>
  <si>
    <r>
      <rPr>
        <sz val="10"/>
        <rFont val="方正黑体_GBK"/>
        <charset val="134"/>
      </rPr>
      <t>调整建设内容或总投资规模项目</t>
    </r>
    <r>
      <rPr>
        <sz val="10"/>
        <rFont val="Times New Roman"/>
        <family val="1"/>
      </rPr>
      <t>18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</si>
  <si>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调整建设内容或总投资规模项目</t>
    </r>
    <r>
      <rPr>
        <sz val="10"/>
        <rFont val="Times New Roman"/>
        <family val="1"/>
      </rPr>
      <t>19</t>
    </r>
    <r>
      <rPr>
        <sz val="10"/>
        <rFont val="方正黑体_GBK"/>
        <charset val="134"/>
      </rPr>
      <t>个</t>
    </r>
  </si>
  <si>
    <t>⑴</t>
  </si>
  <si>
    <r>
      <rPr>
        <sz val="10"/>
        <rFont val="方正黑体_GBK"/>
        <charset val="134"/>
      </rPr>
      <t>交通项目</t>
    </r>
    <r>
      <rPr>
        <sz val="10"/>
        <rFont val="Times New Roman"/>
        <family val="1"/>
      </rPr>
      <t>2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</si>
  <si>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交通项目</t>
    </r>
    <r>
      <rPr>
        <sz val="10"/>
        <rFont val="Times New Roman"/>
        <family val="1"/>
      </rPr>
      <t>3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</si>
  <si>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调整前</t>
    </r>
  </si>
  <si>
    <r>
      <rPr>
        <sz val="10"/>
        <rFont val="Times New Roman"/>
        <family val="1"/>
      </rPr>
      <t>G211</t>
    </r>
    <r>
      <rPr>
        <sz val="10"/>
        <rFont val="宋体"/>
        <charset val="134"/>
      </rPr>
      <t>城口界至郭家段公路改造一期工程</t>
    </r>
  </si>
  <si>
    <r>
      <rPr>
        <sz val="10"/>
        <rFont val="宋体"/>
        <charset val="134"/>
      </rPr>
      <t>宏畅交通公司</t>
    </r>
  </si>
  <si>
    <r>
      <rPr>
        <sz val="10"/>
        <rFont val="宋体"/>
        <charset val="134"/>
      </rPr>
      <t>续建</t>
    </r>
  </si>
  <si>
    <r>
      <rPr>
        <sz val="10"/>
        <rFont val="宋体"/>
        <charset val="134"/>
      </rPr>
      <t>政府</t>
    </r>
  </si>
  <si>
    <t>2020-2021</t>
  </si>
  <si>
    <r>
      <rPr>
        <sz val="10"/>
        <rFont val="宋体"/>
        <charset val="134"/>
      </rPr>
      <t>改造里程</t>
    </r>
    <r>
      <rPr>
        <sz val="10"/>
        <rFont val="Times New Roman"/>
        <family val="1"/>
      </rPr>
      <t>35.535km</t>
    </r>
    <r>
      <rPr>
        <sz val="10"/>
        <rFont val="宋体"/>
        <charset val="134"/>
      </rPr>
      <t>，配套建设观景台</t>
    </r>
  </si>
  <si>
    <r>
      <rPr>
        <sz val="10"/>
        <rFont val="宋体"/>
        <charset val="134"/>
      </rPr>
      <t>项目完工</t>
    </r>
  </si>
  <si>
    <r>
      <rPr>
        <sz val="10"/>
        <rFont val="宋体"/>
        <charset val="134"/>
      </rPr>
      <t>区交通局</t>
    </r>
  </si>
  <si>
    <r>
      <rPr>
        <sz val="10"/>
        <rFont val="宋体"/>
        <charset val="134"/>
      </rPr>
      <t>田贵虎</t>
    </r>
  </si>
  <si>
    <r>
      <rPr>
        <sz val="10"/>
        <rFont val="宋体"/>
        <charset val="134"/>
      </rPr>
      <t>按照区长办公会议纪要</t>
    </r>
    <r>
      <rPr>
        <sz val="10"/>
        <rFont val="Times New Roman"/>
        <family val="1"/>
      </rPr>
      <t>2021-6</t>
    </r>
    <r>
      <rPr>
        <sz val="10"/>
        <rFont val="宋体"/>
        <charset val="134"/>
      </rPr>
      <t>精神，根据资金到位情况、与开城高速建设交叉影响程度、以及原路面破损程度等进行分段建设</t>
    </r>
  </si>
  <si>
    <r>
      <rPr>
        <sz val="10"/>
        <rFont val="方正黑体_GBK"/>
        <charset val="134"/>
      </rPr>
      <t>调整后</t>
    </r>
  </si>
  <si>
    <r>
      <rPr>
        <sz val="10"/>
        <rFont val="Times New Roman"/>
        <family val="1"/>
      </rPr>
      <t>G211</t>
    </r>
    <r>
      <rPr>
        <sz val="10"/>
        <rFont val="宋体"/>
        <charset val="134"/>
      </rPr>
      <t>城口界至郭家段公路改造工程</t>
    </r>
  </si>
  <si>
    <t>2020-2022</t>
  </si>
  <si>
    <r>
      <rPr>
        <sz val="10"/>
        <rFont val="宋体"/>
        <charset val="134"/>
      </rPr>
      <t>改造里程全长约</t>
    </r>
    <r>
      <rPr>
        <sz val="10"/>
        <rFont val="Times New Roman"/>
        <family val="1"/>
      </rPr>
      <t>55.49km</t>
    </r>
    <r>
      <rPr>
        <sz val="10"/>
        <rFont val="宋体"/>
        <charset val="134"/>
      </rPr>
      <t>，分段建设，其中和谦至北环路段路面大修</t>
    </r>
    <r>
      <rPr>
        <sz val="10"/>
        <rFont val="Times New Roman"/>
        <family val="1"/>
      </rPr>
      <t>31.94</t>
    </r>
    <r>
      <rPr>
        <sz val="10"/>
        <rFont val="宋体"/>
        <charset val="134"/>
      </rPr>
      <t>公里；双河口至大进段路面大修</t>
    </r>
    <r>
      <rPr>
        <sz val="10"/>
        <rFont val="Times New Roman"/>
        <family val="1"/>
      </rPr>
      <t>20.35</t>
    </r>
    <r>
      <rPr>
        <sz val="10"/>
        <rFont val="宋体"/>
        <charset val="134"/>
      </rPr>
      <t>公里；大进至谭家互通路基拓宽至</t>
    </r>
    <r>
      <rPr>
        <sz val="10"/>
        <rFont val="Times New Roman"/>
        <family val="1"/>
      </rPr>
      <t>8.5</t>
    </r>
    <r>
      <rPr>
        <sz val="10"/>
        <rFont val="宋体"/>
        <charset val="134"/>
      </rPr>
      <t>米并路面大修</t>
    </r>
    <r>
      <rPr>
        <sz val="10"/>
        <rFont val="Times New Roman"/>
        <family val="1"/>
      </rPr>
      <t>3.2</t>
    </r>
    <r>
      <rPr>
        <sz val="10"/>
        <rFont val="宋体"/>
        <charset val="134"/>
      </rPr>
      <t>公里</t>
    </r>
  </si>
  <si>
    <r>
      <rPr>
        <sz val="9"/>
        <rFont val="宋体"/>
        <charset val="134"/>
      </rPr>
      <t>北环路至和谦段</t>
    </r>
    <r>
      <rPr>
        <sz val="9"/>
        <rFont val="Times New Roman"/>
        <family val="1"/>
      </rPr>
      <t>32</t>
    </r>
    <r>
      <rPr>
        <sz val="9"/>
        <rFont val="宋体"/>
        <charset val="134"/>
      </rPr>
      <t>公里完工；双河口至大进段完成工程量</t>
    </r>
    <r>
      <rPr>
        <sz val="9"/>
        <rFont val="Times New Roman"/>
        <family val="1"/>
      </rPr>
      <t>50%</t>
    </r>
    <r>
      <rPr>
        <sz val="9"/>
        <rFont val="宋体"/>
        <charset val="134"/>
      </rPr>
      <t>，大进至谭家互通完成前期</t>
    </r>
  </si>
  <si>
    <r>
      <rPr>
        <sz val="10"/>
        <rFont val="Times New Roman"/>
        <family val="1"/>
      </rPr>
      <t>G211</t>
    </r>
    <r>
      <rPr>
        <sz val="10"/>
        <rFont val="宋体"/>
        <charset val="134"/>
      </rPr>
      <t>城口界至郭家段公路改造二期工程</t>
    </r>
  </si>
  <si>
    <r>
      <rPr>
        <sz val="10"/>
        <rFont val="宋体"/>
        <charset val="134"/>
      </rPr>
      <t>前期准备</t>
    </r>
  </si>
  <si>
    <t>2022-2024</t>
  </si>
  <si>
    <r>
      <rPr>
        <sz val="10"/>
        <rFont val="宋体"/>
        <charset val="134"/>
      </rPr>
      <t>改造里程约</t>
    </r>
    <r>
      <rPr>
        <sz val="10"/>
        <rFont val="Times New Roman"/>
        <family val="1"/>
      </rPr>
      <t>48.73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</si>
  <si>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完成设计</t>
    </r>
  </si>
  <si>
    <t>一是道路现状破损较多影响通行安全；二是为保证开城高速谭家至开州城区通车后快速直达满月镇，大进至谭家互通段及城口界至双河口段建设时序需提前，三是谭家互通至和谦段原道路状况相对较好，建议明年实施</t>
  </si>
  <si>
    <r>
      <rPr>
        <sz val="10"/>
        <rFont val="Times New Roman"/>
        <family val="1"/>
      </rPr>
      <t>G211</t>
    </r>
    <r>
      <rPr>
        <sz val="10"/>
        <rFont val="宋体"/>
        <charset val="134"/>
      </rPr>
      <t>城口界至郭家段公路改造工程（城口界至双河口段）</t>
    </r>
  </si>
  <si>
    <t>2022-2023</t>
  </si>
  <si>
    <r>
      <rPr>
        <sz val="10"/>
        <rFont val="宋体"/>
        <charset val="134"/>
      </rPr>
      <t>改造里程约</t>
    </r>
    <r>
      <rPr>
        <sz val="10"/>
        <rFont val="Times New Roman"/>
        <family val="1"/>
      </rPr>
      <t>13.7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</si>
  <si>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推进前期工作</t>
    </r>
  </si>
  <si>
    <r>
      <rPr>
        <sz val="10"/>
        <rFont val="Times New Roman"/>
        <family val="1"/>
      </rPr>
      <t>G211</t>
    </r>
    <r>
      <rPr>
        <sz val="10"/>
        <rFont val="宋体"/>
        <charset val="134"/>
      </rPr>
      <t>城口界至郭家段公路改造工程（谭家互通至和谦段）</t>
    </r>
  </si>
  <si>
    <r>
      <rPr>
        <sz val="10"/>
        <rFont val="宋体"/>
        <charset val="134"/>
      </rPr>
      <t>改造里程约</t>
    </r>
    <r>
      <rPr>
        <sz val="10"/>
        <rFont val="Times New Roman"/>
        <family val="1"/>
      </rPr>
      <t>10.3</t>
    </r>
    <r>
      <rPr>
        <sz val="10"/>
        <rFont val="宋体"/>
        <charset val="134"/>
      </rPr>
      <t>公里</t>
    </r>
  </si>
  <si>
    <t>⑵</t>
  </si>
  <si>
    <r>
      <rPr>
        <sz val="10"/>
        <rFont val="方正黑体_GBK"/>
        <charset val="134"/>
      </rPr>
      <t>水利项目</t>
    </r>
    <r>
      <rPr>
        <sz val="10"/>
        <rFont val="Times New Roman"/>
        <family val="1"/>
      </rPr>
      <t>5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</si>
  <si>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天白水库工程</t>
    </r>
  </si>
  <si>
    <r>
      <rPr>
        <sz val="10"/>
        <rFont val="宋体"/>
        <charset val="134"/>
      </rPr>
      <t>天白水库公司</t>
    </r>
  </si>
  <si>
    <t>2012-2022</t>
  </si>
  <si>
    <r>
      <rPr>
        <sz val="10"/>
        <rFont val="Times New Roman"/>
        <family val="1"/>
      </rPr>
      <t>92</t>
    </r>
    <r>
      <rPr>
        <sz val="10"/>
        <rFont val="宋体"/>
        <charset val="134"/>
      </rPr>
      <t>米堆石坝、配套电站及渠道</t>
    </r>
    <r>
      <rPr>
        <sz val="10"/>
        <rFont val="Times New Roman"/>
        <family val="1"/>
      </rPr>
      <t>40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</si>
  <si>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90%</t>
    </r>
  </si>
  <si>
    <r>
      <rPr>
        <sz val="10"/>
        <rFont val="宋体"/>
        <charset val="134"/>
      </rPr>
      <t>区水利局</t>
    </r>
  </si>
  <si>
    <t>邱文军</t>
  </si>
  <si>
    <t>工程变更，增加投资</t>
  </si>
  <si>
    <r>
      <rPr>
        <sz val="10"/>
        <rFont val="宋体"/>
        <charset val="134"/>
      </rPr>
      <t>重庆市跳蹬水库工程</t>
    </r>
  </si>
  <si>
    <r>
      <rPr>
        <sz val="10"/>
        <rFont val="宋体"/>
        <charset val="134"/>
      </rPr>
      <t>跳蹬水库公司</t>
    </r>
  </si>
  <si>
    <r>
      <rPr>
        <sz val="10"/>
        <rFont val="宋体"/>
        <charset val="134"/>
      </rPr>
      <t>新开工</t>
    </r>
  </si>
  <si>
    <t>2021-2026</t>
  </si>
  <si>
    <r>
      <rPr>
        <sz val="10"/>
        <rFont val="宋体"/>
        <charset val="134"/>
      </rPr>
      <t>大（二）型水库，总库容</t>
    </r>
    <r>
      <rPr>
        <sz val="10"/>
        <rFont val="Times New Roman"/>
        <family val="1"/>
      </rPr>
      <t>1.03</t>
    </r>
    <r>
      <rPr>
        <sz val="10"/>
        <rFont val="宋体"/>
        <charset val="134"/>
      </rPr>
      <t>亿万方及附属设施建设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</si>
  <si>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5%</t>
    </r>
  </si>
  <si>
    <t>移民投资增加，融资方案报国家发改委待审</t>
  </si>
  <si>
    <r>
      <rPr>
        <sz val="10"/>
        <rFont val="宋体"/>
        <charset val="134"/>
      </rPr>
      <t>开州区中心水库灌区改造工程</t>
    </r>
  </si>
  <si>
    <r>
      <rPr>
        <sz val="10"/>
        <rFont val="宋体"/>
        <charset val="134"/>
      </rPr>
      <t>区水利工程运行中心</t>
    </r>
  </si>
  <si>
    <r>
      <rPr>
        <sz val="10"/>
        <rFont val="宋体"/>
        <charset val="134"/>
      </rPr>
      <t>改建中心水库灌溉渠道一条，长</t>
    </r>
    <r>
      <rPr>
        <sz val="10"/>
        <rFont val="Times New Roman"/>
        <family val="1"/>
      </rPr>
      <t>19km</t>
    </r>
  </si>
  <si>
    <r>
      <rPr>
        <sz val="10"/>
        <rFont val="宋体"/>
        <charset val="134"/>
      </rPr>
      <t>完成前期工作</t>
    </r>
  </si>
  <si>
    <t>一是为了争取资金，项目名称改变；二是可研设计方案改变</t>
  </si>
  <si>
    <r>
      <rPr>
        <sz val="10"/>
        <rFont val="宋体"/>
        <charset val="134"/>
      </rPr>
      <t>开州区竹溪镇乡村振兴示范片水利配套工程</t>
    </r>
  </si>
  <si>
    <r>
      <rPr>
        <sz val="10"/>
        <rFont val="宋体"/>
        <charset val="134"/>
      </rPr>
      <t>建设渠系</t>
    </r>
    <r>
      <rPr>
        <sz val="10"/>
        <rFont val="Times New Roman"/>
        <family val="1"/>
      </rPr>
      <t>13.19km</t>
    </r>
    <r>
      <rPr>
        <sz val="10"/>
        <rFont val="宋体"/>
        <charset val="134"/>
      </rPr>
      <t>；引水工程共计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处，管道总长</t>
    </r>
    <r>
      <rPr>
        <sz val="10"/>
        <rFont val="Times New Roman"/>
        <family val="1"/>
      </rPr>
      <t>6605.0m</t>
    </r>
  </si>
  <si>
    <r>
      <rPr>
        <sz val="10"/>
        <rFont val="宋体"/>
        <charset val="134"/>
      </rPr>
      <t>开州三峡库区水利工程自动化监测系统</t>
    </r>
  </si>
  <si>
    <r>
      <rPr>
        <sz val="10"/>
        <rFont val="宋体"/>
        <charset val="134"/>
      </rPr>
      <t>区水库管理中心</t>
    </r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</si>
  <si>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座中型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含农田防护处</t>
    </r>
    <r>
      <rPr>
        <sz val="10"/>
        <rFont val="Times New Roman"/>
        <family val="1"/>
      </rPr>
      <t>)</t>
    </r>
    <r>
      <rPr>
        <sz val="10"/>
        <rFont val="宋体"/>
        <charset val="134"/>
      </rPr>
      <t>和</t>
    </r>
    <r>
      <rPr>
        <sz val="10"/>
        <rFont val="Times New Roman"/>
        <family val="1"/>
      </rPr>
      <t>18</t>
    </r>
    <r>
      <rPr>
        <sz val="10"/>
        <rFont val="宋体"/>
        <charset val="134"/>
      </rPr>
      <t>座小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charset val="134"/>
      </rPr>
      <t>型水库在线视频监控、水质实时监测、库区雨量监测、洪水预报模型、远程调度系统、水量在线监测等数字化设施建设</t>
    </r>
  </si>
  <si>
    <t>机构改革项目业主变更，总投资和年度预期投资根据实际需要调整</t>
  </si>
  <si>
    <r>
      <rPr>
        <sz val="10"/>
        <rFont val="Times New Roman"/>
        <family val="1"/>
      </rPr>
      <t>22</t>
    </r>
    <r>
      <rPr>
        <sz val="10"/>
        <rFont val="宋体"/>
        <charset val="134"/>
      </rPr>
      <t>座水库的云平台设施建设、水雨情自动测报设施、大坝安全监测自动化设施、水质在线监测设施、在线视频监控设施、闸门后台控制设施、大数据平台、应用支撑平台、统一信息接收处理子系统、业务应用子系统、移动终端支撑子系统、第三方支撑软件采购、备品备件、项目运行维护</t>
    </r>
  </si>
  <si>
    <r>
      <rPr>
        <sz val="10"/>
        <rFont val="宋体"/>
        <charset val="134"/>
      </rPr>
      <t>开州区梨坪水库工程</t>
    </r>
  </si>
  <si>
    <r>
      <rPr>
        <sz val="10"/>
        <rFont val="宋体"/>
        <charset val="134"/>
      </rPr>
      <t>清泉水务公司</t>
    </r>
  </si>
  <si>
    <r>
      <rPr>
        <sz val="10"/>
        <rFont val="宋体"/>
        <charset val="134"/>
      </rPr>
      <t>小（二）型水库，总库容</t>
    </r>
    <r>
      <rPr>
        <sz val="10"/>
        <rFont val="Times New Roman"/>
        <family val="1"/>
      </rPr>
      <t>58.8</t>
    </r>
    <r>
      <rPr>
        <sz val="10"/>
        <rFont val="宋体"/>
        <charset val="134"/>
      </rPr>
      <t>万方</t>
    </r>
  </si>
  <si>
    <t>项目规模、征地政策、信息价变动导致投资增加，项目资金暂未到位</t>
  </si>
  <si>
    <t>⑶</t>
  </si>
  <si>
    <r>
      <rPr>
        <sz val="10"/>
        <rFont val="方正黑体_GBK"/>
        <charset val="134"/>
      </rPr>
      <t>农业项目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</si>
  <si>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柑橘幼龄果园管护项目</t>
    </r>
  </si>
  <si>
    <r>
      <rPr>
        <sz val="10"/>
        <rFont val="宋体"/>
        <charset val="134"/>
      </rPr>
      <t>区农业农村委</t>
    </r>
  </si>
  <si>
    <r>
      <rPr>
        <sz val="10"/>
        <rFont val="Times New Roman"/>
        <family val="1"/>
      </rPr>
      <t>2</t>
    </r>
    <r>
      <rPr>
        <sz val="10"/>
        <rFont val="宋体"/>
        <charset val="134"/>
      </rPr>
      <t>万亩幼龄果园管护提升，果园生产物资（农资、农械）及管护补助</t>
    </r>
  </si>
  <si>
    <r>
      <rPr>
        <sz val="10"/>
        <rFont val="宋体"/>
        <charset val="134"/>
      </rPr>
      <t>根据市级要求调整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</si>
  <si>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年开州区柑橘幼龄果园管护项目</t>
    </r>
  </si>
  <si>
    <r>
      <rPr>
        <sz val="10"/>
        <rFont val="宋体"/>
        <charset val="134"/>
      </rPr>
      <t>柑橘幼龄果园管护面积</t>
    </r>
    <r>
      <rPr>
        <sz val="10"/>
        <rFont val="Times New Roman"/>
        <family val="1"/>
      </rPr>
      <t>3.57</t>
    </r>
    <r>
      <rPr>
        <sz val="10"/>
        <rFont val="宋体"/>
        <charset val="134"/>
      </rPr>
      <t>万亩，主要进行肥水，病虫害防治和除草等管理工作</t>
    </r>
  </si>
  <si>
    <t>⑷</t>
  </si>
  <si>
    <r>
      <rPr>
        <sz val="10"/>
        <rFont val="方正黑体_GBK"/>
        <charset val="134"/>
      </rPr>
      <t>卫生项目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</si>
  <si>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卫生项目</t>
    </r>
    <r>
      <rPr>
        <sz val="10"/>
        <rFont val="Times New Roman"/>
        <family val="1"/>
      </rPr>
      <t>2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</si>
  <si>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基层医疗服务能力提升体系建设</t>
    </r>
  </si>
  <si>
    <r>
      <rPr>
        <sz val="10"/>
        <rFont val="宋体"/>
        <charset val="134"/>
      </rPr>
      <t>相关乡镇（街道）卫生院</t>
    </r>
  </si>
  <si>
    <r>
      <rPr>
        <sz val="10"/>
        <rFont val="宋体"/>
        <charset val="134"/>
      </rPr>
      <t>关面、金峰、高桥、五通、镇东、丰乐等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个乡镇（街道）卫生院建设，征地</t>
    </r>
    <r>
      <rPr>
        <sz val="10"/>
        <rFont val="Times New Roman"/>
        <family val="1"/>
      </rPr>
      <t>80</t>
    </r>
    <r>
      <rPr>
        <sz val="10"/>
        <rFont val="宋体"/>
        <charset val="134"/>
      </rPr>
      <t>亩，建筑面积</t>
    </r>
    <r>
      <rPr>
        <sz val="10"/>
        <rFont val="Times New Roman"/>
        <family val="1"/>
      </rPr>
      <t>28000</t>
    </r>
    <r>
      <rPr>
        <sz val="10"/>
        <rFont val="宋体"/>
        <charset val="134"/>
      </rPr>
      <t>平方米；土建、装修及附属设施设备安装购置</t>
    </r>
  </si>
  <si>
    <r>
      <rPr>
        <sz val="10"/>
        <rFont val="宋体"/>
        <charset val="134"/>
      </rPr>
      <t>区卫生健康委</t>
    </r>
  </si>
  <si>
    <r>
      <rPr>
        <sz val="10"/>
        <rFont val="宋体"/>
        <charset val="134"/>
      </rPr>
      <t>李先凯</t>
    </r>
  </si>
  <si>
    <r>
      <rPr>
        <sz val="10"/>
        <rFont val="宋体"/>
        <charset val="134"/>
      </rPr>
      <t>因为各个项目实施成熟度不同，不能同步实施，故拆分大项目包</t>
    </r>
  </si>
  <si>
    <r>
      <rPr>
        <sz val="10"/>
        <rFont val="宋体"/>
        <charset val="134"/>
      </rPr>
      <t>金峰、高桥、五通、镇东、丰乐等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个乡镇（街道）卫生院建设，征地</t>
    </r>
    <r>
      <rPr>
        <sz val="10"/>
        <rFont val="Times New Roman"/>
        <family val="1"/>
      </rPr>
      <t>70</t>
    </r>
    <r>
      <rPr>
        <sz val="10"/>
        <rFont val="宋体"/>
        <charset val="134"/>
      </rPr>
      <t>亩，建筑面积</t>
    </r>
    <r>
      <rPr>
        <sz val="10"/>
        <rFont val="Times New Roman"/>
        <family val="1"/>
      </rPr>
      <t>24000</t>
    </r>
    <r>
      <rPr>
        <sz val="10"/>
        <rFont val="宋体"/>
        <charset val="134"/>
      </rPr>
      <t>平方米；土建、装修及附属设施设备安装购置</t>
    </r>
  </si>
  <si>
    <r>
      <rPr>
        <sz val="10"/>
        <rFont val="宋体"/>
        <charset val="134"/>
      </rPr>
      <t>开州区关面乡卫生院迁建</t>
    </r>
  </si>
  <si>
    <r>
      <rPr>
        <sz val="10"/>
        <rFont val="宋体"/>
        <charset val="134"/>
      </rPr>
      <t>关面乡卫生院</t>
    </r>
  </si>
  <si>
    <r>
      <rPr>
        <sz val="10"/>
        <rFont val="宋体"/>
        <charset val="134"/>
      </rPr>
      <t>征地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亩，建筑面积</t>
    </r>
    <r>
      <rPr>
        <sz val="10"/>
        <rFont val="Times New Roman"/>
        <family val="1"/>
      </rPr>
      <t>4000</t>
    </r>
    <r>
      <rPr>
        <sz val="10"/>
        <rFont val="宋体"/>
        <charset val="134"/>
      </rPr>
      <t>平方米；土建、装修及附属设施设备安装购置</t>
    </r>
  </si>
  <si>
    <r>
      <rPr>
        <sz val="10"/>
        <rFont val="宋体"/>
        <charset val="134"/>
      </rPr>
      <t>启动前期</t>
    </r>
  </si>
  <si>
    <t>⑸</t>
  </si>
  <si>
    <r>
      <rPr>
        <sz val="10"/>
        <rFont val="方正黑体_GBK"/>
        <charset val="134"/>
      </rPr>
      <t>教育项目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</si>
  <si>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云枫小学</t>
    </r>
  </si>
  <si>
    <r>
      <rPr>
        <sz val="10"/>
        <rFont val="宋体"/>
        <charset val="134"/>
      </rPr>
      <t>建筑面积</t>
    </r>
    <r>
      <rPr>
        <sz val="10"/>
        <rFont val="Times New Roman"/>
        <family val="1"/>
      </rPr>
      <t>20500</t>
    </r>
    <r>
      <rPr>
        <sz val="10"/>
        <rFont val="宋体"/>
        <charset val="134"/>
      </rPr>
      <t>平方米及其附属</t>
    </r>
  </si>
  <si>
    <r>
      <rPr>
        <sz val="10"/>
        <rFont val="宋体"/>
        <charset val="134"/>
      </rPr>
      <t>区教委</t>
    </r>
  </si>
  <si>
    <r>
      <rPr>
        <sz val="10"/>
        <rFont val="宋体"/>
        <charset val="134"/>
      </rPr>
      <t>总投资概算审批金额为</t>
    </r>
    <r>
      <rPr>
        <sz val="10"/>
        <rFont val="Times New Roman"/>
        <family val="1"/>
      </rPr>
      <t>8892</t>
    </r>
    <r>
      <rPr>
        <sz val="10"/>
        <rFont val="宋体"/>
        <charset val="134"/>
      </rPr>
      <t>万元；因前期设计变更调整以及资金未落实等因素，调整年度目标任务</t>
    </r>
  </si>
  <si>
    <t>2021-2022</t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</si>
  <si>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30%</t>
    </r>
  </si>
  <si>
    <t>⑹</t>
  </si>
  <si>
    <r>
      <rPr>
        <sz val="10"/>
        <rFont val="方正黑体_GBK"/>
        <charset val="134"/>
      </rPr>
      <t>开乾集团项目</t>
    </r>
    <r>
      <rPr>
        <sz val="10"/>
        <rFont val="Times New Roman"/>
        <family val="1"/>
      </rPr>
      <t>4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</si>
  <si>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开乾集团项目</t>
    </r>
    <r>
      <rPr>
        <sz val="10"/>
        <rFont val="Times New Roman"/>
        <family val="1"/>
      </rPr>
      <t>3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</si>
  <si>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开州区环汉丰湖旅游开发项目（西湖景区）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岸线环境综合整治工程寨子坪大桥至石龙船大桥段（国家湿地公园生态修复部分）</t>
    </r>
  </si>
  <si>
    <r>
      <rPr>
        <sz val="10"/>
        <rFont val="宋体"/>
        <charset val="134"/>
      </rPr>
      <t>开乾投资集团</t>
    </r>
  </si>
  <si>
    <r>
      <rPr>
        <sz val="10"/>
        <rFont val="宋体"/>
        <charset val="134"/>
      </rPr>
      <t>市场</t>
    </r>
  </si>
  <si>
    <t>2021-2023</t>
  </si>
  <si>
    <r>
      <rPr>
        <sz val="10"/>
        <rFont val="宋体"/>
        <charset val="134"/>
      </rPr>
      <t>面积</t>
    </r>
    <r>
      <rPr>
        <sz val="10"/>
        <rFont val="Times New Roman"/>
        <family val="1"/>
      </rPr>
      <t>45.6</t>
    </r>
    <r>
      <rPr>
        <sz val="10"/>
        <rFont val="宋体"/>
        <charset val="134"/>
      </rPr>
      <t>万平米，岸线长</t>
    </r>
    <r>
      <rPr>
        <sz val="10"/>
        <rFont val="Times New Roman"/>
        <family val="1"/>
      </rPr>
      <t>6.7</t>
    </r>
    <r>
      <rPr>
        <sz val="10"/>
        <rFont val="宋体"/>
        <charset val="134"/>
      </rPr>
      <t>公里，建设马道、园路、广场及配套服务建筑、绿化等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</si>
  <si>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40%</t>
    </r>
  </si>
  <si>
    <r>
      <rPr>
        <sz val="10"/>
        <rFont val="宋体"/>
        <charset val="134"/>
      </rPr>
      <t>廖雪林</t>
    </r>
  </si>
  <si>
    <r>
      <rPr>
        <sz val="10"/>
        <rFont val="宋体"/>
        <charset val="134"/>
      </rPr>
      <t>为加快项目建设，将项目划分为三个标段进行施工。前期因资金保障问题，导致招标时间延后；需调整年度目标任务</t>
    </r>
  </si>
  <si>
    <r>
      <rPr>
        <sz val="10"/>
        <rFont val="宋体"/>
        <charset val="134"/>
      </rPr>
      <t>开州区环汉丰湖旅游开发项目（西湖景区）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岸线环境综合整治工程花椒园大桥至寨子坪大桥段（国家湿地公园生态修复部分）</t>
    </r>
  </si>
  <si>
    <r>
      <rPr>
        <sz val="10"/>
        <rFont val="宋体"/>
        <charset val="134"/>
      </rPr>
      <t>面积</t>
    </r>
    <r>
      <rPr>
        <sz val="10"/>
        <rFont val="Times New Roman"/>
        <family val="1"/>
      </rPr>
      <t>17.1</t>
    </r>
    <r>
      <rPr>
        <sz val="10"/>
        <rFont val="宋体"/>
        <charset val="134"/>
      </rPr>
      <t>万平米，岸线长</t>
    </r>
    <r>
      <rPr>
        <sz val="10"/>
        <rFont val="Times New Roman"/>
        <family val="1"/>
      </rPr>
      <t>2.5</t>
    </r>
    <r>
      <rPr>
        <sz val="10"/>
        <rFont val="宋体"/>
        <charset val="134"/>
      </rPr>
      <t>公里，建设马道、园路、广场及配套服务建筑、绿化等</t>
    </r>
  </si>
  <si>
    <r>
      <rPr>
        <sz val="9"/>
        <rFont val="宋体"/>
        <charset val="134"/>
      </rPr>
      <t>开州区环汉丰湖旅游开发项目（西湖景区）</t>
    </r>
    <r>
      <rPr>
        <sz val="9"/>
        <rFont val="Times New Roman"/>
        <family val="1"/>
      </rPr>
      <t>—</t>
    </r>
    <r>
      <rPr>
        <sz val="9"/>
        <rFont val="宋体"/>
        <charset val="134"/>
      </rPr>
      <t>岸线环境综合整治工程花椒园大桥至石龙船大桥段（国家湿地公园生态修复部分）</t>
    </r>
  </si>
  <si>
    <r>
      <rPr>
        <sz val="9"/>
        <rFont val="宋体"/>
        <charset val="134"/>
      </rPr>
      <t>面积</t>
    </r>
    <r>
      <rPr>
        <sz val="9"/>
        <rFont val="Times New Roman"/>
        <family val="1"/>
      </rPr>
      <t>54</t>
    </r>
    <r>
      <rPr>
        <sz val="9"/>
        <rFont val="宋体"/>
        <charset val="134"/>
      </rPr>
      <t>万平米，岸线长约</t>
    </r>
    <r>
      <rPr>
        <sz val="9"/>
        <rFont val="Times New Roman"/>
        <family val="1"/>
      </rPr>
      <t>10</t>
    </r>
    <r>
      <rPr>
        <sz val="9"/>
        <rFont val="宋体"/>
        <charset val="134"/>
      </rPr>
      <t>公里，建设马道、园路、广场及配套服务建筑、绿化等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</si>
  <si>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15%</t>
    </r>
  </si>
  <si>
    <r>
      <rPr>
        <sz val="10"/>
        <rFont val="宋体"/>
        <charset val="134"/>
      </rPr>
      <t>开州区环汉丰湖综合旅游开发项目（东湖景区）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水沐年华文商旅综合开发项目</t>
    </r>
  </si>
  <si>
    <r>
      <rPr>
        <sz val="10"/>
        <rFont val="宋体"/>
        <charset val="134"/>
      </rPr>
      <t>占地</t>
    </r>
    <r>
      <rPr>
        <sz val="10"/>
        <rFont val="Times New Roman"/>
        <family val="1"/>
      </rPr>
      <t>87</t>
    </r>
    <r>
      <rPr>
        <sz val="10"/>
        <rFont val="宋体"/>
        <charset val="134"/>
      </rPr>
      <t>亩，收购原有土地上公用建筑</t>
    </r>
    <r>
      <rPr>
        <sz val="10"/>
        <rFont val="Times New Roman"/>
        <family val="1"/>
      </rPr>
      <t>54745.92m2</t>
    </r>
    <r>
      <rPr>
        <sz val="10"/>
        <rFont val="宋体"/>
        <charset val="134"/>
      </rPr>
      <t>房屋，完成房屋装修工程。其中：包括特色酒店、游客接待中心、商业地产、影院、青少年游学体验基地、水上游乐中心、景区内新建停车场及原有停车场升级改造工程等</t>
    </r>
  </si>
  <si>
    <r>
      <rPr>
        <sz val="10"/>
        <rFont val="宋体"/>
        <charset val="134"/>
      </rPr>
      <t>因融资及争取专项债券资金需要，调整项目名称及建设内容</t>
    </r>
  </si>
  <si>
    <r>
      <rPr>
        <sz val="10"/>
        <rFont val="宋体"/>
        <charset val="134"/>
      </rPr>
      <t>开州区环汉丰湖体娱文旅综合建设项目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三峡水上运动中心</t>
    </r>
  </si>
  <si>
    <r>
      <rPr>
        <sz val="10"/>
        <rFont val="宋体"/>
        <charset val="134"/>
      </rPr>
      <t>开州区佳生活畅享中心建设项目</t>
    </r>
  </si>
  <si>
    <r>
      <rPr>
        <sz val="10"/>
        <rFont val="宋体"/>
        <charset val="134"/>
      </rPr>
      <t>项目占地面积约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亩，建筑面积约</t>
    </r>
    <r>
      <rPr>
        <sz val="10"/>
        <rFont val="Times New Roman"/>
        <family val="1"/>
      </rPr>
      <t>30000</t>
    </r>
    <r>
      <rPr>
        <sz val="10"/>
        <rFont val="宋体"/>
        <charset val="134"/>
      </rPr>
      <t>平方米，其中地下车库建筑面积约</t>
    </r>
    <r>
      <rPr>
        <sz val="10"/>
        <rFont val="Times New Roman"/>
        <family val="1"/>
      </rPr>
      <t>10000</t>
    </r>
    <r>
      <rPr>
        <sz val="10"/>
        <rFont val="宋体"/>
        <charset val="134"/>
      </rPr>
      <t>平方米。建设内容包括写字楼、超市、购物中心、建设俱乐部、餐饮、养老服务、医疗用房、社区服务用房等。配套建设绿化、停车场、充电桩等</t>
    </r>
  </si>
  <si>
    <r>
      <rPr>
        <sz val="10"/>
        <rFont val="宋体"/>
        <charset val="134"/>
      </rPr>
      <t>因融资需要，对项目名称及内容作出调整</t>
    </r>
  </si>
  <si>
    <r>
      <rPr>
        <sz val="10"/>
        <rFont val="宋体"/>
        <charset val="134"/>
      </rPr>
      <t>开州区乡村振兴孵化中心</t>
    </r>
  </si>
  <si>
    <r>
      <rPr>
        <sz val="10"/>
        <rFont val="宋体"/>
        <charset val="134"/>
      </rPr>
      <t>项目占地面积约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亩，建筑面积约</t>
    </r>
    <r>
      <rPr>
        <sz val="10"/>
        <rFont val="Times New Roman"/>
        <family val="1"/>
      </rPr>
      <t>26000</t>
    </r>
    <r>
      <rPr>
        <sz val="10"/>
        <rFont val="宋体"/>
        <charset val="134"/>
      </rPr>
      <t>平方米，其中地下车库建筑面积约</t>
    </r>
    <r>
      <rPr>
        <sz val="10"/>
        <rFont val="Times New Roman"/>
        <family val="1"/>
      </rPr>
      <t>10000</t>
    </r>
    <r>
      <rPr>
        <sz val="10"/>
        <rFont val="宋体"/>
        <charset val="134"/>
      </rPr>
      <t>平方米。建设内容包括写字楼、社区服务用房等。配套建设绿化、停车场、充电桩等</t>
    </r>
  </si>
  <si>
    <t>⑺</t>
  </si>
  <si>
    <r>
      <rPr>
        <sz val="10"/>
        <rFont val="方正黑体_GBK"/>
        <charset val="134"/>
      </rPr>
      <t>湖山集团项目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</si>
  <si>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环湖马道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丰乐段建设项目</t>
    </r>
  </si>
  <si>
    <r>
      <rPr>
        <sz val="10"/>
        <rFont val="宋体"/>
        <charset val="134"/>
      </rPr>
      <t>湖山投资集团</t>
    </r>
  </si>
  <si>
    <r>
      <rPr>
        <sz val="10"/>
        <rFont val="宋体"/>
        <charset val="134"/>
      </rPr>
      <t>主要建设丰乐东河南北两岸环湖马道贯通道路约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</si>
  <si>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开工建设</t>
    </r>
  </si>
  <si>
    <r>
      <rPr>
        <sz val="10"/>
        <rFont val="宋体"/>
        <charset val="134"/>
      </rPr>
      <t>一是项目名称调整；二是项目总投资根据概算调整；三是项目进度根据实际情况调整</t>
    </r>
  </si>
  <si>
    <r>
      <rPr>
        <sz val="10"/>
        <rFont val="宋体"/>
        <charset val="134"/>
      </rPr>
      <t>开州区汉丰湖丰乐大桥下游岸线环境综合整治工程</t>
    </r>
  </si>
  <si>
    <r>
      <rPr>
        <sz val="10"/>
        <rFont val="宋体"/>
        <charset val="134"/>
      </rPr>
      <t>综合整治岸线长度约</t>
    </r>
    <r>
      <rPr>
        <sz val="10"/>
        <rFont val="Times New Roman"/>
        <family val="1"/>
      </rPr>
      <t>1000</t>
    </r>
    <r>
      <rPr>
        <sz val="10"/>
        <rFont val="宋体"/>
        <charset val="134"/>
      </rPr>
      <t>米，建设生态库岸、植被修复并完善配套设施</t>
    </r>
  </si>
  <si>
    <t>⑻</t>
  </si>
  <si>
    <r>
      <rPr>
        <sz val="10"/>
        <rFont val="方正黑体_GBK"/>
        <charset val="134"/>
      </rPr>
      <t>浦里开发项目</t>
    </r>
    <r>
      <rPr>
        <sz val="10"/>
        <rFont val="Times New Roman"/>
        <family val="1"/>
      </rPr>
      <t>3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</si>
  <si>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临江家居产业园配套消防站</t>
    </r>
  </si>
  <si>
    <r>
      <rPr>
        <sz val="10"/>
        <rFont val="宋体"/>
        <charset val="134"/>
      </rPr>
      <t>浦发投资集团</t>
    </r>
  </si>
  <si>
    <r>
      <rPr>
        <sz val="10"/>
        <rFont val="宋体"/>
        <charset val="134"/>
      </rPr>
      <t>项目总占地面积约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亩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总建筑面积约</t>
    </r>
    <r>
      <rPr>
        <sz val="10"/>
        <rFont val="Times New Roman"/>
        <family val="1"/>
      </rPr>
      <t>6200</t>
    </r>
    <r>
      <rPr>
        <sz val="10"/>
        <rFont val="宋体"/>
        <charset val="134"/>
      </rPr>
      <t>平方米，含十层训练塔、主营房和车库，配套建设消防取水码头、标准篮球场、器械场地、环形跑道、管网、道路、绿化、水电设施及围墙等；配备消防专业用车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辆及生活用车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辆</t>
    </r>
  </si>
  <si>
    <r>
      <rPr>
        <sz val="10"/>
        <rFont val="宋体"/>
        <charset val="134"/>
      </rPr>
      <t>浦里新区管委会</t>
    </r>
  </si>
  <si>
    <r>
      <rPr>
        <sz val="10"/>
        <rFont val="宋体"/>
        <charset val="134"/>
      </rPr>
      <t>邓果</t>
    </r>
  </si>
  <si>
    <r>
      <rPr>
        <sz val="10"/>
        <rFont val="宋体"/>
        <charset val="134"/>
      </rPr>
      <t>根据概算批复金额申请调整总投资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</si>
  <si>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20%</t>
    </r>
  </si>
  <si>
    <r>
      <rPr>
        <sz val="10"/>
        <rFont val="宋体"/>
        <charset val="134"/>
      </rPr>
      <t>浦里新城整体城镇化综合建设项目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陈家大道（双河至古马段）</t>
    </r>
  </si>
  <si>
    <r>
      <rPr>
        <sz val="10"/>
        <rFont val="宋体"/>
        <charset val="134"/>
      </rPr>
      <t>浦里建设公司</t>
    </r>
  </si>
  <si>
    <r>
      <rPr>
        <sz val="10"/>
        <rFont val="宋体"/>
        <charset val="134"/>
      </rPr>
      <t>道路全长约</t>
    </r>
    <r>
      <rPr>
        <sz val="10"/>
        <rFont val="Times New Roman"/>
        <family val="1"/>
      </rPr>
      <t>4.2</t>
    </r>
    <r>
      <rPr>
        <sz val="10"/>
        <rFont val="宋体"/>
        <charset val="134"/>
      </rPr>
      <t>公里，城市快速路，配套管网等</t>
    </r>
  </si>
  <si>
    <t>根据项目实际情况调整任务目标</t>
  </si>
  <si>
    <r>
      <rPr>
        <sz val="10"/>
        <rFont val="宋体"/>
        <charset val="134"/>
      </rPr>
      <t>浦里新城整体城镇化综合建设项目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陈家大道（双河至天水段）</t>
    </r>
  </si>
  <si>
    <r>
      <rPr>
        <sz val="10"/>
        <rFont val="宋体"/>
        <charset val="134"/>
      </rPr>
      <t>道路全长约</t>
    </r>
    <r>
      <rPr>
        <sz val="10"/>
        <rFont val="Times New Roman"/>
        <family val="1"/>
      </rPr>
      <t>1.7</t>
    </r>
    <r>
      <rPr>
        <sz val="10"/>
        <rFont val="宋体"/>
        <charset val="134"/>
      </rPr>
      <t>公里，城市快速路，配套管网等</t>
    </r>
  </si>
  <si>
    <r>
      <rPr>
        <sz val="10"/>
        <rFont val="宋体"/>
        <charset val="134"/>
      </rPr>
      <t>胡桥片区场平及道路工程一期</t>
    </r>
  </si>
  <si>
    <r>
      <rPr>
        <sz val="10"/>
        <rFont val="宋体"/>
        <charset val="134"/>
      </rPr>
      <t>场平面积约</t>
    </r>
    <r>
      <rPr>
        <sz val="10"/>
        <rFont val="Times New Roman"/>
        <family val="1"/>
      </rPr>
      <t>700</t>
    </r>
    <r>
      <rPr>
        <sz val="10"/>
        <rFont val="宋体"/>
        <charset val="134"/>
      </rPr>
      <t>亩，新建道路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公里，含配套管网</t>
    </r>
  </si>
  <si>
    <t>为保障企业用地需求，需先行实施场平部分，但暂无资金来源</t>
  </si>
  <si>
    <r>
      <rPr>
        <sz val="10"/>
        <rFont val="宋体"/>
        <charset val="134"/>
      </rPr>
      <t>胡桥片区场平及道路工程一期（场平部分）</t>
    </r>
  </si>
  <si>
    <r>
      <rPr>
        <sz val="10"/>
        <rFont val="宋体"/>
        <charset val="134"/>
      </rPr>
      <t>场平面积约</t>
    </r>
    <r>
      <rPr>
        <sz val="10"/>
        <rFont val="Times New Roman"/>
        <family val="1"/>
      </rPr>
      <t>638</t>
    </r>
    <r>
      <rPr>
        <sz val="10"/>
        <rFont val="宋体"/>
        <charset val="134"/>
      </rPr>
      <t>亩，土石方开挖量约</t>
    </r>
    <r>
      <rPr>
        <sz val="10"/>
        <rFont val="Times New Roman"/>
        <family val="1"/>
      </rPr>
      <t>181.31</t>
    </r>
    <r>
      <rPr>
        <sz val="10"/>
        <rFont val="宋体"/>
        <charset val="134"/>
      </rPr>
      <t>万方，填方量约</t>
    </r>
    <r>
      <rPr>
        <sz val="10"/>
        <rFont val="Times New Roman"/>
        <family val="1"/>
      </rPr>
      <t>139.86</t>
    </r>
    <r>
      <rPr>
        <sz val="10"/>
        <rFont val="宋体"/>
        <charset val="134"/>
      </rPr>
      <t>万方，弃方约</t>
    </r>
    <r>
      <rPr>
        <sz val="10"/>
        <rFont val="Times New Roman"/>
        <family val="1"/>
      </rPr>
      <t>41.45</t>
    </r>
    <r>
      <rPr>
        <sz val="10"/>
        <rFont val="宋体"/>
        <charset val="134"/>
      </rPr>
      <t>万方，</t>
    </r>
    <r>
      <rPr>
        <sz val="10"/>
        <rFont val="Times New Roman"/>
        <family val="1"/>
      </rPr>
      <t>1372</t>
    </r>
    <r>
      <rPr>
        <sz val="10"/>
        <rFont val="宋体"/>
        <charset val="134"/>
      </rPr>
      <t>米雨水管网及</t>
    </r>
    <r>
      <rPr>
        <sz val="10"/>
        <rFont val="Times New Roman"/>
        <family val="1"/>
      </rPr>
      <t>41</t>
    </r>
    <r>
      <rPr>
        <sz val="10"/>
        <rFont val="宋体"/>
        <charset val="134"/>
      </rPr>
      <t>座检查井，临时施工便道</t>
    </r>
    <r>
      <rPr>
        <sz val="10"/>
        <rFont val="Times New Roman"/>
        <family val="1"/>
      </rPr>
      <t>706.645</t>
    </r>
    <r>
      <rPr>
        <sz val="10"/>
        <rFont val="宋体"/>
        <charset val="134"/>
      </rPr>
      <t>米，临时过境路</t>
    </r>
    <r>
      <rPr>
        <sz val="10"/>
        <rFont val="Times New Roman"/>
        <family val="1"/>
      </rPr>
      <t>1104.282</t>
    </r>
    <r>
      <rPr>
        <sz val="10"/>
        <rFont val="宋体"/>
        <charset val="134"/>
      </rPr>
      <t>米</t>
    </r>
  </si>
  <si>
    <t>二</t>
  </si>
  <si>
    <r>
      <rPr>
        <sz val="10"/>
        <rFont val="方正黑体_GBK"/>
        <charset val="134"/>
      </rPr>
      <t>调整年度预期投资项目</t>
    </r>
    <r>
      <rPr>
        <sz val="10"/>
        <rFont val="Times New Roman"/>
        <family val="1"/>
      </rPr>
      <t>3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</si>
  <si>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浦里新区临港工业厂房（厂房部分</t>
    </r>
    <r>
      <rPr>
        <sz val="10"/>
        <rFont val="Times New Roman"/>
        <family val="1"/>
      </rPr>
      <t>A—27—02</t>
    </r>
    <r>
      <rPr>
        <sz val="10"/>
        <rFont val="宋体"/>
        <charset val="134"/>
      </rPr>
      <t>地块）</t>
    </r>
  </si>
  <si>
    <r>
      <rPr>
        <sz val="10"/>
        <rFont val="宋体"/>
        <charset val="134"/>
      </rPr>
      <t>新建工业厂房约</t>
    </r>
    <r>
      <rPr>
        <sz val="10"/>
        <rFont val="Times New Roman"/>
        <family val="1"/>
      </rPr>
      <t>11.5</t>
    </r>
    <r>
      <rPr>
        <sz val="10"/>
        <rFont val="宋体"/>
        <charset val="134"/>
      </rPr>
      <t>万平方米，新建设备用房约</t>
    </r>
    <r>
      <rPr>
        <sz val="10"/>
        <rFont val="Times New Roman"/>
        <family val="1"/>
      </rPr>
      <t>0.2</t>
    </r>
    <r>
      <rPr>
        <sz val="10"/>
        <rFont val="宋体"/>
        <charset val="134"/>
      </rPr>
      <t>万平方米，含综合管网等附属配套设施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</si>
  <si>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50%</t>
    </r>
  </si>
  <si>
    <r>
      <rPr>
        <sz val="10"/>
        <rFont val="宋体"/>
        <charset val="134"/>
      </rPr>
      <t>因融资需要调整项目名称；年度预期投资根据实际调整</t>
    </r>
  </si>
  <si>
    <r>
      <rPr>
        <sz val="10"/>
        <rFont val="宋体"/>
        <charset val="134"/>
      </rPr>
      <t>浦里新区临港产业园区</t>
    </r>
    <r>
      <rPr>
        <sz val="10"/>
        <rFont val="Times New Roman"/>
        <family val="1"/>
      </rPr>
      <t>A-27-02</t>
    </r>
    <r>
      <rPr>
        <sz val="10"/>
        <rFont val="宋体"/>
        <charset val="134"/>
      </rPr>
      <t>产业用房建设项目</t>
    </r>
  </si>
  <si>
    <r>
      <rPr>
        <sz val="10"/>
        <rFont val="宋体"/>
        <charset val="134"/>
      </rPr>
      <t>浦里新区临港工业厂房（厂房部分</t>
    </r>
    <r>
      <rPr>
        <sz val="10"/>
        <rFont val="Times New Roman"/>
        <family val="1"/>
      </rPr>
      <t>A—34—02</t>
    </r>
    <r>
      <rPr>
        <sz val="10"/>
        <rFont val="宋体"/>
        <charset val="134"/>
      </rPr>
      <t>地块）</t>
    </r>
  </si>
  <si>
    <r>
      <rPr>
        <sz val="10"/>
        <rFont val="宋体"/>
        <charset val="134"/>
      </rPr>
      <t>新建工业厂房约</t>
    </r>
    <r>
      <rPr>
        <sz val="10"/>
        <rFont val="Times New Roman"/>
        <family val="1"/>
      </rPr>
      <t>6.8</t>
    </r>
    <r>
      <rPr>
        <sz val="10"/>
        <rFont val="宋体"/>
        <charset val="134"/>
      </rPr>
      <t>万平方米，新建设备用房约</t>
    </r>
    <r>
      <rPr>
        <sz val="10"/>
        <rFont val="Times New Roman"/>
        <family val="1"/>
      </rPr>
      <t>0.1</t>
    </r>
    <r>
      <rPr>
        <sz val="10"/>
        <rFont val="宋体"/>
        <charset val="134"/>
      </rPr>
      <t>万平方米，含综合管网等附属配套设施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</si>
  <si>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51%</t>
    </r>
  </si>
  <si>
    <r>
      <rPr>
        <sz val="10"/>
        <rFont val="宋体"/>
        <charset val="134"/>
      </rPr>
      <t>浦里新区临港产业园区</t>
    </r>
    <r>
      <rPr>
        <sz val="10"/>
        <rFont val="Times New Roman"/>
        <family val="1"/>
      </rPr>
      <t>A-34-02</t>
    </r>
    <r>
      <rPr>
        <sz val="10"/>
        <rFont val="宋体"/>
        <charset val="134"/>
      </rPr>
      <t>产业用房建设项目</t>
    </r>
  </si>
  <si>
    <r>
      <rPr>
        <sz val="10"/>
        <rFont val="宋体"/>
        <charset val="134"/>
      </rPr>
      <t>浦里新区临港工业厂房（厂房部分</t>
    </r>
    <r>
      <rPr>
        <sz val="10"/>
        <rFont val="Times New Roman"/>
        <family val="1"/>
      </rPr>
      <t>A—40</t>
    </r>
    <r>
      <rPr>
        <sz val="10"/>
        <rFont val="宋体"/>
        <charset val="134"/>
      </rPr>
      <t>地块）</t>
    </r>
  </si>
  <si>
    <r>
      <rPr>
        <sz val="10"/>
        <rFont val="宋体"/>
        <charset val="134"/>
      </rPr>
      <t>新建工业厂房约</t>
    </r>
    <r>
      <rPr>
        <sz val="10"/>
        <rFont val="Times New Roman"/>
        <family val="1"/>
      </rPr>
      <t>6.5</t>
    </r>
    <r>
      <rPr>
        <sz val="10"/>
        <rFont val="宋体"/>
        <charset val="134"/>
      </rPr>
      <t>万平方米，新建设备用房约</t>
    </r>
    <r>
      <rPr>
        <sz val="10"/>
        <rFont val="Times New Roman"/>
        <family val="1"/>
      </rPr>
      <t>0.3</t>
    </r>
    <r>
      <rPr>
        <sz val="10"/>
        <rFont val="宋体"/>
        <charset val="134"/>
      </rPr>
      <t>万平方米，含综合管网等附属配套设施</t>
    </r>
  </si>
  <si>
    <r>
      <rPr>
        <sz val="10"/>
        <rFont val="宋体"/>
        <charset val="134"/>
      </rPr>
      <t>浦里新区临港产业园区</t>
    </r>
    <r>
      <rPr>
        <sz val="10"/>
        <rFont val="Times New Roman"/>
        <family val="1"/>
      </rPr>
      <t>A-40</t>
    </r>
    <r>
      <rPr>
        <sz val="10"/>
        <rFont val="宋体"/>
        <charset val="134"/>
      </rPr>
      <t>产业用房建设项目</t>
    </r>
  </si>
  <si>
    <t>三</t>
  </si>
  <si>
    <r>
      <rPr>
        <sz val="10"/>
        <rFont val="方正黑体_GBK"/>
        <charset val="134"/>
      </rPr>
      <t>调整建设年限项目</t>
    </r>
    <r>
      <rPr>
        <sz val="10"/>
        <rFont val="Times New Roman"/>
        <family val="1"/>
      </rPr>
      <t>35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</si>
  <si>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天和场镇道路工程</t>
    </r>
  </si>
  <si>
    <r>
      <rPr>
        <sz val="10"/>
        <rFont val="宋体"/>
        <charset val="134"/>
      </rPr>
      <t>天和镇政府</t>
    </r>
  </si>
  <si>
    <r>
      <rPr>
        <sz val="10"/>
        <rFont val="宋体"/>
        <charset val="134"/>
      </rPr>
      <t>新建</t>
    </r>
    <r>
      <rPr>
        <sz val="10"/>
        <rFont val="Times New Roman"/>
        <family val="1"/>
      </rPr>
      <t>1.8</t>
    </r>
    <r>
      <rPr>
        <sz val="10"/>
        <rFont val="宋体"/>
        <charset val="134"/>
      </rPr>
      <t>公里，含桥梁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座</t>
    </r>
  </si>
  <si>
    <t>项目实施的必要性不大，建议暂缓实施</t>
  </si>
  <si>
    <t>2025-2027</t>
  </si>
  <si>
    <r>
      <rPr>
        <sz val="10"/>
        <rFont val="Times New Roman"/>
        <family val="1"/>
      </rPr>
      <t>S206</t>
    </r>
    <r>
      <rPr>
        <sz val="10"/>
        <rFont val="宋体"/>
        <charset val="134"/>
      </rPr>
      <t>开南路铁桥至巫山坎公路大修工程（二标段）</t>
    </r>
  </si>
  <si>
    <r>
      <rPr>
        <sz val="10"/>
        <rFont val="宋体"/>
        <charset val="134"/>
      </rPr>
      <t>大修寒冬棚坳至中兴场镇、中兴场镇至巫山场镇段道路约</t>
    </r>
    <r>
      <rPr>
        <sz val="10"/>
        <rFont val="Times New Roman"/>
        <family val="1"/>
      </rPr>
      <t>13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</si>
  <si>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本项目为列入了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年川渝交通一体化发展重点项目，也是市级专项督查考核任务，要求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年开工建设</t>
    </r>
  </si>
  <si>
    <r>
      <rPr>
        <sz val="10"/>
        <rFont val="宋体"/>
        <charset val="134"/>
      </rPr>
      <t>大修寒冬棚坳至中兴场镇、中兴场镇至巫山场镇段道路约</t>
    </r>
    <r>
      <rPr>
        <sz val="10"/>
        <rFont val="Times New Roman"/>
        <family val="1"/>
      </rPr>
      <t>12.216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</si>
  <si>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完成</t>
    </r>
    <r>
      <rPr>
        <sz val="10"/>
        <rFont val="Times New Roman"/>
        <family val="1"/>
      </rPr>
      <t>40%</t>
    </r>
    <r>
      <rPr>
        <sz val="10"/>
        <rFont val="宋体"/>
        <charset val="134"/>
      </rPr>
      <t>工程量</t>
    </r>
  </si>
  <si>
    <r>
      <rPr>
        <sz val="10"/>
        <rFont val="Times New Roman"/>
        <family val="1"/>
      </rPr>
      <t>G347</t>
    </r>
    <r>
      <rPr>
        <sz val="10"/>
        <rFont val="宋体"/>
        <charset val="134"/>
      </rPr>
      <t>三潮溪至温岔口段公路改造工程</t>
    </r>
  </si>
  <si>
    <r>
      <rPr>
        <sz val="10"/>
        <rFont val="宋体"/>
        <charset val="134"/>
      </rPr>
      <t>原路改造</t>
    </r>
    <r>
      <rPr>
        <sz val="10"/>
        <rFont val="Times New Roman"/>
        <family val="1"/>
      </rPr>
      <t>21.2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</si>
  <si>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由于年久失修，部分路段路基出现沉陷，严重影响通行安全，急需改造，改造后将大力提升公路通行能力和安全系数</t>
    </r>
  </si>
  <si>
    <r>
      <rPr>
        <sz val="10"/>
        <rFont val="宋体"/>
        <charset val="134"/>
      </rPr>
      <t>开州区温岔口至三潮溪公路路面大修工程（温岔口至金龙村段）</t>
    </r>
  </si>
  <si>
    <r>
      <rPr>
        <sz val="10"/>
        <rFont val="宋体"/>
        <charset val="134"/>
      </rPr>
      <t>路线全长约</t>
    </r>
    <r>
      <rPr>
        <sz val="10"/>
        <rFont val="Times New Roman"/>
        <family val="1"/>
      </rPr>
      <t>3.1km</t>
    </r>
    <r>
      <rPr>
        <sz val="10"/>
        <rFont val="宋体"/>
        <charset val="134"/>
      </rPr>
      <t>，路基宽度</t>
    </r>
    <r>
      <rPr>
        <sz val="10"/>
        <rFont val="Times New Roman"/>
        <family val="1"/>
      </rPr>
      <t>7m</t>
    </r>
    <r>
      <rPr>
        <sz val="10"/>
        <rFont val="宋体"/>
        <charset val="134"/>
      </rPr>
      <t>，水泥混凝土路面，同步完善排水、交安设施</t>
    </r>
  </si>
  <si>
    <r>
      <rPr>
        <sz val="10"/>
        <rFont val="宋体"/>
        <charset val="134"/>
      </rPr>
      <t>完成</t>
    </r>
    <r>
      <rPr>
        <sz val="10"/>
        <rFont val="Times New Roman"/>
        <family val="1"/>
      </rPr>
      <t>30%</t>
    </r>
    <r>
      <rPr>
        <sz val="10"/>
        <rFont val="宋体"/>
        <charset val="134"/>
      </rPr>
      <t>工程量</t>
    </r>
  </si>
  <si>
    <r>
      <rPr>
        <sz val="10"/>
        <rFont val="方正黑体_GBK"/>
        <charset val="134"/>
      </rPr>
      <t>水利项目</t>
    </r>
    <r>
      <rPr>
        <sz val="10"/>
        <rFont val="Times New Roman"/>
        <family val="1"/>
      </rPr>
      <t>3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</si>
  <si>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马扎营旅游地产供水工程</t>
    </r>
  </si>
  <si>
    <r>
      <rPr>
        <sz val="10"/>
        <rFont val="宋体"/>
        <charset val="134"/>
      </rPr>
      <t>新建水厂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座，初算供水规模</t>
    </r>
    <r>
      <rPr>
        <sz val="10"/>
        <rFont val="Times New Roman"/>
        <family val="1"/>
      </rPr>
      <t>5000m3/d</t>
    </r>
  </si>
  <si>
    <r>
      <rPr>
        <sz val="10"/>
        <rFont val="宋体"/>
        <charset val="134"/>
      </rPr>
      <t>项目无资金来源</t>
    </r>
  </si>
  <si>
    <r>
      <rPr>
        <sz val="10"/>
        <rFont val="宋体"/>
        <charset val="134"/>
      </rPr>
      <t>马扎营供水工程</t>
    </r>
  </si>
  <si>
    <r>
      <rPr>
        <sz val="10"/>
        <rFont val="宋体"/>
        <charset val="134"/>
      </rPr>
      <t>马尾槽旅游地产供水工程</t>
    </r>
  </si>
  <si>
    <r>
      <rPr>
        <sz val="10"/>
        <rFont val="宋体"/>
        <charset val="134"/>
      </rPr>
      <t>新建水厂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座，初算供水规模</t>
    </r>
    <r>
      <rPr>
        <sz val="10"/>
        <rFont val="Times New Roman"/>
        <family val="1"/>
      </rPr>
      <t>2000m3/d</t>
    </r>
    <r>
      <rPr>
        <sz val="10"/>
        <rFont val="宋体"/>
        <charset val="134"/>
      </rPr>
      <t>，分两期实施</t>
    </r>
  </si>
  <si>
    <r>
      <rPr>
        <sz val="10"/>
        <rFont val="宋体"/>
        <charset val="134"/>
      </rPr>
      <t>马尾槽供水工程</t>
    </r>
  </si>
  <si>
    <r>
      <rPr>
        <sz val="10"/>
        <rFont val="宋体"/>
        <charset val="134"/>
      </rPr>
      <t>开州区东里河和谦镇河段综合治理工程</t>
    </r>
  </si>
  <si>
    <r>
      <rPr>
        <sz val="10"/>
        <rFont val="宋体"/>
        <charset val="134"/>
      </rPr>
      <t>区水利工程建设服务站</t>
    </r>
  </si>
  <si>
    <r>
      <rPr>
        <sz val="10"/>
        <rFont val="宋体"/>
        <charset val="134"/>
      </rPr>
      <t>综合治理河道</t>
    </r>
    <r>
      <rPr>
        <sz val="10"/>
        <rFont val="Times New Roman"/>
        <family val="1"/>
      </rPr>
      <t>1.15km</t>
    </r>
    <r>
      <rPr>
        <sz val="10"/>
        <rFont val="宋体"/>
        <charset val="134"/>
      </rPr>
      <t>，新建护岸工程</t>
    </r>
    <r>
      <rPr>
        <sz val="10"/>
        <rFont val="Times New Roman"/>
        <family val="1"/>
      </rPr>
      <t>1.26km</t>
    </r>
  </si>
  <si>
    <r>
      <rPr>
        <sz val="10"/>
        <rFont val="宋体"/>
        <charset val="134"/>
      </rPr>
      <t>总投资缩减，按实际调整进度</t>
    </r>
  </si>
  <si>
    <r>
      <rPr>
        <sz val="10"/>
        <rFont val="宋体"/>
        <charset val="134"/>
      </rPr>
      <t>开州区公共卫生健康系统应急指挥平台建设</t>
    </r>
  </si>
  <si>
    <r>
      <rPr>
        <sz val="10"/>
        <rFont val="宋体"/>
        <charset val="134"/>
      </rPr>
      <t>实现音视频管理、调度、录制、归档，无缝衔接各级应急平台；统筹调度各医疗卫生单位的视频监控，实现各层级的视频会议、远程会诊、远程教学、手术示教、现场执法、现场救援为一体的音视频调度</t>
    </r>
  </si>
  <si>
    <r>
      <rPr>
        <sz val="10"/>
        <rFont val="宋体"/>
        <charset val="134"/>
      </rPr>
      <t>提前开工建设</t>
    </r>
  </si>
  <si>
    <r>
      <rPr>
        <sz val="10"/>
        <rFont val="宋体"/>
        <charset val="134"/>
      </rPr>
      <t>人民医院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临江分院</t>
    </r>
    <r>
      <rPr>
        <sz val="10"/>
        <rFont val="Times New Roman"/>
        <family val="1"/>
      </rPr>
      <t>)</t>
    </r>
    <r>
      <rPr>
        <sz val="10"/>
        <rFont val="宋体"/>
        <charset val="134"/>
      </rPr>
      <t>住院医技楼建设项目</t>
    </r>
  </si>
  <si>
    <r>
      <rPr>
        <sz val="10"/>
        <rFont val="宋体"/>
        <charset val="134"/>
      </rPr>
      <t>区第三人民医院</t>
    </r>
  </si>
  <si>
    <r>
      <rPr>
        <sz val="10"/>
        <rFont val="宋体"/>
        <charset val="134"/>
      </rPr>
      <t>原址改扩面积</t>
    </r>
    <r>
      <rPr>
        <sz val="10"/>
        <rFont val="Times New Roman"/>
        <family val="1"/>
      </rPr>
      <t>14000</t>
    </r>
    <r>
      <rPr>
        <sz val="10"/>
        <rFont val="宋体"/>
        <charset val="134"/>
      </rPr>
      <t>平方米，土建及装修施工，信息化及附属设施设备安装购置</t>
    </r>
  </si>
  <si>
    <r>
      <rPr>
        <sz val="10"/>
        <rFont val="宋体"/>
        <charset val="134"/>
      </rPr>
      <t>专项债券资金已到位</t>
    </r>
    <r>
      <rPr>
        <sz val="10"/>
        <rFont val="Times New Roman"/>
        <family val="1"/>
      </rPr>
      <t>2000</t>
    </r>
    <r>
      <rPr>
        <sz val="10"/>
        <rFont val="宋体"/>
        <charset val="134"/>
      </rPr>
      <t>万元，提前开工建设</t>
    </r>
  </si>
  <si>
    <r>
      <rPr>
        <sz val="10"/>
        <rFont val="宋体"/>
        <charset val="134"/>
      </rPr>
      <t>原址改扩，用地面积</t>
    </r>
    <r>
      <rPr>
        <sz val="10"/>
        <rFont val="Times New Roman"/>
        <family val="1"/>
      </rPr>
      <t>11219</t>
    </r>
    <r>
      <rPr>
        <sz val="10"/>
        <rFont val="宋体"/>
        <charset val="134"/>
      </rPr>
      <t>平方米、新建面积</t>
    </r>
    <r>
      <rPr>
        <sz val="10"/>
        <rFont val="Times New Roman"/>
        <family val="1"/>
      </rPr>
      <t>13097</t>
    </r>
    <r>
      <rPr>
        <sz val="10"/>
        <rFont val="宋体"/>
        <charset val="134"/>
      </rPr>
      <t>平方米，土建及装修施工，信息化及附属设施设备安装购置，新增停车位</t>
    </r>
    <r>
      <rPr>
        <sz val="10"/>
        <rFont val="Times New Roman"/>
        <family val="1"/>
      </rPr>
      <t>99</t>
    </r>
    <r>
      <rPr>
        <sz val="10"/>
        <rFont val="宋体"/>
        <charset val="134"/>
      </rPr>
      <t>个</t>
    </r>
  </si>
  <si>
    <r>
      <rPr>
        <sz val="10"/>
        <rFont val="方正黑体_GBK"/>
        <charset val="134"/>
      </rPr>
      <t>气象项目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</si>
  <si>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开州三峡库区消落带治理气象保障示范工程（开州隐月岫）</t>
    </r>
  </si>
  <si>
    <r>
      <rPr>
        <sz val="10"/>
        <rFont val="宋体"/>
        <charset val="134"/>
      </rPr>
      <t>区气象局</t>
    </r>
  </si>
  <si>
    <r>
      <rPr>
        <sz val="10"/>
        <rFont val="宋体"/>
        <charset val="134"/>
      </rPr>
      <t>占地约</t>
    </r>
    <r>
      <rPr>
        <sz val="10"/>
        <rFont val="Times New Roman"/>
        <family val="1"/>
      </rPr>
      <t>37</t>
    </r>
    <r>
      <rPr>
        <sz val="10"/>
        <rFont val="宋体"/>
        <charset val="134"/>
      </rPr>
      <t>亩（气象观测站旁），建设地面气象观测站、气象监测预警大数据平台、气象景观监测预报系统、气象科普展览馆和气象体验式景观等设施</t>
    </r>
  </si>
  <si>
    <r>
      <rPr>
        <sz val="10"/>
        <rFont val="宋体"/>
        <charset val="134"/>
      </rPr>
      <t>为争取三峡后续资金，调整项目名称及建设年限</t>
    </r>
  </si>
  <si>
    <r>
      <rPr>
        <sz val="10"/>
        <rFont val="宋体"/>
        <charset val="134"/>
      </rPr>
      <t>开州区隐月岫气象历史文化园工程</t>
    </r>
  </si>
  <si>
    <r>
      <rPr>
        <sz val="10"/>
        <rFont val="宋体"/>
        <charset val="134"/>
      </rPr>
      <t>建设开州</t>
    </r>
    <r>
      <rPr>
        <sz val="10"/>
        <rFont val="Times New Roman"/>
        <family val="1"/>
      </rPr>
      <t>•</t>
    </r>
    <r>
      <rPr>
        <sz val="10"/>
        <rFont val="宋体"/>
        <charset val="134"/>
      </rPr>
      <t>隐月岫气象历史文化园面积约</t>
    </r>
    <r>
      <rPr>
        <sz val="10"/>
        <rFont val="Times New Roman"/>
        <family val="1"/>
      </rPr>
      <t>33000</t>
    </r>
    <r>
      <rPr>
        <sz val="10"/>
        <rFont val="宋体"/>
        <charset val="134"/>
      </rPr>
      <t>平方米。配套完善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处科普游园，并配套完善主题雕塑及相关休闲设施。配套完善夕照亭、揽湖亭、隐月亭、宿云亭等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处景观亭；配套完善公园主干道</t>
    </r>
    <r>
      <rPr>
        <sz val="10"/>
        <rFont val="Times New Roman"/>
        <family val="1"/>
      </rPr>
      <t>680m</t>
    </r>
    <r>
      <rPr>
        <sz val="10"/>
        <rFont val="宋体"/>
        <charset val="134"/>
      </rPr>
      <t>；完善空中走廊</t>
    </r>
    <r>
      <rPr>
        <sz val="10"/>
        <rFont val="Times New Roman"/>
        <family val="1"/>
      </rPr>
      <t>520</t>
    </r>
    <r>
      <rPr>
        <sz val="10"/>
        <rFont val="宋体"/>
        <charset val="134"/>
      </rPr>
      <t>米，总面积为</t>
    </r>
    <r>
      <rPr>
        <sz val="10"/>
        <rFont val="Times New Roman"/>
        <family val="1"/>
      </rPr>
      <t>1555.5</t>
    </r>
    <r>
      <rPr>
        <sz val="10"/>
        <rFont val="宋体"/>
        <charset val="134"/>
      </rPr>
      <t>平方米；完善步道</t>
    </r>
    <r>
      <rPr>
        <sz val="10"/>
        <rFont val="Times New Roman"/>
        <family val="1"/>
      </rPr>
      <t>810</t>
    </r>
    <r>
      <rPr>
        <sz val="10"/>
        <rFont val="宋体"/>
        <charset val="134"/>
      </rPr>
      <t>米；配套完善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处停车场，共计</t>
    </r>
    <r>
      <rPr>
        <sz val="10"/>
        <rFont val="Times New Roman"/>
        <family val="1"/>
      </rPr>
      <t>48</t>
    </r>
    <r>
      <rPr>
        <sz val="10"/>
        <rFont val="宋体"/>
        <charset val="134"/>
      </rPr>
      <t>个车位；配套完善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处公共厕所</t>
    </r>
  </si>
  <si>
    <r>
      <rPr>
        <sz val="10"/>
        <rFont val="方正黑体_GBK"/>
        <charset val="134"/>
      </rPr>
      <t>商务项目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</si>
  <si>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开州区时代金街核心商圈打造项目</t>
    </r>
  </si>
  <si>
    <r>
      <rPr>
        <sz val="10"/>
        <rFont val="宋体"/>
        <charset val="134"/>
      </rPr>
      <t>改造提质核心商圈，包括举子广场、凤凰广场、生态停车综合体项目、月潭公园等地下停车场建设及生态花市餐厅建设、开州大道扩建、改造提升外立面，调整优化商业业态等</t>
    </r>
  </si>
  <si>
    <r>
      <rPr>
        <sz val="10"/>
        <rFont val="宋体"/>
        <charset val="134"/>
      </rPr>
      <t>区商务委</t>
    </r>
  </si>
  <si>
    <r>
      <rPr>
        <sz val="10"/>
        <rFont val="宋体"/>
        <charset val="134"/>
      </rPr>
      <t>开州区汉丰片区城市更新传统商圈提档升级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开州金街建设项目</t>
    </r>
  </si>
  <si>
    <t>2022-2025</t>
  </si>
  <si>
    <t>本项目主要建设汉丰片区传统商圈及重点街道环境提升、大时代香港城、五星金都、市民广场、新世纪周边等立面改造及房屋排危整治，打造文化街区、提升街区形象；原消防通道整治，增设停车位等配套设施建设，优化提升商圈内的灯饰、广告位、露天摊区、休闲区</t>
  </si>
  <si>
    <r>
      <rPr>
        <sz val="10"/>
        <rFont val="方正黑体_GBK"/>
        <charset val="134"/>
      </rPr>
      <t>农业项目</t>
    </r>
    <r>
      <rPr>
        <sz val="10"/>
        <rFont val="Times New Roman"/>
        <family val="1"/>
      </rPr>
      <t>2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</si>
  <si>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天和油橄榄厂房建设</t>
    </r>
  </si>
  <si>
    <r>
      <rPr>
        <sz val="10"/>
        <rFont val="宋体"/>
        <charset val="134"/>
      </rPr>
      <t>重庆亚兴油橄榄公司</t>
    </r>
  </si>
  <si>
    <t>建设油橄榄种植、油橄榄加工，林木育种、育苗，林下经济。建设标准、安全、优质的生产基地</t>
  </si>
  <si>
    <r>
      <rPr>
        <sz val="10"/>
        <rFont val="宋体"/>
        <charset val="134"/>
      </rPr>
      <t>开展前期工作</t>
    </r>
  </si>
  <si>
    <r>
      <rPr>
        <sz val="10"/>
        <rFont val="宋体"/>
        <charset val="134"/>
      </rPr>
      <t>已开工建设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</si>
  <si>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25%</t>
    </r>
  </si>
  <si>
    <r>
      <rPr>
        <sz val="10"/>
        <rFont val="宋体"/>
        <charset val="134"/>
      </rPr>
      <t>内陆海藻产业总部基地</t>
    </r>
  </si>
  <si>
    <r>
      <rPr>
        <sz val="10"/>
        <rFont val="宋体"/>
        <charset val="134"/>
      </rPr>
      <t>重庆绿藻生物科技公司</t>
    </r>
  </si>
  <si>
    <r>
      <rPr>
        <sz val="10"/>
        <rFont val="宋体"/>
        <charset val="134"/>
      </rPr>
      <t>建立内陆海藻科技研发中心、农业示范基地、养殖生产线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条，海藻功能性肥料生产线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条，海藻饲用抗生素替代品生产线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条</t>
    </r>
  </si>
  <si>
    <r>
      <rPr>
        <sz val="10"/>
        <rFont val="方正黑体_GBK"/>
        <charset val="134"/>
      </rPr>
      <t>退役军人项目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</si>
  <si>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开州区烈士事迹陈列馆和烈士纪念广场</t>
    </r>
  </si>
  <si>
    <r>
      <rPr>
        <sz val="10"/>
        <rFont val="宋体"/>
        <charset val="134"/>
      </rPr>
      <t>区双拥办</t>
    </r>
  </si>
  <si>
    <r>
      <rPr>
        <sz val="10"/>
        <rFont val="宋体"/>
        <charset val="134"/>
      </rPr>
      <t>新建烈士事迹陈列馆和烈士纪念广场。烈士陈列馆规划建设建筑面积</t>
    </r>
    <r>
      <rPr>
        <sz val="10"/>
        <rFont val="Times New Roman"/>
        <family val="1"/>
      </rPr>
      <t>3000</t>
    </r>
    <r>
      <rPr>
        <sz val="10"/>
        <rFont val="宋体"/>
        <charset val="134"/>
      </rPr>
      <t>平方米（规划长</t>
    </r>
    <r>
      <rPr>
        <sz val="10"/>
        <rFont val="Times New Roman"/>
        <family val="1"/>
      </rPr>
      <t>50</t>
    </r>
    <r>
      <rPr>
        <sz val="10"/>
        <rFont val="宋体"/>
        <charset val="134"/>
      </rPr>
      <t>米，宽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米两楼一底），拟在博物馆附近建烈士陈列馆及服务用房，装修布展及现代声、光、电技术展示革命事迹。烈士纪念广场规划占地</t>
    </r>
    <r>
      <rPr>
        <sz val="10"/>
        <rFont val="Times New Roman"/>
        <family val="1"/>
      </rPr>
      <t>20</t>
    </r>
    <r>
      <rPr>
        <sz val="10"/>
        <rFont val="宋体"/>
        <charset val="134"/>
      </rPr>
      <t>亩，在滨湖公园城南故津地段建设烈士纪念设施。如：烈士纪念雕塑、烈士英名墙、开州近代战争事迹浮雕墙、现代军事装备（海、陆、空）展区、军事设施体验区、管理服务用房等）</t>
    </r>
  </si>
  <si>
    <r>
      <rPr>
        <sz val="10"/>
        <rFont val="宋体"/>
        <charset val="134"/>
      </rPr>
      <t>区退役军人事务局</t>
    </r>
  </si>
  <si>
    <r>
      <rPr>
        <sz val="10"/>
        <rFont val="宋体"/>
        <charset val="134"/>
      </rPr>
      <t>张元斌</t>
    </r>
  </si>
  <si>
    <r>
      <rPr>
        <sz val="10"/>
        <rFont val="宋体"/>
        <charset val="134"/>
      </rPr>
      <t>按政策要求调整项目名称及内容</t>
    </r>
  </si>
  <si>
    <r>
      <rPr>
        <sz val="10"/>
        <rFont val="宋体"/>
        <charset val="134"/>
      </rPr>
      <t>重庆市开州区烈士陵园建设项目</t>
    </r>
  </si>
  <si>
    <t>2023-2025</t>
  </si>
  <si>
    <r>
      <rPr>
        <sz val="10"/>
        <rFont val="宋体"/>
        <charset val="134"/>
      </rPr>
      <t>规划扩建烈士陵园占地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亩，修建纪念碑、纪念广场、英雄烈士浮雕等以及陵园配套的排水、公厕、停车场等公共服务设施</t>
    </r>
  </si>
  <si>
    <r>
      <rPr>
        <sz val="10"/>
        <rFont val="方正黑体_GBK"/>
        <charset val="134"/>
      </rPr>
      <t>浦里开发项目</t>
    </r>
    <r>
      <rPr>
        <sz val="10"/>
        <rFont val="Times New Roman"/>
        <family val="1"/>
      </rPr>
      <t>11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</si>
  <si>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重庆市开州区浦里新区产业园建设项目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浦里新城整体城镇化综合建设项目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古迹片区场平工程</t>
    </r>
  </si>
  <si>
    <t>2021-2024</t>
  </si>
  <si>
    <r>
      <rPr>
        <sz val="10"/>
        <rFont val="宋体"/>
        <charset val="134"/>
      </rPr>
      <t>场平面积约</t>
    </r>
    <r>
      <rPr>
        <sz val="10"/>
        <rFont val="Times New Roman"/>
        <family val="1"/>
      </rPr>
      <t>2300</t>
    </r>
    <r>
      <rPr>
        <sz val="10"/>
        <rFont val="宋体"/>
        <charset val="134"/>
      </rPr>
      <t>亩，土石方开挖约</t>
    </r>
    <r>
      <rPr>
        <sz val="10"/>
        <rFont val="Times New Roman"/>
        <family val="1"/>
      </rPr>
      <t>730</t>
    </r>
    <r>
      <rPr>
        <sz val="10"/>
        <rFont val="宋体"/>
        <charset val="134"/>
      </rPr>
      <t>万方，回填约</t>
    </r>
    <r>
      <rPr>
        <sz val="10"/>
        <rFont val="Times New Roman"/>
        <family val="1"/>
      </rPr>
      <t>590</t>
    </r>
    <r>
      <rPr>
        <sz val="10"/>
        <rFont val="宋体"/>
        <charset val="134"/>
      </rPr>
      <t>万方</t>
    </r>
  </si>
  <si>
    <r>
      <rPr>
        <sz val="10"/>
        <rFont val="宋体"/>
        <charset val="134"/>
      </rPr>
      <t>完成工程量的</t>
    </r>
    <r>
      <rPr>
        <sz val="10"/>
        <rFont val="Times New Roman"/>
        <family val="1"/>
      </rPr>
      <t>10%</t>
    </r>
  </si>
  <si>
    <r>
      <rPr>
        <sz val="10"/>
        <rFont val="宋体"/>
        <charset val="134"/>
      </rPr>
      <t>需要为长沙商住用地及</t>
    </r>
    <r>
      <rPr>
        <sz val="10"/>
        <rFont val="Times New Roman"/>
        <family val="1"/>
      </rPr>
      <t>PPP</t>
    </r>
    <r>
      <rPr>
        <sz val="10"/>
        <rFont val="宋体"/>
        <charset val="134"/>
      </rPr>
      <t>项目建筑部分提供场地，但暂无资金来源</t>
    </r>
  </si>
  <si>
    <r>
      <rPr>
        <sz val="10"/>
        <rFont val="宋体"/>
        <charset val="134"/>
      </rPr>
      <t>浦里新区临港工业厂房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（道路部分）</t>
    </r>
  </si>
  <si>
    <r>
      <rPr>
        <sz val="10"/>
        <rFont val="宋体"/>
        <charset val="134"/>
      </rPr>
      <t>扩建城市主干道约</t>
    </r>
    <r>
      <rPr>
        <sz val="10"/>
        <rFont val="Times New Roman"/>
        <family val="1"/>
      </rPr>
      <t>2km</t>
    </r>
    <r>
      <rPr>
        <sz val="10"/>
        <rFont val="宋体"/>
        <charset val="134"/>
      </rPr>
      <t>（扩宽原</t>
    </r>
    <r>
      <rPr>
        <sz val="10"/>
        <rFont val="Times New Roman"/>
        <family val="1"/>
      </rPr>
      <t>12</t>
    </r>
    <r>
      <rPr>
        <sz val="10"/>
        <rFont val="宋体"/>
        <charset val="134"/>
      </rPr>
      <t>米主干道至</t>
    </r>
    <r>
      <rPr>
        <sz val="10"/>
        <rFont val="Times New Roman"/>
        <family val="1"/>
      </rPr>
      <t>40</t>
    </r>
    <r>
      <rPr>
        <sz val="10"/>
        <rFont val="宋体"/>
        <charset val="134"/>
      </rPr>
      <t>米，新建支路约</t>
    </r>
    <r>
      <rPr>
        <sz val="10"/>
        <rFont val="Times New Roman"/>
        <family val="1"/>
      </rPr>
      <t>0.4km</t>
    </r>
    <r>
      <rPr>
        <sz val="10"/>
        <rFont val="宋体"/>
        <charset val="134"/>
      </rPr>
      <t>，含综合管网等附属配套设施</t>
    </r>
  </si>
  <si>
    <r>
      <rPr>
        <sz val="10"/>
        <rFont val="宋体"/>
        <charset val="134"/>
      </rPr>
      <t>根据项目建设时序调整任务目标，但暂无资金来源</t>
    </r>
  </si>
  <si>
    <r>
      <rPr>
        <sz val="10"/>
        <rFont val="宋体"/>
        <charset val="134"/>
      </rPr>
      <t>临江家居产业园项目二期综合楼宇</t>
    </r>
  </si>
  <si>
    <r>
      <rPr>
        <sz val="10"/>
        <rFont val="宋体"/>
        <charset val="134"/>
      </rPr>
      <t>项目总占地面积约</t>
    </r>
    <r>
      <rPr>
        <sz val="10"/>
        <rFont val="Times New Roman"/>
        <family val="1"/>
      </rPr>
      <t>8507</t>
    </r>
    <r>
      <rPr>
        <sz val="10"/>
        <rFont val="宋体"/>
        <charset val="134"/>
      </rPr>
      <t>平方米（约</t>
    </r>
    <r>
      <rPr>
        <sz val="10"/>
        <rFont val="Times New Roman"/>
        <family val="1"/>
      </rPr>
      <t>12.7</t>
    </r>
    <r>
      <rPr>
        <sz val="10"/>
        <rFont val="宋体"/>
        <charset val="134"/>
      </rPr>
      <t>亩），总建筑面积约</t>
    </r>
    <r>
      <rPr>
        <sz val="10"/>
        <rFont val="Times New Roman"/>
        <family val="1"/>
      </rPr>
      <t>13481</t>
    </r>
    <r>
      <rPr>
        <sz val="10"/>
        <rFont val="宋体"/>
        <charset val="134"/>
      </rPr>
      <t>平方米，含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栋综合楼约</t>
    </r>
    <r>
      <rPr>
        <sz val="10"/>
        <rFont val="Times New Roman"/>
        <family val="1"/>
      </rPr>
      <t>9986</t>
    </r>
    <r>
      <rPr>
        <sz val="10"/>
        <rFont val="宋体"/>
        <charset val="134"/>
      </rPr>
      <t>平方米；配套实施道路、综合管网、景观绿化、铺装等基础设施建设</t>
    </r>
  </si>
  <si>
    <r>
      <rPr>
        <sz val="10"/>
        <rFont val="宋体"/>
        <charset val="134"/>
      </rPr>
      <t>完成楼宇部分</t>
    </r>
  </si>
  <si>
    <r>
      <rPr>
        <sz val="10"/>
        <rFont val="宋体"/>
        <charset val="134"/>
      </rPr>
      <t>根据项目建设时序调整任务目标，对建设规模部门有争议</t>
    </r>
  </si>
  <si>
    <r>
      <rPr>
        <sz val="10"/>
        <rFont val="宋体"/>
        <charset val="134"/>
      </rPr>
      <t>重庆市开州区浦里新区产业园建设项目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重庆生物医药研发基地</t>
    </r>
  </si>
  <si>
    <r>
      <rPr>
        <sz val="10"/>
        <rFont val="宋体"/>
        <charset val="134"/>
      </rPr>
      <t>场平面积约</t>
    </r>
    <r>
      <rPr>
        <sz val="10"/>
        <rFont val="Times New Roman"/>
        <family val="1"/>
      </rPr>
      <t>1300</t>
    </r>
    <r>
      <rPr>
        <sz val="10"/>
        <rFont val="宋体"/>
        <charset val="134"/>
      </rPr>
      <t>亩，单体建筑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万平方米以上，新建标准厂房</t>
    </r>
    <r>
      <rPr>
        <sz val="10"/>
        <rFont val="Times New Roman"/>
        <family val="1"/>
      </rPr>
      <t>17</t>
    </r>
    <r>
      <rPr>
        <sz val="10"/>
        <rFont val="宋体"/>
        <charset val="134"/>
      </rPr>
      <t>万平方米，及配套道路约</t>
    </r>
    <r>
      <rPr>
        <sz val="10"/>
        <rFont val="Times New Roman"/>
        <family val="1"/>
      </rPr>
      <t>2.8km</t>
    </r>
    <r>
      <rPr>
        <sz val="10"/>
        <rFont val="宋体"/>
        <charset val="134"/>
      </rPr>
      <t>完善配套管网</t>
    </r>
  </si>
  <si>
    <r>
      <rPr>
        <sz val="10"/>
        <rFont val="宋体"/>
        <charset val="134"/>
      </rPr>
      <t>根据项目建设时序调整任务目标。建设内容减少厂房</t>
    </r>
  </si>
  <si>
    <r>
      <rPr>
        <sz val="10"/>
        <rFont val="宋体"/>
        <charset val="134"/>
      </rPr>
      <t>重庆市开州区浦里新区产业园建设项目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重庆生物医药研发基地（场平部分）</t>
    </r>
  </si>
  <si>
    <r>
      <rPr>
        <sz val="10"/>
        <rFont val="宋体"/>
        <charset val="134"/>
      </rPr>
      <t>场平面积约</t>
    </r>
    <r>
      <rPr>
        <sz val="10"/>
        <rFont val="Times New Roman"/>
        <family val="1"/>
      </rPr>
      <t>1300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</si>
  <si>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清桥至和平申高段道路工程</t>
    </r>
  </si>
  <si>
    <r>
      <rPr>
        <sz val="10"/>
        <rFont val="宋体"/>
        <charset val="134"/>
      </rPr>
      <t>新次干路、支路长约</t>
    </r>
    <r>
      <rPr>
        <sz val="10"/>
        <rFont val="Times New Roman"/>
        <family val="1"/>
      </rPr>
      <t>600</t>
    </r>
    <r>
      <rPr>
        <sz val="10"/>
        <rFont val="宋体"/>
        <charset val="134"/>
      </rPr>
      <t>米，标准路幅宽度</t>
    </r>
    <r>
      <rPr>
        <sz val="10"/>
        <rFont val="Times New Roman"/>
        <family val="1"/>
      </rPr>
      <t>25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</si>
  <si>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完成工程量的</t>
    </r>
    <r>
      <rPr>
        <sz val="10"/>
        <rFont val="Times New Roman"/>
        <family val="1"/>
      </rPr>
      <t>50%</t>
    </r>
  </si>
  <si>
    <r>
      <rPr>
        <sz val="10"/>
        <rFont val="宋体"/>
        <charset val="134"/>
      </rPr>
      <t>为申高药业自建厂房提供道路，但暂无资金来源</t>
    </r>
  </si>
  <si>
    <r>
      <rPr>
        <sz val="10"/>
        <rFont val="宋体"/>
        <charset val="134"/>
      </rPr>
      <t>新建次干路、支路长约</t>
    </r>
    <r>
      <rPr>
        <sz val="10"/>
        <rFont val="Times New Roman"/>
        <family val="1"/>
      </rPr>
      <t>400</t>
    </r>
    <r>
      <rPr>
        <sz val="10"/>
        <rFont val="宋体"/>
        <charset val="134"/>
      </rPr>
      <t>米，标准幅宽度</t>
    </r>
    <r>
      <rPr>
        <sz val="10"/>
        <rFont val="Times New Roman"/>
        <family val="1"/>
      </rPr>
      <t>18.5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</si>
  <si>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浦里新区赵家组团长安安置小区配套工程</t>
    </r>
  </si>
  <si>
    <r>
      <rPr>
        <sz val="10"/>
        <rFont val="宋体"/>
        <charset val="134"/>
      </rPr>
      <t>安置小区配套设施，含小区道路、广场、绿化等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</si>
  <si>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70%</t>
    </r>
  </si>
  <si>
    <r>
      <rPr>
        <sz val="10"/>
        <rFont val="宋体"/>
        <charset val="134"/>
      </rPr>
      <t>为已建成安置小区提供民生配套，但暂无资金来源</t>
    </r>
  </si>
  <si>
    <r>
      <rPr>
        <sz val="10"/>
        <rFont val="宋体"/>
        <charset val="134"/>
      </rPr>
      <t>开州浦里科创（数据产业）园</t>
    </r>
  </si>
  <si>
    <r>
      <rPr>
        <sz val="10"/>
        <rFont val="宋体"/>
        <charset val="134"/>
      </rPr>
      <t>会展中心，数据集散中心及附属设施，单体建筑面积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万平方米</t>
    </r>
  </si>
  <si>
    <r>
      <rPr>
        <sz val="10"/>
        <rFont val="宋体"/>
        <charset val="134"/>
      </rPr>
      <t>项目选址未定，债券已经发行到位，需要尽快决策实施</t>
    </r>
  </si>
  <si>
    <r>
      <rPr>
        <sz val="10"/>
        <rFont val="宋体"/>
        <charset val="134"/>
      </rPr>
      <t>浦里新区赵家组团和平片区标准厂房</t>
    </r>
  </si>
  <si>
    <r>
      <rPr>
        <sz val="10"/>
        <rFont val="宋体"/>
        <charset val="134"/>
      </rPr>
      <t>新建标准厂房约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万平米，含综合管网等附属配套设施</t>
    </r>
  </si>
  <si>
    <r>
      <rPr>
        <sz val="10"/>
        <rFont val="宋体"/>
        <charset val="134"/>
      </rPr>
      <t>因融资需要调整项目名称及目标任务</t>
    </r>
  </si>
  <si>
    <r>
      <rPr>
        <sz val="10"/>
        <rFont val="宋体"/>
        <charset val="134"/>
      </rPr>
      <t>开州区赵家组团产业孵化园一期</t>
    </r>
  </si>
  <si>
    <t>2023-2024</t>
  </si>
  <si>
    <r>
      <rPr>
        <sz val="10"/>
        <rFont val="宋体"/>
        <charset val="134"/>
      </rPr>
      <t>新建标准厂房约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万平米，单体建筑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万平方米以上，含综合管网等附属配套设施</t>
    </r>
  </si>
  <si>
    <r>
      <rPr>
        <sz val="10"/>
        <rFont val="宋体"/>
        <charset val="134"/>
      </rPr>
      <t>重庆市开州区浦里新区产业园建设项目一期</t>
    </r>
  </si>
  <si>
    <r>
      <rPr>
        <sz val="10"/>
        <rFont val="Times New Roman"/>
        <family val="1"/>
      </rPr>
      <t>1200</t>
    </r>
    <r>
      <rPr>
        <sz val="10"/>
        <rFont val="宋体"/>
        <charset val="134"/>
      </rPr>
      <t>亩场平；研发中心一座，单体面积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万平方米；建生物医药博物馆，面积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万平方米</t>
    </r>
  </si>
  <si>
    <r>
      <rPr>
        <sz val="10"/>
        <rFont val="宋体"/>
        <charset val="134"/>
      </rPr>
      <t>为企业入驻自建厂房及</t>
    </r>
    <r>
      <rPr>
        <sz val="10"/>
        <rFont val="Times New Roman"/>
        <family val="1"/>
      </rPr>
      <t>PPP</t>
    </r>
    <r>
      <rPr>
        <sz val="10"/>
        <rFont val="宋体"/>
        <charset val="134"/>
      </rPr>
      <t>项目建筑部分提供场地，但暂无资金来源</t>
    </r>
  </si>
  <si>
    <r>
      <rPr>
        <sz val="10"/>
        <rFont val="宋体"/>
        <charset val="134"/>
      </rPr>
      <t>重庆市开州区浦里新区产业园建设项目一期（场平部分）</t>
    </r>
  </si>
  <si>
    <r>
      <rPr>
        <sz val="10"/>
        <rFont val="宋体"/>
        <charset val="134"/>
      </rPr>
      <t>包括开州区浦里新区生物医药产业园约</t>
    </r>
    <r>
      <rPr>
        <sz val="10"/>
        <rFont val="Times New Roman"/>
        <family val="1"/>
      </rPr>
      <t>1300</t>
    </r>
    <r>
      <rPr>
        <sz val="10"/>
        <rFont val="宋体"/>
        <charset val="134"/>
      </rPr>
      <t>亩场地平整，其中场平面积约</t>
    </r>
    <r>
      <rPr>
        <sz val="10"/>
        <rFont val="Times New Roman"/>
        <family val="1"/>
      </rPr>
      <t>1100</t>
    </r>
    <r>
      <rPr>
        <sz val="10"/>
        <rFont val="宋体"/>
        <charset val="134"/>
      </rPr>
      <t>亩、场平边坡投影面积约</t>
    </r>
    <r>
      <rPr>
        <sz val="10"/>
        <rFont val="Times New Roman"/>
        <family val="1"/>
      </rPr>
      <t>280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</si>
  <si>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浦里新城整体城镇化综合建设项目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天虎路</t>
    </r>
  </si>
  <si>
    <r>
      <rPr>
        <sz val="10"/>
        <rFont val="宋体"/>
        <charset val="134"/>
      </rPr>
      <t>道路全长</t>
    </r>
    <r>
      <rPr>
        <sz val="10"/>
        <rFont val="Times New Roman"/>
        <family val="1"/>
      </rPr>
      <t>1.3km</t>
    </r>
    <r>
      <rPr>
        <sz val="10"/>
        <rFont val="宋体"/>
        <charset val="134"/>
      </rPr>
      <t>，道路等级为城市快速路，设计速度为</t>
    </r>
    <r>
      <rPr>
        <sz val="10"/>
        <rFont val="Times New Roman"/>
        <family val="1"/>
      </rPr>
      <t>80km/h</t>
    </r>
    <r>
      <rPr>
        <sz val="10"/>
        <rFont val="宋体"/>
        <charset val="134"/>
      </rPr>
      <t>，双向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车道，标准段路幅宽度为</t>
    </r>
    <r>
      <rPr>
        <sz val="10"/>
        <rFont val="Times New Roman"/>
        <family val="1"/>
      </rPr>
      <t>28m</t>
    </r>
    <r>
      <rPr>
        <sz val="10"/>
        <rFont val="宋体"/>
        <charset val="134"/>
      </rPr>
      <t>；全线共含简易立交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座、单喇叭立交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座、桥梁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座（全长</t>
    </r>
    <r>
      <rPr>
        <sz val="10"/>
        <rFont val="Times New Roman"/>
        <family val="1"/>
      </rPr>
      <t>600m</t>
    </r>
    <r>
      <rPr>
        <sz val="10"/>
        <rFont val="宋体"/>
        <charset val="134"/>
      </rPr>
      <t>）。（待南山隧道出口确定后实施）</t>
    </r>
  </si>
  <si>
    <r>
      <rPr>
        <sz val="10"/>
        <rFont val="宋体"/>
        <charset val="134"/>
      </rPr>
      <t>道路全长</t>
    </r>
    <r>
      <rPr>
        <sz val="10"/>
        <rFont val="Times New Roman"/>
        <family val="1"/>
      </rPr>
      <t>1.9</t>
    </r>
    <r>
      <rPr>
        <sz val="10"/>
        <rFont val="宋体"/>
        <charset val="134"/>
      </rPr>
      <t>公里，道路等级为城市快速路，设计速度</t>
    </r>
    <r>
      <rPr>
        <sz val="10"/>
        <rFont val="Times New Roman"/>
        <family val="1"/>
      </rPr>
      <t>80km/h</t>
    </r>
    <r>
      <rPr>
        <sz val="10"/>
        <rFont val="宋体"/>
        <charset val="134"/>
      </rPr>
      <t>，双向</t>
    </r>
    <r>
      <rPr>
        <sz val="10"/>
        <rFont val="Times New Roman"/>
        <family val="1"/>
      </rPr>
      <t>4-6</t>
    </r>
    <r>
      <rPr>
        <sz val="10"/>
        <rFont val="宋体"/>
        <charset val="134"/>
      </rPr>
      <t>车道，标准段路幅宽度为</t>
    </r>
    <r>
      <rPr>
        <sz val="10"/>
        <rFont val="Times New Roman"/>
        <family val="1"/>
      </rPr>
      <t>20m-35m</t>
    </r>
    <r>
      <rPr>
        <sz val="10"/>
        <rFont val="宋体"/>
        <charset val="134"/>
      </rPr>
      <t>。包含跨河桥梁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座、平行匝道式菱形立交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</t>
    </r>
  </si>
  <si>
    <r>
      <rPr>
        <sz val="10"/>
        <rFont val="宋体"/>
        <charset val="134"/>
      </rPr>
      <t>浦里新城整体城镇化综合建设项目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天凤路</t>
    </r>
  </si>
  <si>
    <r>
      <rPr>
        <sz val="10"/>
        <rFont val="宋体"/>
        <charset val="134"/>
      </rPr>
      <t>道路全长</t>
    </r>
    <r>
      <rPr>
        <sz val="10"/>
        <rFont val="Times New Roman"/>
        <family val="1"/>
      </rPr>
      <t>2.7km</t>
    </r>
    <r>
      <rPr>
        <sz val="10"/>
        <rFont val="宋体"/>
        <charset val="134"/>
      </rPr>
      <t>，道路等级为城市主干道，双向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车道，标准段路幅宽及配套管网等</t>
    </r>
  </si>
  <si>
    <r>
      <rPr>
        <sz val="10"/>
        <rFont val="宋体"/>
        <charset val="134"/>
      </rPr>
      <t>征地拆迁时间未确定，暂无资金来源</t>
    </r>
  </si>
  <si>
    <t>2024-2025</t>
  </si>
  <si>
    <r>
      <rPr>
        <sz val="10"/>
        <rFont val="宋体"/>
        <charset val="134"/>
      </rPr>
      <t>新建道路全长</t>
    </r>
    <r>
      <rPr>
        <sz val="10"/>
        <rFont val="Times New Roman"/>
        <family val="1"/>
      </rPr>
      <t>2.7km</t>
    </r>
    <r>
      <rPr>
        <sz val="10"/>
        <rFont val="宋体"/>
        <charset val="134"/>
      </rPr>
      <t>，含桥梁一座，道路等级为城市主干道，双向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车道，标准段路幅宽</t>
    </r>
    <r>
      <rPr>
        <sz val="10"/>
        <rFont val="Times New Roman"/>
        <family val="1"/>
      </rPr>
      <t>30m</t>
    </r>
    <r>
      <rPr>
        <sz val="10"/>
        <rFont val="宋体"/>
        <charset val="134"/>
      </rPr>
      <t>及管网等基础设施配套</t>
    </r>
  </si>
  <si>
    <t>⑼</t>
  </si>
  <si>
    <r>
      <rPr>
        <sz val="10"/>
        <rFont val="宋体"/>
        <charset val="134"/>
      </rPr>
      <t>开州区颐福康养休闲中心建设项目</t>
    </r>
  </si>
  <si>
    <r>
      <rPr>
        <sz val="10"/>
        <rFont val="宋体"/>
        <charset val="134"/>
      </rPr>
      <t>占地面积</t>
    </r>
    <r>
      <rPr>
        <sz val="10"/>
        <rFont val="Times New Roman"/>
        <family val="1"/>
      </rPr>
      <t>80</t>
    </r>
    <r>
      <rPr>
        <sz val="10"/>
        <rFont val="宋体"/>
        <charset val="134"/>
      </rPr>
      <t>亩，建筑</t>
    </r>
    <r>
      <rPr>
        <sz val="10"/>
        <rFont val="Times New Roman"/>
        <family val="1"/>
      </rPr>
      <t>60000</t>
    </r>
    <r>
      <rPr>
        <sz val="10"/>
        <rFont val="宋体"/>
        <charset val="134"/>
      </rPr>
      <t>平米，建设康养公寓及配套设施</t>
    </r>
  </si>
  <si>
    <r>
      <rPr>
        <sz val="10"/>
        <rFont val="宋体"/>
        <charset val="134"/>
      </rPr>
      <t>因该项目投资大，收益小，需现场调研项目可行性，有关部门建议将园艺场区域与康养整体考虑实施建设，确保项目有良好收益</t>
    </r>
  </si>
  <si>
    <r>
      <rPr>
        <sz val="10"/>
        <rFont val="宋体"/>
        <charset val="134"/>
      </rPr>
      <t>开州区环汉丰湖旅游开发项目（西湖景区）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箐林溪河沟延伸段综合整治工程</t>
    </r>
  </si>
  <si>
    <r>
      <rPr>
        <sz val="10"/>
        <rFont val="宋体"/>
        <charset val="134"/>
      </rPr>
      <t>河提整治长约</t>
    </r>
    <r>
      <rPr>
        <sz val="10"/>
        <rFont val="Times New Roman"/>
        <family val="1"/>
      </rPr>
      <t>1500</t>
    </r>
    <r>
      <rPr>
        <sz val="10"/>
        <rFont val="宋体"/>
        <charset val="134"/>
      </rPr>
      <t>米，河道长约</t>
    </r>
    <r>
      <rPr>
        <sz val="10"/>
        <rFont val="Times New Roman"/>
        <family val="1"/>
      </rPr>
      <t>700</t>
    </r>
    <r>
      <rPr>
        <sz val="10"/>
        <rFont val="宋体"/>
        <charset val="134"/>
      </rPr>
      <t>米</t>
    </r>
  </si>
  <si>
    <t>因资金保障方式调整，及申请三峡后续资金必须进行方案修改，导致项目目前正在进行招标</t>
  </si>
  <si>
    <r>
      <rPr>
        <sz val="10"/>
        <rFont val="宋体"/>
        <charset val="134"/>
      </rPr>
      <t>开州区环汉丰湖旅游开发项目（西湖景区）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大丘片区路网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号路延伸段</t>
    </r>
  </si>
  <si>
    <r>
      <rPr>
        <sz val="10"/>
        <rFont val="宋体"/>
        <charset val="134"/>
      </rPr>
      <t>道路长约</t>
    </r>
    <r>
      <rPr>
        <sz val="10"/>
        <rFont val="Times New Roman"/>
        <family val="1"/>
      </rPr>
      <t>2300</t>
    </r>
    <r>
      <rPr>
        <sz val="10"/>
        <rFont val="宋体"/>
        <charset val="134"/>
      </rPr>
      <t>米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</si>
  <si>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5%</t>
    </r>
  </si>
  <si>
    <r>
      <rPr>
        <sz val="10"/>
        <rFont val="宋体"/>
        <charset val="134"/>
      </rPr>
      <t>因资金保障及方案调整原因，导致招标时间延后</t>
    </r>
  </si>
  <si>
    <t>⑽</t>
  </si>
  <si>
    <t>湖山集团项目2个</t>
  </si>
  <si>
    <r>
      <rPr>
        <sz val="10"/>
        <rFont val="宋体"/>
        <charset val="134"/>
      </rPr>
      <t>开州区湿地旅游基础设施项目</t>
    </r>
  </si>
  <si>
    <r>
      <rPr>
        <sz val="10"/>
        <rFont val="宋体"/>
        <charset val="134"/>
      </rPr>
      <t>主要建设环湖贯通道路，生态景观修复、景观打造、垃圾处理设施及市政配套基础设施等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</si>
  <si>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12%</t>
    </r>
  </si>
  <si>
    <r>
      <rPr>
        <sz val="10"/>
        <rFont val="宋体"/>
        <charset val="134"/>
      </rPr>
      <t>一是项目名称调整；二是年度投资及年度目标任务以实际工程进度调整</t>
    </r>
  </si>
  <si>
    <r>
      <rPr>
        <sz val="10"/>
        <rFont val="宋体"/>
        <charset val="134"/>
      </rPr>
      <t>开州区汉丰湖滴水段湿地生态修复试点示范工程</t>
    </r>
  </si>
  <si>
    <r>
      <rPr>
        <sz val="10"/>
        <rFont val="宋体"/>
        <charset val="134"/>
      </rPr>
      <t>温泉生态停车场项目</t>
    </r>
  </si>
  <si>
    <r>
      <rPr>
        <sz val="10"/>
        <rFont val="宋体"/>
        <charset val="134"/>
      </rPr>
      <t>主要建设生态停车场，配套完善基础设施等内容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</si>
  <si>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55%</t>
    </r>
  </si>
  <si>
    <r>
      <rPr>
        <sz val="10"/>
        <rFont val="宋体"/>
        <charset val="134"/>
      </rPr>
      <t>一是项目缩减投资规模；二是根据实际进度调整年度投资和完成投资</t>
    </r>
  </si>
  <si>
    <t>⑾</t>
  </si>
  <si>
    <t>三宜公司项目1个</t>
  </si>
  <si>
    <t>开州大桥北环路连接道（二期）</t>
  </si>
  <si>
    <t>三宜建设公司</t>
  </si>
  <si>
    <r>
      <rPr>
        <sz val="10"/>
        <rFont val="宋体"/>
        <charset val="134"/>
      </rPr>
      <t>北环路连接线道路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米宽，长约</t>
    </r>
    <r>
      <rPr>
        <sz val="10"/>
        <rFont val="Times New Roman"/>
        <family val="1"/>
      </rPr>
      <t>1000</t>
    </r>
    <r>
      <rPr>
        <sz val="10"/>
        <rFont val="宋体"/>
        <charset val="134"/>
      </rPr>
      <t>米，单向两车道</t>
    </r>
  </si>
  <si>
    <t>廖雪林</t>
  </si>
  <si>
    <r>
      <rPr>
        <sz val="10"/>
        <rFont val="宋体"/>
        <charset val="134"/>
      </rPr>
      <t>该项目区委区政府对概念性方案未决策，待决策后开始实施。调整目标进度开展前期工作</t>
    </r>
  </si>
  <si>
    <r>
      <rPr>
        <sz val="10"/>
        <rFont val="宋体"/>
        <charset val="134"/>
      </rPr>
      <t>开州大桥北环路连接道（二期）</t>
    </r>
  </si>
  <si>
    <t>⑿</t>
  </si>
  <si>
    <r>
      <rPr>
        <sz val="10"/>
        <rFont val="方正黑体_GBK"/>
        <charset val="134"/>
      </rPr>
      <t>乡镇街道项目</t>
    </r>
    <r>
      <rPr>
        <sz val="10"/>
        <rFont val="Times New Roman"/>
        <family val="1"/>
      </rPr>
      <t>5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</si>
  <si>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开州区镇东街道金果村河堤治理</t>
    </r>
  </si>
  <si>
    <r>
      <rPr>
        <sz val="10"/>
        <rFont val="宋体"/>
        <charset val="134"/>
      </rPr>
      <t>镇东街道办</t>
    </r>
  </si>
  <si>
    <r>
      <rPr>
        <sz val="10"/>
        <rFont val="宋体"/>
        <charset val="134"/>
      </rPr>
      <t>镇东街道金果村河堤治理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</si>
  <si>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开州区厚坝镇大安村精准帮扶项目</t>
    </r>
  </si>
  <si>
    <r>
      <rPr>
        <sz val="10"/>
        <rFont val="宋体"/>
        <charset val="134"/>
      </rPr>
      <t>厚坝镇政府</t>
    </r>
  </si>
  <si>
    <r>
      <rPr>
        <sz val="10"/>
        <rFont val="宋体"/>
        <charset val="134"/>
      </rPr>
      <t>改造大安村产业道路</t>
    </r>
    <r>
      <rPr>
        <sz val="10"/>
        <rFont val="Times New Roman"/>
        <family val="1"/>
      </rPr>
      <t>13km</t>
    </r>
    <r>
      <rPr>
        <sz val="10"/>
        <rFont val="宋体"/>
        <charset val="134"/>
      </rPr>
      <t>，宽</t>
    </r>
    <r>
      <rPr>
        <sz val="10"/>
        <rFont val="Times New Roman"/>
        <family val="1"/>
      </rPr>
      <t>4.5m</t>
    </r>
    <r>
      <rPr>
        <sz val="10"/>
        <rFont val="宋体"/>
        <charset val="134"/>
      </rPr>
      <t>，水泥混凝土路面</t>
    </r>
  </si>
  <si>
    <r>
      <rPr>
        <sz val="10"/>
        <rFont val="宋体"/>
        <charset val="134"/>
      </rPr>
      <t>开州区厚坝镇大安村农村移民安置区精准帮扶项目</t>
    </r>
  </si>
  <si>
    <r>
      <rPr>
        <sz val="10"/>
        <rFont val="宋体"/>
        <charset val="134"/>
      </rPr>
      <t>硬化道路</t>
    </r>
    <r>
      <rPr>
        <sz val="10"/>
        <rFont val="Times New Roman"/>
        <family val="1"/>
      </rPr>
      <t>12</t>
    </r>
    <r>
      <rPr>
        <sz val="10"/>
        <rFont val="宋体"/>
        <charset val="134"/>
      </rPr>
      <t>公里，</t>
    </r>
    <r>
      <rPr>
        <sz val="10"/>
        <rFont val="Times New Roman"/>
        <family val="1"/>
      </rPr>
      <t>LED</t>
    </r>
    <r>
      <rPr>
        <sz val="10"/>
        <rFont val="宋体"/>
        <charset val="134"/>
      </rPr>
      <t>太阳能路灯</t>
    </r>
    <r>
      <rPr>
        <sz val="10"/>
        <rFont val="Times New Roman"/>
        <family val="1"/>
      </rPr>
      <t>100</t>
    </r>
    <r>
      <rPr>
        <sz val="10"/>
        <rFont val="宋体"/>
        <charset val="134"/>
      </rPr>
      <t>盏</t>
    </r>
    <r>
      <rPr>
        <sz val="10"/>
        <rFont val="Times New Roman"/>
        <family val="1"/>
      </rPr>
      <t xml:space="preserve"> ,LED</t>
    </r>
    <r>
      <rPr>
        <sz val="10"/>
        <rFont val="宋体"/>
        <charset val="134"/>
      </rPr>
      <t>显示屏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块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垃圾桶</t>
    </r>
    <r>
      <rPr>
        <sz val="10"/>
        <rFont val="Times New Roman"/>
        <family val="1"/>
      </rPr>
      <t>500</t>
    </r>
    <r>
      <rPr>
        <sz val="10"/>
        <rFont val="宋体"/>
        <charset val="134"/>
      </rPr>
      <t>个</t>
    </r>
    <r>
      <rPr>
        <sz val="10"/>
        <rFont val="Times New Roman"/>
        <family val="1"/>
      </rPr>
      <t xml:space="preserve"> ,</t>
    </r>
    <r>
      <rPr>
        <sz val="10"/>
        <rFont val="宋体"/>
        <charset val="134"/>
      </rPr>
      <t>大安村办公室场地平整以及篮球场地面改造等</t>
    </r>
  </si>
  <si>
    <r>
      <rPr>
        <sz val="10"/>
        <rFont val="宋体"/>
        <charset val="134"/>
      </rPr>
      <t>开州区厚坝镇群联村精准帮扶项目</t>
    </r>
  </si>
  <si>
    <r>
      <rPr>
        <sz val="10"/>
        <rFont val="宋体"/>
        <charset val="134"/>
      </rPr>
      <t>改造群联村产业道路</t>
    </r>
    <r>
      <rPr>
        <sz val="10"/>
        <rFont val="Times New Roman"/>
        <family val="1"/>
      </rPr>
      <t>10km</t>
    </r>
    <r>
      <rPr>
        <sz val="10"/>
        <rFont val="宋体"/>
        <charset val="134"/>
      </rPr>
      <t>，宽</t>
    </r>
    <r>
      <rPr>
        <sz val="10"/>
        <rFont val="Times New Roman"/>
        <family val="1"/>
      </rPr>
      <t>4.5m</t>
    </r>
    <r>
      <rPr>
        <sz val="10"/>
        <rFont val="宋体"/>
        <charset val="134"/>
      </rPr>
      <t>，水泥混凝土路面</t>
    </r>
  </si>
  <si>
    <r>
      <rPr>
        <sz val="10"/>
        <rFont val="宋体"/>
        <charset val="134"/>
      </rPr>
      <t>开州区厚坝镇群联村农村移民安置区精准帮扶项目</t>
    </r>
  </si>
  <si>
    <r>
      <rPr>
        <sz val="10"/>
        <rFont val="宋体"/>
        <charset val="134"/>
      </rPr>
      <t>硬化道路</t>
    </r>
    <r>
      <rPr>
        <sz val="10"/>
        <rFont val="Times New Roman"/>
        <family val="1"/>
      </rPr>
      <t>13</t>
    </r>
    <r>
      <rPr>
        <sz val="10"/>
        <rFont val="宋体"/>
        <charset val="134"/>
      </rPr>
      <t>公里，太阳能路灯</t>
    </r>
    <r>
      <rPr>
        <sz val="10"/>
        <rFont val="Times New Roman"/>
        <family val="1"/>
      </rPr>
      <t>88</t>
    </r>
    <r>
      <rPr>
        <sz val="10"/>
        <rFont val="宋体"/>
        <charset val="134"/>
      </rPr>
      <t>盏</t>
    </r>
    <r>
      <rPr>
        <sz val="10"/>
        <rFont val="Times New Roman"/>
        <family val="1"/>
      </rPr>
      <t xml:space="preserve"> ,</t>
    </r>
    <r>
      <rPr>
        <sz val="10"/>
        <rFont val="宋体"/>
        <charset val="134"/>
      </rPr>
      <t>垃圾桶</t>
    </r>
    <r>
      <rPr>
        <sz val="10"/>
        <rFont val="Times New Roman"/>
        <family val="1"/>
      </rPr>
      <t>200</t>
    </r>
    <r>
      <rPr>
        <sz val="10"/>
        <rFont val="宋体"/>
        <charset val="134"/>
      </rPr>
      <t>个</t>
    </r>
    <r>
      <rPr>
        <sz val="10"/>
        <rFont val="Times New Roman"/>
        <family val="1"/>
      </rPr>
      <t>,LED</t>
    </r>
    <r>
      <rPr>
        <sz val="10"/>
        <rFont val="宋体"/>
        <charset val="134"/>
      </rPr>
      <t>显示屏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套</t>
    </r>
    <r>
      <rPr>
        <sz val="10"/>
        <rFont val="Times New Roman"/>
        <family val="1"/>
      </rPr>
      <t xml:space="preserve"> ,</t>
    </r>
    <r>
      <rPr>
        <sz val="10"/>
        <rFont val="宋体"/>
        <charset val="134"/>
      </rPr>
      <t>激光投影仪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套以及群联村办公室场地平整等</t>
    </r>
  </si>
  <si>
    <r>
      <rPr>
        <sz val="10"/>
        <rFont val="宋体"/>
        <charset val="134"/>
      </rPr>
      <t>开州区渠口镇向阳村农村移民安置区精准帮扶项目</t>
    </r>
  </si>
  <si>
    <r>
      <rPr>
        <sz val="10"/>
        <rFont val="宋体"/>
        <charset val="134"/>
      </rPr>
      <t>渠口镇政府</t>
    </r>
  </si>
  <si>
    <r>
      <rPr>
        <sz val="10"/>
        <rFont val="宋体"/>
        <charset val="134"/>
      </rPr>
      <t>新建道路</t>
    </r>
    <r>
      <rPr>
        <sz val="10"/>
        <rFont val="Times New Roman"/>
        <family val="1"/>
      </rPr>
      <t>1953m</t>
    </r>
    <r>
      <rPr>
        <sz val="10"/>
        <rFont val="宋体"/>
        <charset val="134"/>
      </rPr>
      <t>，硬化道路</t>
    </r>
    <r>
      <rPr>
        <sz val="10"/>
        <rFont val="Times New Roman"/>
        <family val="1"/>
      </rPr>
      <t>6381m</t>
    </r>
    <r>
      <rPr>
        <sz val="10"/>
        <rFont val="宋体"/>
        <charset val="134"/>
      </rPr>
      <t>，改造道路</t>
    </r>
    <r>
      <rPr>
        <sz val="10"/>
        <rFont val="Times New Roman"/>
        <family val="1"/>
      </rPr>
      <t>15029m</t>
    </r>
    <r>
      <rPr>
        <sz val="10"/>
        <rFont val="宋体"/>
        <charset val="134"/>
      </rPr>
      <t>，增设太阳能路灯</t>
    </r>
    <r>
      <rPr>
        <sz val="10"/>
        <rFont val="Times New Roman"/>
        <family val="1"/>
      </rPr>
      <t>60</t>
    </r>
    <r>
      <rPr>
        <sz val="10"/>
        <rFont val="宋体"/>
        <charset val="134"/>
      </rPr>
      <t>盏，改造给水主管道</t>
    </r>
    <r>
      <rPr>
        <sz val="10"/>
        <rFont val="Times New Roman"/>
        <family val="1"/>
      </rPr>
      <t>6245m</t>
    </r>
    <r>
      <rPr>
        <sz val="10"/>
        <rFont val="宋体"/>
        <charset val="134"/>
      </rPr>
      <t>，整治引水堰</t>
    </r>
    <r>
      <rPr>
        <sz val="10"/>
        <rFont val="Times New Roman"/>
        <family val="1"/>
      </rPr>
      <t>1728m</t>
    </r>
  </si>
  <si>
    <r>
      <rPr>
        <sz val="10"/>
        <rFont val="宋体"/>
        <charset val="134"/>
      </rPr>
      <t>三峡后续资金已到位</t>
    </r>
    <r>
      <rPr>
        <sz val="10"/>
        <rFont val="Times New Roman"/>
        <family val="1"/>
      </rPr>
      <t>600</t>
    </r>
    <r>
      <rPr>
        <sz val="10"/>
        <rFont val="宋体"/>
        <charset val="134"/>
      </rPr>
      <t>万元，提前开工建设</t>
    </r>
  </si>
  <si>
    <r>
      <rPr>
        <sz val="10"/>
        <rFont val="宋体"/>
        <charset val="134"/>
      </rPr>
      <t>建设项目总里程为</t>
    </r>
    <r>
      <rPr>
        <sz val="10"/>
        <rFont val="Times New Roman"/>
        <family val="1"/>
      </rPr>
      <t>22.564</t>
    </r>
    <r>
      <rPr>
        <sz val="10"/>
        <rFont val="宋体"/>
        <charset val="134"/>
      </rPr>
      <t>公里，其中新建道路长</t>
    </r>
    <r>
      <rPr>
        <sz val="10"/>
        <rFont val="Times New Roman"/>
        <family val="1"/>
      </rPr>
      <t>1.953</t>
    </r>
    <r>
      <rPr>
        <sz val="10"/>
        <rFont val="宋体"/>
        <charset val="134"/>
      </rPr>
      <t>公里；硬化道路长</t>
    </r>
    <r>
      <rPr>
        <sz val="10"/>
        <rFont val="Times New Roman"/>
        <family val="1"/>
      </rPr>
      <t>5.582</t>
    </r>
    <r>
      <rPr>
        <sz val="10"/>
        <rFont val="宋体"/>
        <charset val="134"/>
      </rPr>
      <t>公里，改造居民点道路长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里；增设太阳能路灯</t>
    </r>
    <r>
      <rPr>
        <sz val="10"/>
        <rFont val="Times New Roman"/>
        <family val="1"/>
      </rPr>
      <t>60</t>
    </r>
    <r>
      <rPr>
        <sz val="10"/>
        <rFont val="宋体"/>
        <charset val="134"/>
      </rPr>
      <t>盏，完善相关附属工程</t>
    </r>
  </si>
  <si>
    <r>
      <rPr>
        <sz val="10"/>
        <rFont val="宋体"/>
        <charset val="134"/>
      </rPr>
      <t>开州区渠口镇钦云村农村移民安置区精准帮扶项目</t>
    </r>
  </si>
  <si>
    <r>
      <rPr>
        <sz val="10"/>
        <rFont val="宋体"/>
        <charset val="134"/>
      </rPr>
      <t>硬化道路</t>
    </r>
    <r>
      <rPr>
        <sz val="10"/>
        <rFont val="Times New Roman"/>
        <family val="1"/>
      </rPr>
      <t>8277m</t>
    </r>
    <r>
      <rPr>
        <sz val="10"/>
        <rFont val="宋体"/>
        <charset val="134"/>
      </rPr>
      <t>，改造道路</t>
    </r>
    <r>
      <rPr>
        <sz val="10"/>
        <rFont val="Times New Roman"/>
        <family val="1"/>
      </rPr>
      <t>6828m</t>
    </r>
    <r>
      <rPr>
        <sz val="10"/>
        <rFont val="宋体"/>
        <charset val="134"/>
      </rPr>
      <t>，渠口大桥连接道</t>
    </r>
    <r>
      <rPr>
        <sz val="10"/>
        <rFont val="Times New Roman"/>
        <family val="1"/>
      </rPr>
      <t>5450.774m</t>
    </r>
    <r>
      <rPr>
        <sz val="10"/>
        <rFont val="宋体"/>
        <charset val="134"/>
      </rPr>
      <t>，建设人行便道</t>
    </r>
    <r>
      <rPr>
        <sz val="10"/>
        <rFont val="Times New Roman"/>
        <family val="1"/>
      </rPr>
      <t>2431m</t>
    </r>
    <r>
      <rPr>
        <sz val="10"/>
        <rFont val="宋体"/>
        <charset val="134"/>
      </rPr>
      <t>，步道</t>
    </r>
    <r>
      <rPr>
        <sz val="10"/>
        <rFont val="Times New Roman"/>
        <family val="1"/>
      </rPr>
      <t>1447m</t>
    </r>
    <r>
      <rPr>
        <sz val="10"/>
        <rFont val="宋体"/>
        <charset val="134"/>
      </rPr>
      <t>，休憩亭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座，塑料垃圾桶</t>
    </r>
    <r>
      <rPr>
        <sz val="10"/>
        <rFont val="Times New Roman"/>
        <family val="1"/>
      </rPr>
      <t>208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</si>
  <si>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三峡后续资金已到位</t>
    </r>
    <r>
      <rPr>
        <sz val="10"/>
        <rFont val="Times New Roman"/>
        <family val="1"/>
      </rPr>
      <t>480</t>
    </r>
    <r>
      <rPr>
        <sz val="10"/>
        <rFont val="宋体"/>
        <charset val="134"/>
      </rPr>
      <t>万元，提前开工建设</t>
    </r>
  </si>
  <si>
    <r>
      <rPr>
        <sz val="10"/>
        <rFont val="宋体"/>
        <charset val="134"/>
      </rPr>
      <t>改造道路总长</t>
    </r>
    <r>
      <rPr>
        <sz val="10"/>
        <rFont val="Times New Roman"/>
        <family val="1"/>
      </rPr>
      <t>5.45</t>
    </r>
    <r>
      <rPr>
        <sz val="10"/>
        <rFont val="宋体"/>
        <charset val="134"/>
      </rPr>
      <t>公里；移动式塑料垃圾桶</t>
    </r>
    <r>
      <rPr>
        <sz val="10"/>
        <rFont val="Times New Roman"/>
        <family val="1"/>
      </rPr>
      <t>208</t>
    </r>
    <r>
      <rPr>
        <sz val="10"/>
        <rFont val="宋体"/>
        <charset val="134"/>
      </rPr>
      <t>个；太阳能路灯</t>
    </r>
    <r>
      <rPr>
        <sz val="10"/>
        <rFont val="Times New Roman"/>
        <family val="1"/>
      </rPr>
      <t>140</t>
    </r>
    <r>
      <rPr>
        <sz val="10"/>
        <rFont val="宋体"/>
        <charset val="134"/>
      </rPr>
      <t>盏</t>
    </r>
  </si>
  <si>
    <t>四</t>
  </si>
  <si>
    <r>
      <rPr>
        <sz val="10"/>
        <rFont val="方正黑体_GBK"/>
        <charset val="134"/>
      </rPr>
      <t>调整项目名称或项目业主项目</t>
    </r>
    <r>
      <rPr>
        <sz val="10"/>
        <rFont val="Times New Roman"/>
        <family val="1"/>
      </rPr>
      <t>8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</si>
  <si>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调整项目名称或项目业主项目</t>
    </r>
    <r>
      <rPr>
        <sz val="10"/>
        <rFont val="Times New Roman"/>
        <family val="1"/>
      </rPr>
      <t>11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</si>
  <si>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水利项目</t>
    </r>
    <r>
      <rPr>
        <sz val="10"/>
        <rFont val="Times New Roman"/>
        <family val="1"/>
      </rPr>
      <t>2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</si>
  <si>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重庆市开州区桑坪小流域水土保持综合监测项目</t>
    </r>
  </si>
  <si>
    <r>
      <rPr>
        <sz val="10"/>
        <rFont val="宋体"/>
        <charset val="134"/>
      </rPr>
      <t>区水保站</t>
    </r>
  </si>
  <si>
    <r>
      <rPr>
        <sz val="10"/>
        <rFont val="宋体"/>
        <charset val="134"/>
      </rPr>
      <t>建设小流域卡口控制站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个，自然坡面径流场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个，气象观测站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处，遥测雨量站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处，水保实验室及其配套附属设施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处、信息化设备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套，油化公路</t>
    </r>
    <r>
      <rPr>
        <sz val="10"/>
        <rFont val="Times New Roman"/>
        <family val="1"/>
      </rPr>
      <t>1km</t>
    </r>
    <r>
      <rPr>
        <sz val="10"/>
        <rFont val="宋体"/>
        <charset val="134"/>
      </rPr>
      <t>及其他配套设施</t>
    </r>
  </si>
  <si>
    <r>
      <rPr>
        <sz val="10"/>
        <rFont val="宋体"/>
        <charset val="134"/>
      </rPr>
      <t>修改名称与概算、实施方案等批复名称一致</t>
    </r>
  </si>
  <si>
    <r>
      <rPr>
        <sz val="10"/>
        <rFont val="宋体"/>
        <charset val="134"/>
      </rPr>
      <t>重庆市开州区桑坪小流域水土保持综合监测建设项目</t>
    </r>
  </si>
  <si>
    <r>
      <rPr>
        <sz val="10"/>
        <rFont val="宋体"/>
        <charset val="134"/>
      </rPr>
      <t>开州区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年水土保持重点工程</t>
    </r>
  </si>
  <si>
    <r>
      <rPr>
        <sz val="10"/>
        <rFont val="宋体"/>
        <charset val="134"/>
      </rPr>
      <t>经果林</t>
    </r>
    <r>
      <rPr>
        <sz val="10"/>
        <rFont val="Times New Roman"/>
        <family val="1"/>
      </rPr>
      <t>50hm2</t>
    </r>
    <r>
      <rPr>
        <sz val="10"/>
        <rFont val="宋体"/>
        <charset val="134"/>
      </rPr>
      <t>，水保林</t>
    </r>
    <r>
      <rPr>
        <sz val="10"/>
        <rFont val="Times New Roman"/>
        <family val="1"/>
      </rPr>
      <t>30hm2</t>
    </r>
    <r>
      <rPr>
        <sz val="10"/>
        <rFont val="宋体"/>
        <charset val="134"/>
      </rPr>
      <t>，封禁治理</t>
    </r>
    <r>
      <rPr>
        <sz val="10"/>
        <rFont val="Times New Roman"/>
        <family val="1"/>
      </rPr>
      <t>1772.64hm2</t>
    </r>
    <r>
      <rPr>
        <sz val="10"/>
        <rFont val="宋体"/>
        <charset val="134"/>
      </rPr>
      <t>，保土耕作</t>
    </r>
    <r>
      <rPr>
        <sz val="10"/>
        <rFont val="Times New Roman"/>
        <family val="1"/>
      </rPr>
      <t>667.36hm2</t>
    </r>
    <r>
      <rPr>
        <sz val="10"/>
        <rFont val="宋体"/>
        <charset val="134"/>
      </rPr>
      <t>。同时，配套修建</t>
    </r>
    <r>
      <rPr>
        <sz val="10"/>
        <rFont val="Times New Roman"/>
        <family val="1"/>
      </rPr>
      <t>100m3</t>
    </r>
    <r>
      <rPr>
        <sz val="10"/>
        <rFont val="宋体"/>
        <charset val="134"/>
      </rPr>
      <t>蓄水池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座，堰塘整治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座，</t>
    </r>
    <r>
      <rPr>
        <sz val="10"/>
        <rFont val="Times New Roman"/>
        <family val="1"/>
      </rPr>
      <t>1.5m3</t>
    </r>
    <r>
      <rPr>
        <sz val="10"/>
        <rFont val="宋体"/>
        <charset val="134"/>
      </rPr>
      <t>沉沙池</t>
    </r>
    <r>
      <rPr>
        <sz val="10"/>
        <rFont val="Times New Roman"/>
        <family val="1"/>
      </rPr>
      <t>50</t>
    </r>
    <r>
      <rPr>
        <sz val="10"/>
        <rFont val="宋体"/>
        <charset val="134"/>
      </rPr>
      <t>个，截排水沟</t>
    </r>
    <r>
      <rPr>
        <sz val="10"/>
        <rFont val="Times New Roman"/>
        <family val="1"/>
      </rPr>
      <t>8km</t>
    </r>
    <r>
      <rPr>
        <sz val="10"/>
        <rFont val="宋体"/>
        <charset val="134"/>
      </rPr>
      <t>，作业便道</t>
    </r>
    <r>
      <rPr>
        <sz val="10"/>
        <rFont val="Times New Roman"/>
        <family val="1"/>
      </rPr>
      <t>10km</t>
    </r>
    <r>
      <rPr>
        <sz val="10"/>
        <rFont val="宋体"/>
        <charset val="134"/>
      </rPr>
      <t>，流域工程碑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座，标志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处，卫生厕所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个，垃圾箱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</si>
  <si>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重庆市开州区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年国家水土保持重点工程竹溪项目区</t>
    </r>
  </si>
  <si>
    <r>
      <rPr>
        <sz val="10"/>
        <rFont val="方正黑体_GBK"/>
        <charset val="134"/>
      </rPr>
      <t>城管项目</t>
    </r>
    <r>
      <rPr>
        <sz val="10"/>
        <rFont val="Times New Roman"/>
        <family val="1"/>
      </rPr>
      <t>2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</si>
  <si>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建委项目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个、开乾集团项目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</si>
  <si>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开州区平桥泵站至宝塔窝站污水一级干管建设项目</t>
    </r>
  </si>
  <si>
    <r>
      <rPr>
        <sz val="10"/>
        <rFont val="宋体"/>
        <charset val="134"/>
      </rPr>
      <t>区公用设施处</t>
    </r>
  </si>
  <si>
    <r>
      <rPr>
        <sz val="10"/>
        <rFont val="宋体"/>
        <charset val="134"/>
      </rPr>
      <t>新建污水管渠</t>
    </r>
    <r>
      <rPr>
        <sz val="10"/>
        <rFont val="Times New Roman"/>
        <family val="1"/>
      </rPr>
      <t>8500</t>
    </r>
    <r>
      <rPr>
        <sz val="10"/>
        <rFont val="宋体"/>
        <charset val="134"/>
      </rPr>
      <t>米，升级改造泵站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座</t>
    </r>
  </si>
  <si>
    <r>
      <rPr>
        <sz val="10"/>
        <rFont val="宋体"/>
        <charset val="134"/>
      </rPr>
      <t>区城管局</t>
    </r>
  </si>
  <si>
    <r>
      <rPr>
        <sz val="10"/>
        <rFont val="宋体"/>
        <charset val="134"/>
      </rPr>
      <t>纳入水环境综合治理</t>
    </r>
    <r>
      <rPr>
        <sz val="10"/>
        <rFont val="Times New Roman"/>
        <family val="1"/>
      </rPr>
      <t>PPP</t>
    </r>
    <r>
      <rPr>
        <sz val="10"/>
        <rFont val="宋体"/>
        <charset val="134"/>
      </rPr>
      <t>项目包实施，项目业主调整为区住房城乡建委。原项目业主已签订的工程前期（含地勘、设计、可研等）费用</t>
    </r>
    <r>
      <rPr>
        <sz val="10"/>
        <rFont val="Times New Roman"/>
        <family val="1"/>
      </rPr>
      <t>894</t>
    </r>
    <r>
      <rPr>
        <sz val="10"/>
        <rFont val="宋体"/>
        <charset val="134"/>
      </rPr>
      <t>万元未解决</t>
    </r>
  </si>
  <si>
    <r>
      <rPr>
        <sz val="10"/>
        <rFont val="宋体"/>
        <charset val="134"/>
      </rPr>
      <t>区住房城乡建委</t>
    </r>
  </si>
  <si>
    <r>
      <rPr>
        <sz val="10"/>
        <rFont val="宋体"/>
        <charset val="134"/>
      </rPr>
      <t>建筑垃圾再生利用场</t>
    </r>
  </si>
  <si>
    <r>
      <rPr>
        <sz val="10"/>
        <rFont val="宋体"/>
        <charset val="134"/>
      </rPr>
      <t>区环境卫生处</t>
    </r>
  </si>
  <si>
    <r>
      <rPr>
        <sz val="10"/>
        <rFont val="宋体"/>
        <charset val="134"/>
      </rPr>
      <t>新建年处理</t>
    </r>
    <r>
      <rPr>
        <sz val="10"/>
        <rFont val="Times New Roman"/>
        <family val="1"/>
      </rPr>
      <t>25</t>
    </r>
    <r>
      <rPr>
        <sz val="10"/>
        <rFont val="宋体"/>
        <charset val="134"/>
      </rPr>
      <t>万吨建筑垃圾处理场及配套设施、建筑等</t>
    </r>
  </si>
  <si>
    <r>
      <rPr>
        <sz val="10"/>
        <rFont val="宋体"/>
        <charset val="134"/>
      </rPr>
      <t>因无资金来源，项目业主已调整为开乾投资集团</t>
    </r>
  </si>
  <si>
    <r>
      <rPr>
        <sz val="10"/>
        <rFont val="宋体"/>
        <charset val="134"/>
      </rPr>
      <t>重庆市开州区城市建筑垃圾处置场项目</t>
    </r>
  </si>
  <si>
    <r>
      <rPr>
        <sz val="10"/>
        <rFont val="方正黑体_GBK"/>
        <charset val="134"/>
      </rPr>
      <t>开乾集团项目</t>
    </r>
    <r>
      <rPr>
        <sz val="10"/>
        <rFont val="Times New Roman"/>
        <family val="1"/>
      </rPr>
      <t>2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</si>
  <si>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开乾集团项目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个、教育项目</t>
    </r>
    <r>
      <rPr>
        <sz val="10"/>
        <rFont val="Times New Roman"/>
        <family val="1"/>
      </rPr>
      <t>3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</si>
  <si>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开州区环汉丰湖综合旅游开发项目（东湖景区）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开县凤凰梁大桥项目</t>
    </r>
  </si>
  <si>
    <t>2020-2023</t>
  </si>
  <si>
    <r>
      <rPr>
        <sz val="10"/>
        <rFont val="宋体"/>
        <charset val="134"/>
      </rPr>
      <t>全线</t>
    </r>
    <r>
      <rPr>
        <sz val="10"/>
        <rFont val="Times New Roman"/>
        <family val="1"/>
      </rPr>
      <t>4550m</t>
    </r>
    <r>
      <rPr>
        <sz val="10"/>
        <rFont val="宋体"/>
        <charset val="134"/>
      </rPr>
      <t>，其中桥梁长</t>
    </r>
    <r>
      <rPr>
        <sz val="10"/>
        <rFont val="Times New Roman"/>
        <family val="1"/>
      </rPr>
      <t>1702m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G211</t>
    </r>
    <r>
      <rPr>
        <sz val="10"/>
        <rFont val="宋体"/>
        <charset val="134"/>
      </rPr>
      <t>改造</t>
    </r>
    <r>
      <rPr>
        <sz val="10"/>
        <rFont val="Times New Roman"/>
        <family val="1"/>
      </rPr>
      <t>2848m</t>
    </r>
    <r>
      <rPr>
        <sz val="10"/>
        <rFont val="宋体"/>
        <charset val="134"/>
      </rPr>
      <t>、与开州大道东顺接</t>
    </r>
  </si>
  <si>
    <r>
      <rPr>
        <sz val="10"/>
        <rFont val="宋体"/>
        <charset val="134"/>
      </rPr>
      <t>因融资及争取专项债券资金需要，调整项目名称</t>
    </r>
  </si>
  <si>
    <r>
      <rPr>
        <sz val="10"/>
        <rFont val="宋体"/>
        <charset val="134"/>
      </rPr>
      <t>开州区环汉丰湖体娱文旅综合建设项目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开县凤凰梁大桥项目</t>
    </r>
  </si>
  <si>
    <r>
      <rPr>
        <sz val="10"/>
        <rFont val="宋体"/>
        <charset val="134"/>
      </rPr>
      <t>丰泰片区教育培训优化工程</t>
    </r>
  </si>
  <si>
    <r>
      <rPr>
        <sz val="10"/>
        <rFont val="Times New Roman"/>
        <family val="1"/>
      </rPr>
      <t>A</t>
    </r>
    <r>
      <rPr>
        <sz val="10"/>
        <rFont val="宋体"/>
        <charset val="134"/>
      </rPr>
      <t>区新建教学、活动用房及地下车库</t>
    </r>
    <r>
      <rPr>
        <sz val="10"/>
        <rFont val="Times New Roman"/>
        <family val="1"/>
      </rPr>
      <t>7300</t>
    </r>
    <r>
      <rPr>
        <sz val="10"/>
        <rFont val="宋体"/>
        <charset val="134"/>
      </rPr>
      <t>平方米及运动场等附属设施；</t>
    </r>
    <r>
      <rPr>
        <sz val="10"/>
        <rFont val="Times New Roman"/>
        <family val="1"/>
      </rPr>
      <t>B</t>
    </r>
    <r>
      <rPr>
        <sz val="10"/>
        <rFont val="宋体"/>
        <charset val="134"/>
      </rPr>
      <t>区新建教学楼、宿舍、地下车库、厕所、食堂等</t>
    </r>
    <r>
      <rPr>
        <sz val="10"/>
        <rFont val="Times New Roman"/>
        <family val="1"/>
      </rPr>
      <t>21400</t>
    </r>
    <r>
      <rPr>
        <sz val="10"/>
        <rFont val="宋体"/>
        <charset val="134"/>
      </rPr>
      <t>平方米及运动场附属设施。</t>
    </r>
    <r>
      <rPr>
        <sz val="10"/>
        <rFont val="Times New Roman"/>
        <family val="1"/>
      </rPr>
      <t>C</t>
    </r>
    <r>
      <rPr>
        <sz val="10"/>
        <rFont val="宋体"/>
        <charset val="134"/>
      </rPr>
      <t>区新建教学楼、宿舍、地下车库、厕所、食堂等</t>
    </r>
    <r>
      <rPr>
        <sz val="10"/>
        <rFont val="Times New Roman"/>
        <family val="1"/>
      </rPr>
      <t>33609</t>
    </r>
    <r>
      <rPr>
        <sz val="10"/>
        <rFont val="宋体"/>
        <charset val="134"/>
      </rPr>
      <t>平方米及运动场等附属设施</t>
    </r>
  </si>
  <si>
    <r>
      <rPr>
        <sz val="10"/>
        <rFont val="宋体"/>
        <charset val="134"/>
      </rPr>
      <t>因该项目暂无法融资，经请示分管副区长现将项目移交区教委实施建设；丰泰片楼盘林立，购房户陆续入住，因学校没开工建设群众信访诉求量大</t>
    </r>
  </si>
  <si>
    <r>
      <rPr>
        <sz val="10"/>
        <rFont val="宋体"/>
        <charset val="134"/>
      </rPr>
      <t>丰泰初中新建项目</t>
    </r>
  </si>
  <si>
    <r>
      <rPr>
        <sz val="10"/>
        <rFont val="宋体"/>
        <charset val="134"/>
      </rPr>
      <t>丰泰初中</t>
    </r>
  </si>
  <si>
    <r>
      <rPr>
        <sz val="10"/>
        <rFont val="宋体"/>
        <charset val="134"/>
      </rPr>
      <t>建筑面积</t>
    </r>
    <r>
      <rPr>
        <sz val="10"/>
        <rFont val="Times New Roman"/>
        <family val="1"/>
      </rPr>
      <t>32245</t>
    </r>
    <r>
      <rPr>
        <sz val="10"/>
        <rFont val="宋体"/>
        <charset val="134"/>
      </rPr>
      <t>平方米及其附属</t>
    </r>
  </si>
  <si>
    <r>
      <rPr>
        <sz val="10"/>
        <rFont val="宋体"/>
        <charset val="134"/>
      </rPr>
      <t>完成预算编制</t>
    </r>
  </si>
  <si>
    <r>
      <rPr>
        <sz val="10"/>
        <rFont val="宋体"/>
        <charset val="134"/>
      </rPr>
      <t>丰泰小学新建项目</t>
    </r>
  </si>
  <si>
    <r>
      <rPr>
        <sz val="10"/>
        <rFont val="宋体"/>
        <charset val="134"/>
      </rPr>
      <t>丰泰小学</t>
    </r>
  </si>
  <si>
    <r>
      <rPr>
        <sz val="10"/>
        <rFont val="宋体"/>
        <charset val="134"/>
      </rPr>
      <t>建筑面积</t>
    </r>
    <r>
      <rPr>
        <sz val="10"/>
        <rFont val="Times New Roman"/>
        <family val="1"/>
      </rPr>
      <t>26701</t>
    </r>
    <r>
      <rPr>
        <sz val="10"/>
        <rFont val="宋体"/>
        <charset val="134"/>
      </rPr>
      <t>平方米及其相关附属设施设备</t>
    </r>
  </si>
  <si>
    <r>
      <rPr>
        <sz val="10"/>
        <rFont val="宋体"/>
        <charset val="134"/>
      </rPr>
      <t>丰泰幼儿园新建项目</t>
    </r>
  </si>
  <si>
    <r>
      <rPr>
        <sz val="10"/>
        <rFont val="宋体"/>
        <charset val="134"/>
      </rPr>
      <t>丰泰幼儿园</t>
    </r>
  </si>
  <si>
    <r>
      <rPr>
        <sz val="10"/>
        <rFont val="宋体"/>
        <charset val="134"/>
      </rPr>
      <t>建筑面积</t>
    </r>
    <r>
      <rPr>
        <sz val="10"/>
        <rFont val="Times New Roman"/>
        <family val="1"/>
      </rPr>
      <t>7801</t>
    </r>
    <r>
      <rPr>
        <sz val="10"/>
        <rFont val="宋体"/>
        <charset val="134"/>
      </rPr>
      <t>平方米及其相关附属设施设备</t>
    </r>
  </si>
  <si>
    <r>
      <rPr>
        <sz val="10"/>
        <rFont val="方正黑体_GBK"/>
        <charset val="134"/>
      </rPr>
      <t>三宜公司项目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</si>
  <si>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三宜公司项目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个、开乾集团项目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</si>
  <si>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竹溪至大丘污水管网</t>
    </r>
  </si>
  <si>
    <r>
      <rPr>
        <sz val="10"/>
        <rFont val="宋体"/>
        <charset val="134"/>
      </rPr>
      <t>三宜建设公司</t>
    </r>
  </si>
  <si>
    <t>2016-2021</t>
  </si>
  <si>
    <r>
      <rPr>
        <sz val="10"/>
        <rFont val="宋体"/>
        <charset val="134"/>
      </rPr>
      <t>管网</t>
    </r>
    <r>
      <rPr>
        <sz val="10"/>
        <rFont val="Times New Roman"/>
        <family val="1"/>
      </rPr>
      <t>27.9</t>
    </r>
    <r>
      <rPr>
        <sz val="10"/>
        <rFont val="宋体"/>
        <charset val="134"/>
      </rPr>
      <t>公里、泵站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个等</t>
    </r>
  </si>
  <si>
    <r>
      <rPr>
        <sz val="10"/>
        <rFont val="宋体"/>
        <charset val="134"/>
      </rPr>
      <t>因资金问题，将该项目剩余</t>
    </r>
    <r>
      <rPr>
        <sz val="10"/>
        <rFont val="Times New Roman"/>
        <family val="1"/>
      </rPr>
      <t>5.2</t>
    </r>
    <r>
      <rPr>
        <sz val="10"/>
        <rFont val="宋体"/>
        <charset val="134"/>
      </rPr>
      <t>公里纳入西湖景区项目一并实施</t>
    </r>
  </si>
  <si>
    <r>
      <rPr>
        <sz val="10"/>
        <rFont val="宋体"/>
        <charset val="134"/>
      </rPr>
      <t>管网</t>
    </r>
    <r>
      <rPr>
        <sz val="10"/>
        <rFont val="Times New Roman"/>
        <family val="1"/>
      </rPr>
      <t>22.7</t>
    </r>
    <r>
      <rPr>
        <sz val="10"/>
        <rFont val="宋体"/>
        <charset val="134"/>
      </rPr>
      <t>公里、泵站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个等</t>
    </r>
  </si>
  <si>
    <r>
      <rPr>
        <sz val="10"/>
        <rFont val="宋体"/>
        <charset val="134"/>
      </rPr>
      <t>开州区环汉丰湖旅游开发项目（西湖景区）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地下管廊污水管道</t>
    </r>
  </si>
  <si>
    <r>
      <rPr>
        <sz val="10"/>
        <rFont val="宋体"/>
        <charset val="134"/>
      </rPr>
      <t>管网</t>
    </r>
    <r>
      <rPr>
        <sz val="10"/>
        <rFont val="Times New Roman"/>
        <family val="1"/>
      </rPr>
      <t>5.2</t>
    </r>
    <r>
      <rPr>
        <sz val="10"/>
        <rFont val="宋体"/>
        <charset val="134"/>
      </rPr>
      <t>公里、泵站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个等</t>
    </r>
  </si>
  <si>
    <r>
      <rPr>
        <sz val="10"/>
        <rFont val="宋体"/>
        <charset val="134"/>
      </rPr>
      <t>完成施工图设计</t>
    </r>
  </si>
  <si>
    <r>
      <rPr>
        <sz val="10"/>
        <rFont val="方正黑体_GBK"/>
        <charset val="134"/>
      </rPr>
      <t>浦里开发项目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</si>
  <si>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赵家组团</t>
    </r>
    <r>
      <rPr>
        <sz val="10"/>
        <rFont val="Times New Roman"/>
        <family val="1"/>
      </rPr>
      <t>4#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5#</t>
    </r>
    <r>
      <rPr>
        <sz val="10"/>
        <rFont val="宋体"/>
        <charset val="134"/>
      </rPr>
      <t>地块边坡治理</t>
    </r>
  </si>
  <si>
    <r>
      <rPr>
        <sz val="10"/>
        <rFont val="宋体"/>
        <charset val="134"/>
      </rPr>
      <t>边坡治理长度</t>
    </r>
    <r>
      <rPr>
        <sz val="10"/>
        <rFont val="Times New Roman"/>
        <family val="1"/>
      </rPr>
      <t>1.3km</t>
    </r>
    <r>
      <rPr>
        <sz val="10"/>
        <rFont val="宋体"/>
        <charset val="134"/>
      </rPr>
      <t>，高度约</t>
    </r>
    <r>
      <rPr>
        <sz val="10"/>
        <rFont val="Times New Roman"/>
        <family val="1"/>
      </rPr>
      <t>30m</t>
    </r>
  </si>
  <si>
    <r>
      <rPr>
        <sz val="10"/>
        <rFont val="宋体"/>
        <charset val="134"/>
      </rPr>
      <t>因融资需要调整项目名称</t>
    </r>
  </si>
  <si>
    <r>
      <rPr>
        <sz val="10"/>
        <rFont val="宋体"/>
        <charset val="134"/>
      </rPr>
      <t>重庆开州浦里新区赵家组团</t>
    </r>
    <r>
      <rPr>
        <sz val="10"/>
        <rFont val="Times New Roman"/>
        <family val="1"/>
      </rPr>
      <t>4#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5#</t>
    </r>
    <r>
      <rPr>
        <sz val="10"/>
        <rFont val="宋体"/>
        <charset val="134"/>
      </rPr>
      <t>地块边坡治理工程</t>
    </r>
  </si>
  <si>
    <t>五</t>
  </si>
  <si>
    <r>
      <rPr>
        <sz val="10"/>
        <rFont val="方正黑体_GBK"/>
        <charset val="134"/>
      </rPr>
      <t>建议删除项目</t>
    </r>
    <r>
      <rPr>
        <sz val="10"/>
        <rFont val="Times New Roman"/>
        <family val="1"/>
      </rPr>
      <t>9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</si>
  <si>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建议删除项目</t>
    </r>
    <r>
      <rPr>
        <sz val="10"/>
        <rFont val="Times New Roman"/>
        <family val="1"/>
      </rPr>
      <t>0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</si>
  <si>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城管项目</t>
    </r>
    <r>
      <rPr>
        <sz val="10"/>
        <rFont val="Times New Roman"/>
        <family val="1"/>
      </rPr>
      <t>0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</si>
  <si>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开县歇马片区供水工程</t>
    </r>
  </si>
  <si>
    <r>
      <rPr>
        <sz val="10"/>
        <rFont val="宋体"/>
        <charset val="134"/>
      </rPr>
      <t>开洲水资源公司</t>
    </r>
  </si>
  <si>
    <t>2018-2021</t>
  </si>
  <si>
    <r>
      <rPr>
        <sz val="10"/>
        <rFont val="宋体"/>
        <charset val="134"/>
      </rPr>
      <t>新建给水管网</t>
    </r>
    <r>
      <rPr>
        <sz val="10"/>
        <rFont val="Times New Roman"/>
        <family val="1"/>
      </rPr>
      <t>10.4km</t>
    </r>
    <r>
      <rPr>
        <sz val="10"/>
        <rFont val="宋体"/>
        <charset val="134"/>
      </rPr>
      <t>，加压加氯间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</t>
    </r>
  </si>
  <si>
    <r>
      <rPr>
        <sz val="10"/>
        <rFont val="宋体"/>
        <charset val="134"/>
      </rPr>
      <t>因部分资金暂未落实，无法开展后续项目建设。已将该项目剩余未实施的部分另行包装项目，申请三峡后续资金，以解决资金问题</t>
    </r>
  </si>
  <si>
    <r>
      <rPr>
        <sz val="10"/>
        <rFont val="宋体"/>
        <charset val="134"/>
      </rPr>
      <t>删除</t>
    </r>
  </si>
  <si>
    <r>
      <rPr>
        <sz val="10"/>
        <rFont val="宋体"/>
        <charset val="134"/>
      </rPr>
      <t>开县丰太、大丘片区供水工程</t>
    </r>
  </si>
  <si>
    <t>2018-2022</t>
  </si>
  <si>
    <r>
      <rPr>
        <sz val="10"/>
        <rFont val="宋体"/>
        <charset val="134"/>
      </rPr>
      <t>新建给水管网</t>
    </r>
    <r>
      <rPr>
        <sz val="10"/>
        <rFont val="Times New Roman"/>
        <family val="1"/>
      </rPr>
      <t>30.83km</t>
    </r>
    <r>
      <rPr>
        <sz val="10"/>
        <rFont val="宋体"/>
        <charset val="134"/>
      </rPr>
      <t>，加压泵站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</t>
    </r>
  </si>
  <si>
    <r>
      <rPr>
        <sz val="10"/>
        <rFont val="宋体"/>
        <charset val="134"/>
      </rPr>
      <t>完成工程量</t>
    </r>
    <r>
      <rPr>
        <sz val="10"/>
        <rFont val="Times New Roman"/>
        <family val="1"/>
      </rPr>
      <t>60%</t>
    </r>
  </si>
  <si>
    <r>
      <rPr>
        <sz val="10"/>
        <rFont val="方正黑体_GBK"/>
        <charset val="134"/>
      </rPr>
      <t>交通项目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</si>
  <si>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交通项目</t>
    </r>
    <r>
      <rPr>
        <sz val="10"/>
        <rFont val="Times New Roman"/>
        <family val="1"/>
      </rPr>
      <t>0</t>
    </r>
    <r>
      <rPr>
        <sz val="10"/>
        <rFont val="方正黑体_GBK"/>
        <charset val="134"/>
      </rPr>
      <t>个</t>
    </r>
  </si>
  <si>
    <r>
      <rPr>
        <sz val="10"/>
        <rFont val="Times New Roman"/>
        <family val="1"/>
      </rPr>
      <t>XC47</t>
    </r>
    <r>
      <rPr>
        <sz val="10"/>
        <rFont val="宋体"/>
        <charset val="134"/>
      </rPr>
      <t>丰乐至郭家段公路改造工程</t>
    </r>
  </si>
  <si>
    <r>
      <rPr>
        <sz val="10"/>
        <rFont val="宋体"/>
        <charset val="134"/>
      </rPr>
      <t>路线全长</t>
    </r>
    <r>
      <rPr>
        <sz val="10"/>
        <rFont val="Times New Roman"/>
        <family val="1"/>
      </rPr>
      <t>15Km,</t>
    </r>
    <r>
      <rPr>
        <sz val="10"/>
        <rFont val="宋体"/>
        <charset val="134"/>
      </rPr>
      <t>沥青砼路面</t>
    </r>
  </si>
  <si>
    <r>
      <rPr>
        <sz val="10"/>
        <rFont val="宋体"/>
        <charset val="134"/>
      </rPr>
      <t>一是本项目暂无资金来源；二是本项目线路走向与北环路三期建设需同步论证考虑</t>
    </r>
  </si>
  <si>
    <r>
      <rPr>
        <sz val="10"/>
        <rFont val="方正黑体_GBK"/>
        <charset val="134"/>
      </rPr>
      <t>经济信息项目</t>
    </r>
    <r>
      <rPr>
        <sz val="10"/>
        <rFont val="Times New Roman"/>
        <family val="1"/>
      </rPr>
      <t>2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</si>
  <si>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经济信息项目</t>
    </r>
    <r>
      <rPr>
        <sz val="10"/>
        <rFont val="Times New Roman"/>
        <family val="1"/>
      </rPr>
      <t>0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</si>
  <si>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年产</t>
    </r>
    <r>
      <rPr>
        <sz val="10"/>
        <rFont val="Times New Roman"/>
        <family val="1"/>
      </rPr>
      <t>300</t>
    </r>
    <r>
      <rPr>
        <sz val="10"/>
        <rFont val="宋体"/>
        <charset val="134"/>
      </rPr>
      <t>万套通用机械曲轴项目</t>
    </r>
  </si>
  <si>
    <r>
      <rPr>
        <sz val="10"/>
        <rFont val="宋体"/>
        <charset val="134"/>
      </rPr>
      <t>重庆森宝机械设备制造公司</t>
    </r>
  </si>
  <si>
    <r>
      <rPr>
        <sz val="10"/>
        <rFont val="宋体"/>
        <charset val="134"/>
      </rPr>
      <t>购地</t>
    </r>
    <r>
      <rPr>
        <sz val="10"/>
        <rFont val="Times New Roman"/>
        <family val="1"/>
      </rPr>
      <t>50</t>
    </r>
    <r>
      <rPr>
        <sz val="10"/>
        <rFont val="宋体"/>
        <charset val="134"/>
      </rPr>
      <t>亩，建设年产</t>
    </r>
    <r>
      <rPr>
        <sz val="10"/>
        <rFont val="Times New Roman"/>
        <family val="1"/>
      </rPr>
      <t>300</t>
    </r>
    <r>
      <rPr>
        <sz val="10"/>
        <rFont val="宋体"/>
        <charset val="134"/>
      </rPr>
      <t>万套通用机械曲轴生产线</t>
    </r>
  </si>
  <si>
    <r>
      <rPr>
        <sz val="10"/>
        <rFont val="宋体"/>
        <charset val="134"/>
      </rPr>
      <t>完成土地出让并开工建设</t>
    </r>
  </si>
  <si>
    <r>
      <rPr>
        <sz val="10"/>
        <rFont val="宋体"/>
        <charset val="134"/>
      </rPr>
      <t>区经济信息委</t>
    </r>
  </si>
  <si>
    <r>
      <rPr>
        <sz val="10"/>
        <rFont val="宋体"/>
        <charset val="134"/>
      </rPr>
      <t>申请从计划中删除该项目，土地未交付，暂不具备开工条件</t>
    </r>
  </si>
  <si>
    <r>
      <rPr>
        <sz val="10"/>
        <rFont val="Times New Roman"/>
        <family val="1"/>
      </rPr>
      <t>PTFE</t>
    </r>
    <r>
      <rPr>
        <sz val="10"/>
        <rFont val="宋体"/>
        <charset val="134"/>
      </rPr>
      <t>新材料生产项目</t>
    </r>
  </si>
  <si>
    <r>
      <rPr>
        <sz val="10"/>
        <rFont val="宋体"/>
        <charset val="134"/>
      </rPr>
      <t>河北环纤新材料科技公司</t>
    </r>
  </si>
  <si>
    <r>
      <rPr>
        <sz val="10"/>
        <rFont val="宋体"/>
        <charset val="134"/>
      </rPr>
      <t>购地</t>
    </r>
    <r>
      <rPr>
        <sz val="10"/>
        <rFont val="Times New Roman"/>
        <family val="1"/>
      </rPr>
      <t>50</t>
    </r>
    <r>
      <rPr>
        <sz val="10"/>
        <rFont val="宋体"/>
        <charset val="134"/>
      </rPr>
      <t>亩，建设</t>
    </r>
    <r>
      <rPr>
        <sz val="10"/>
        <rFont val="Times New Roman"/>
        <family val="1"/>
      </rPr>
      <t>PTFE</t>
    </r>
    <r>
      <rPr>
        <sz val="10"/>
        <rFont val="宋体"/>
        <charset val="134"/>
      </rPr>
      <t>拉伸膜生产线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条、成品滤清器生产线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条</t>
    </r>
  </si>
  <si>
    <r>
      <rPr>
        <sz val="10"/>
        <rFont val="方正黑体_GBK"/>
        <charset val="134"/>
      </rPr>
      <t>刘伯承纪念馆项目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</si>
  <si>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刘伯承纪念馆项目</t>
    </r>
    <r>
      <rPr>
        <sz val="10"/>
        <rFont val="Times New Roman"/>
        <family val="1"/>
      </rPr>
      <t>0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</si>
  <si>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开州区旅游补短板项目（刘伯承同志故居基础设施与配套设施提升工程）</t>
    </r>
  </si>
  <si>
    <r>
      <rPr>
        <sz val="10"/>
        <rFont val="宋体"/>
        <charset val="134"/>
      </rPr>
      <t>刘伯承同志纪念馆管理处</t>
    </r>
  </si>
  <si>
    <r>
      <rPr>
        <sz val="10"/>
        <rFont val="宋体"/>
        <charset val="134"/>
      </rPr>
      <t>完善故居游客接待中心</t>
    </r>
    <r>
      <rPr>
        <sz val="10"/>
        <rFont val="Times New Roman"/>
        <family val="1"/>
      </rPr>
      <t>300</t>
    </r>
    <r>
      <rPr>
        <sz val="10"/>
        <rFont val="宋体"/>
        <charset val="134"/>
      </rPr>
      <t>平方米、新建地下停车场</t>
    </r>
    <r>
      <rPr>
        <sz val="10"/>
        <rFont val="Times New Roman"/>
        <family val="1"/>
      </rPr>
      <t>2000</t>
    </r>
    <r>
      <rPr>
        <sz val="10"/>
        <rFont val="宋体"/>
        <charset val="134"/>
      </rPr>
      <t>平方米、故居管理用房修缮</t>
    </r>
    <r>
      <rPr>
        <sz val="10"/>
        <rFont val="Times New Roman"/>
        <family val="1"/>
      </rPr>
      <t>1500</t>
    </r>
    <r>
      <rPr>
        <sz val="10"/>
        <rFont val="宋体"/>
        <charset val="134"/>
      </rPr>
      <t>平方米、故居本体风貌修缮、白蚁灾害防治、周边环境整治及绿化、电力设施改造、厕所改造、道路新建及改造、智能展示、数字化标识系统</t>
    </r>
  </si>
  <si>
    <r>
      <rPr>
        <sz val="10"/>
        <rFont val="宋体"/>
        <charset val="134"/>
      </rPr>
      <t>申请从计划中删除该项目，因该项目未能争取到上级专项资金，无法启动项目实施</t>
    </r>
  </si>
  <si>
    <r>
      <rPr>
        <sz val="10"/>
        <rFont val="方正黑体_GBK"/>
        <charset val="134"/>
      </rPr>
      <t>湖山集团项目</t>
    </r>
    <r>
      <rPr>
        <sz val="10"/>
        <rFont val="Times New Roman"/>
        <family val="1"/>
      </rPr>
      <t>0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</si>
  <si>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铁峰山污水处理项目</t>
    </r>
  </si>
  <si>
    <t>主要建设兼善污水处理厂、谭银污水处理站、狮子村污水处理厂、十里原山污水处理站、大垭口污水处理站</t>
  </si>
  <si>
    <r>
      <rPr>
        <sz val="10"/>
        <rFont val="宋体"/>
        <charset val="134"/>
      </rPr>
      <t>该项目主要实施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个污水处理站，现谭银村污水处理站已建设完成，因铁峰山内违建房屋须全部拆迁，按照要求，该项目其余四个污水处理站暂停实施</t>
    </r>
  </si>
  <si>
    <r>
      <rPr>
        <sz val="10"/>
        <rFont val="方正黑体_GBK"/>
        <charset val="134"/>
      </rPr>
      <t>浦里开发项目</t>
    </r>
    <r>
      <rPr>
        <sz val="10"/>
        <rFont val="Times New Roman"/>
        <family val="1"/>
      </rPr>
      <t>0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</si>
  <si>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赵家街道污水干管工程</t>
    </r>
  </si>
  <si>
    <r>
      <rPr>
        <sz val="10"/>
        <rFont val="宋体"/>
        <charset val="134"/>
      </rPr>
      <t>规模</t>
    </r>
    <r>
      <rPr>
        <sz val="10"/>
        <rFont val="Times New Roman"/>
        <family val="1"/>
      </rPr>
      <t>200L/s</t>
    </r>
    <r>
      <rPr>
        <sz val="10"/>
        <rFont val="宋体"/>
        <charset val="134"/>
      </rPr>
      <t>一体化提升泵站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座，</t>
    </r>
    <r>
      <rPr>
        <sz val="10"/>
        <rFont val="Times New Roman"/>
        <family val="1"/>
      </rPr>
      <t>d500PE</t>
    </r>
    <r>
      <rPr>
        <sz val="10"/>
        <rFont val="宋体"/>
        <charset val="134"/>
      </rPr>
      <t>压力管</t>
    </r>
    <r>
      <rPr>
        <sz val="10"/>
        <rFont val="Times New Roman"/>
        <family val="1"/>
      </rPr>
      <t>2500m</t>
    </r>
  </si>
  <si>
    <r>
      <rPr>
        <sz val="10"/>
        <rFont val="宋体"/>
        <charset val="134"/>
      </rPr>
      <t>根据区领导调研提出的要求，建议取消，不再实施</t>
    </r>
  </si>
  <si>
    <r>
      <rPr>
        <sz val="10"/>
        <rFont val="方正黑体_GBK"/>
        <charset val="134"/>
      </rPr>
      <t>乡镇街道项目</t>
    </r>
    <r>
      <rPr>
        <sz val="10"/>
        <rFont val="Times New Roman"/>
        <family val="1"/>
      </rPr>
      <t>1</t>
    </r>
    <r>
      <rPr>
        <sz val="10"/>
        <rFont val="方正黑体_GBK"/>
        <charset val="134"/>
      </rPr>
      <t>个</t>
    </r>
  </si>
  <si>
    <r>
      <rPr>
        <sz val="10"/>
        <rFont val="方正黑体_GBK"/>
        <charset val="134"/>
      </rPr>
      <t>乡镇街道项目</t>
    </r>
    <r>
      <rPr>
        <sz val="10"/>
        <rFont val="Times New Roman"/>
        <family val="1"/>
      </rPr>
      <t>0</t>
    </r>
    <r>
      <rPr>
        <sz val="10"/>
        <rFont val="方正黑体_GBK"/>
        <charset val="134"/>
      </rPr>
      <t>个</t>
    </r>
  </si>
  <si>
    <r>
      <rPr>
        <sz val="10"/>
        <rFont val="宋体"/>
        <charset val="134"/>
      </rPr>
      <t>开州区竹溪镇三升村农村移民安置区精准帮扶项目</t>
    </r>
  </si>
  <si>
    <r>
      <rPr>
        <sz val="10"/>
        <rFont val="宋体"/>
        <charset val="134"/>
      </rPr>
      <t>竹溪镇政府</t>
    </r>
  </si>
  <si>
    <r>
      <rPr>
        <sz val="10"/>
        <rFont val="宋体"/>
        <charset val="134"/>
      </rPr>
      <t>硬化道路长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公里、宽</t>
    </r>
    <r>
      <rPr>
        <sz val="10"/>
        <rFont val="Times New Roman"/>
        <family val="1"/>
      </rPr>
      <t>4.5</t>
    </r>
    <r>
      <rPr>
        <sz val="10"/>
        <rFont val="宋体"/>
        <charset val="134"/>
      </rPr>
      <t>米，路面结构为水泥混凝土路面；安装太阳能路灯</t>
    </r>
    <r>
      <rPr>
        <sz val="10"/>
        <rFont val="Times New Roman"/>
        <family val="1"/>
      </rPr>
      <t>400</t>
    </r>
    <r>
      <rPr>
        <sz val="10"/>
        <rFont val="宋体"/>
        <charset val="134"/>
      </rPr>
      <t>盏；安装防护栏</t>
    </r>
    <r>
      <rPr>
        <sz val="10"/>
        <rFont val="Times New Roman"/>
        <family val="1"/>
      </rPr>
      <t>5000</t>
    </r>
    <r>
      <rPr>
        <sz val="10"/>
        <rFont val="宋体"/>
        <charset val="134"/>
      </rPr>
      <t>米；修建人行便道长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公里；河堤生态治理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</si>
  <si>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本项目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年度未下达资金计划，暂停实施</t>
    </r>
  </si>
  <si>
    <t>该项目占地87亩，总建筑面积61233平方米，单体建筑的面积约22000平方米。包括汉丰水世界、卡路里运动场、科技运动营、体能检测中心等体娱设施，以及停车场、餐饮等配套设施；周边原三峡后靠移民危房外立面改造总面积22793平方米，以及配套完善道路设施、景观灯饰、给排水及绿化等内容</t>
  </si>
</sst>
</file>

<file path=xl/styles.xml><?xml version="1.0" encoding="utf-8"?>
<styleSheet xmlns="http://schemas.openxmlformats.org/spreadsheetml/2006/main">
  <numFmts count="1"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6"/>
      <color rgb="FF000000"/>
      <name val="Times New Roman"/>
      <family val="1"/>
    </font>
    <font>
      <sz val="16"/>
      <color indexed="8"/>
      <name val="Times New Roman"/>
      <family val="1"/>
    </font>
    <font>
      <sz val="20"/>
      <name val="方正小标宋_GBK"/>
      <charset val="134"/>
    </font>
    <font>
      <sz val="20"/>
      <name val="Times New Roman"/>
      <family val="1"/>
    </font>
    <font>
      <sz val="11"/>
      <name val="Times New Roman"/>
      <family val="1"/>
    </font>
    <font>
      <sz val="10"/>
      <name val="方正黑体_GBK"/>
      <charset val="134"/>
    </font>
    <font>
      <sz val="10"/>
      <name val="Times New Roman"/>
      <family val="1"/>
    </font>
    <font>
      <sz val="10"/>
      <name val="宋体"/>
      <charset val="134"/>
    </font>
    <font>
      <sz val="9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rgb="FF000000"/>
      <name val="方正黑体_GBK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/>
  </cellStyleXfs>
  <cellXfs count="1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4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left" vertical="center" wrapText="1"/>
    </xf>
    <xf numFmtId="0" fontId="14" fillId="4" borderId="1" xfId="5" applyFont="1" applyFill="1" applyBorder="1" applyAlignment="1">
      <alignment horizontal="left" vertical="center" wrapText="1"/>
    </xf>
    <xf numFmtId="0" fontId="14" fillId="2" borderId="1" xfId="5" applyNumberFormat="1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14" fillId="2" borderId="1" xfId="5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5" applyFont="1" applyFill="1" applyBorder="1" applyAlignment="1">
      <alignment horizontal="left" vertical="center" wrapText="1"/>
    </xf>
    <xf numFmtId="177" fontId="14" fillId="4" borderId="1" xfId="0" applyNumberFormat="1" applyFont="1" applyFill="1" applyBorder="1" applyAlignment="1">
      <alignment horizontal="left" vertical="center" wrapText="1"/>
    </xf>
    <xf numFmtId="177" fontId="15" fillId="4" borderId="1" xfId="0" applyNumberFormat="1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left" vertical="center" wrapText="1"/>
    </xf>
    <xf numFmtId="0" fontId="14" fillId="4" borderId="1" xfId="12" applyNumberFormat="1" applyFont="1" applyFill="1" applyBorder="1" applyAlignment="1" applyProtection="1">
      <alignment horizontal="left" vertical="center" wrapText="1"/>
    </xf>
    <xf numFmtId="1" fontId="14" fillId="4" borderId="1" xfId="12" applyNumberFormat="1" applyFont="1" applyFill="1" applyBorder="1" applyAlignment="1" applyProtection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7" fontId="14" fillId="0" borderId="1" xfId="5" applyNumberFormat="1" applyFont="1" applyFill="1" applyBorder="1" applyAlignment="1">
      <alignment horizontal="center" vertical="center" wrapText="1"/>
    </xf>
    <xf numFmtId="177" fontId="14" fillId="4" borderId="1" xfId="5" applyNumberFormat="1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center" wrapText="1"/>
    </xf>
    <xf numFmtId="0" fontId="14" fillId="4" borderId="1" xfId="4" applyNumberFormat="1" applyFont="1" applyFill="1" applyBorder="1" applyAlignment="1">
      <alignment horizontal="center" vertical="center" wrapText="1"/>
    </xf>
    <xf numFmtId="0" fontId="14" fillId="4" borderId="1" xfId="4" applyNumberFormat="1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vertical="center" wrapText="1"/>
    </xf>
    <xf numFmtId="0" fontId="14" fillId="2" borderId="1" xfId="5" applyNumberFormat="1" applyFont="1" applyFill="1" applyBorder="1" applyAlignment="1">
      <alignment horizontal="center" vertical="center" wrapText="1"/>
    </xf>
    <xf numFmtId="0" fontId="14" fillId="2" borderId="1" xfId="4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4" borderId="1" xfId="12" applyNumberFormat="1" applyFont="1" applyFill="1" applyBorder="1" applyAlignment="1" applyProtection="1">
      <alignment horizontal="center" vertical="center"/>
    </xf>
    <xf numFmtId="177" fontId="14" fillId="0" borderId="1" xfId="11" applyNumberFormat="1" applyFont="1" applyFill="1" applyBorder="1" applyAlignment="1">
      <alignment vertical="center" wrapText="1"/>
    </xf>
    <xf numFmtId="177" fontId="14" fillId="0" borderId="1" xfId="1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4" borderId="1" xfId="0" applyNumberFormat="1" applyFont="1" applyFill="1" applyBorder="1" applyAlignment="1">
      <alignment horizontal="left" vertical="center" wrapText="1"/>
    </xf>
    <xf numFmtId="0" fontId="15" fillId="4" borderId="1" xfId="0" applyNumberFormat="1" applyFont="1" applyFill="1" applyBorder="1" applyAlignment="1">
      <alignment horizontal="left" vertical="center" wrapText="1"/>
    </xf>
    <xf numFmtId="0" fontId="14" fillId="0" borderId="1" xfId="5" applyFont="1" applyFill="1" applyBorder="1" applyAlignment="1" applyProtection="1">
      <alignment horizontal="left" vertical="center" wrapText="1"/>
    </xf>
    <xf numFmtId="0" fontId="14" fillId="4" borderId="1" xfId="12" applyNumberFormat="1" applyFont="1" applyFill="1" applyBorder="1" applyAlignment="1" applyProtection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left" vertical="center" wrapText="1"/>
    </xf>
    <xf numFmtId="0" fontId="14" fillId="4" borderId="1" xfId="4" applyFont="1" applyFill="1" applyBorder="1" applyAlignment="1" applyProtection="1">
      <alignment horizontal="left" vertical="center" wrapText="1"/>
    </xf>
    <xf numFmtId="0" fontId="14" fillId="0" borderId="1" xfId="8" applyFont="1" applyFill="1" applyBorder="1" applyAlignment="1">
      <alignment horizontal="left" vertical="center" wrapText="1"/>
    </xf>
    <xf numFmtId="0" fontId="14" fillId="0" borderId="1" xfId="5" applyNumberFormat="1" applyFont="1" applyFill="1" applyBorder="1" applyAlignment="1">
      <alignment horizontal="left" vertical="center" wrapText="1"/>
    </xf>
    <xf numFmtId="0" fontId="14" fillId="0" borderId="1" xfId="12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center" wrapText="1"/>
    </xf>
    <xf numFmtId="0" fontId="14" fillId="0" borderId="1" xfId="10" applyFont="1" applyFill="1" applyBorder="1" applyAlignment="1" applyProtection="1">
      <alignment horizontal="left" vertical="center" wrapText="1"/>
      <protection locked="0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1" applyFont="1" applyFill="1" applyBorder="1" applyAlignment="1" applyProtection="1">
      <alignment horizontal="left" vertical="center" wrapText="1"/>
      <protection locked="0"/>
    </xf>
    <xf numFmtId="0" fontId="14" fillId="0" borderId="1" xfId="11" applyFont="1" applyFill="1" applyBorder="1" applyAlignment="1">
      <alignment horizontal="left" vertical="center" wrapText="1"/>
    </xf>
    <xf numFmtId="0" fontId="14" fillId="0" borderId="1" xfId="4" applyNumberFormat="1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177" fontId="14" fillId="0" borderId="1" xfId="1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10" applyNumberFormat="1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vertical="center" wrapText="1"/>
    </xf>
    <xf numFmtId="177" fontId="14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1" applyFont="1" applyFill="1" applyBorder="1" applyAlignment="1">
      <alignment vertical="center" wrapText="1"/>
    </xf>
    <xf numFmtId="0" fontId="14" fillId="0" borderId="1" xfId="4" applyNumberFormat="1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1" xfId="5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14" fillId="0" borderId="1" xfId="1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</cellXfs>
  <cellStyles count="15">
    <cellStyle name="常规" xfId="0" builtinId="0"/>
    <cellStyle name="常规 10" xfId="5"/>
    <cellStyle name="常规 10 2" xfId="6"/>
    <cellStyle name="常规 11" xfId="7"/>
    <cellStyle name="常规 12" xfId="2"/>
    <cellStyle name="常规 14" xfId="8"/>
    <cellStyle name="常规 18" xfId="9"/>
    <cellStyle name="常规 2" xfId="10"/>
    <cellStyle name="常规 3" xfId="11"/>
    <cellStyle name="常规 4 4" xfId="1"/>
    <cellStyle name="常规 5" xfId="12"/>
    <cellStyle name="常规 7" xfId="13"/>
    <cellStyle name="常规 8" xfId="3"/>
    <cellStyle name="常规_Sheet1_1" xfId="14"/>
    <cellStyle name="常规_呈阅件附件：第二批及未来三年" xfId="4"/>
  </cellStyles>
  <dxfs count="2">
    <dxf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C795E9"/>
      <color rgb="FFD4AACE"/>
      <color rgb="FF888492"/>
      <color rgb="FF6AACA8"/>
      <color rgb="FFCCF8FB"/>
      <color rgb="FFFBCDEA"/>
      <color rgb="FFD4E0FB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3"/>
  <sheetViews>
    <sheetView tabSelected="1" view="pageBreakPreview" zoomScale="85" zoomScaleNormal="70" workbookViewId="0">
      <pane ySplit="7" topLeftCell="A46" activePane="bottomLeft" state="frozen"/>
      <selection pane="bottomLeft" activeCell="H48" sqref="A1:P233"/>
    </sheetView>
  </sheetViews>
  <sheetFormatPr defaultColWidth="9" defaultRowHeight="57.95" customHeight="1"/>
  <cols>
    <col min="1" max="1" width="3.625" style="6" customWidth="1"/>
    <col min="2" max="2" width="9.125" style="6" customWidth="1"/>
    <col min="3" max="3" width="20" style="7" customWidth="1"/>
    <col min="4" max="4" width="7.25" style="7" customWidth="1"/>
    <col min="5" max="5" width="6.125" style="6" customWidth="1"/>
    <col min="6" max="6" width="5.375" style="6" customWidth="1"/>
    <col min="7" max="7" width="6.5" style="6" customWidth="1"/>
    <col min="8" max="8" width="25" style="7" customWidth="1"/>
    <col min="9" max="9" width="7.5" style="8" customWidth="1"/>
    <col min="10" max="10" width="7.125" style="8" customWidth="1"/>
    <col min="11" max="11" width="7" style="9" customWidth="1"/>
    <col min="12" max="12" width="7.75" style="9" customWidth="1"/>
    <col min="13" max="13" width="8.75" style="7" customWidth="1"/>
    <col min="14" max="15" width="8" style="7" customWidth="1"/>
    <col min="16" max="16" width="15.75" style="7" customWidth="1"/>
    <col min="17" max="16384" width="9" style="10"/>
  </cols>
  <sheetData>
    <row r="1" spans="1:16" s="1" customFormat="1" ht="21" customHeight="1">
      <c r="A1" s="98" t="s">
        <v>0</v>
      </c>
      <c r="B1" s="99"/>
      <c r="C1" s="11"/>
      <c r="D1" s="11"/>
      <c r="E1" s="12"/>
      <c r="F1" s="12"/>
      <c r="G1" s="12"/>
      <c r="H1" s="11"/>
      <c r="I1" s="42"/>
      <c r="J1" s="42"/>
      <c r="K1" s="43"/>
      <c r="L1" s="43"/>
      <c r="M1" s="11"/>
      <c r="N1" s="11"/>
      <c r="O1" s="11"/>
      <c r="P1" s="11"/>
    </row>
    <row r="2" spans="1:16" s="1" customFormat="1" ht="26.25">
      <c r="A2" s="100" t="s">
        <v>1</v>
      </c>
      <c r="B2" s="101"/>
      <c r="C2" s="102"/>
      <c r="D2" s="102"/>
      <c r="E2" s="101"/>
      <c r="F2" s="101"/>
      <c r="G2" s="101"/>
      <c r="H2" s="102"/>
      <c r="I2" s="103"/>
      <c r="J2" s="103"/>
      <c r="K2" s="104"/>
      <c r="L2" s="104"/>
      <c r="M2" s="102"/>
      <c r="N2" s="102"/>
      <c r="O2" s="102"/>
      <c r="P2" s="102"/>
    </row>
    <row r="3" spans="1:16" s="1" customFormat="1" ht="17.100000000000001" customHeight="1">
      <c r="A3" s="105" t="s">
        <v>2</v>
      </c>
      <c r="B3" s="105"/>
      <c r="C3" s="105"/>
      <c r="D3" s="13"/>
      <c r="E3" s="14"/>
      <c r="F3" s="14"/>
      <c r="G3" s="14"/>
      <c r="H3" s="13"/>
      <c r="I3" s="44"/>
      <c r="J3" s="44"/>
      <c r="K3" s="45"/>
      <c r="L3" s="45"/>
      <c r="M3" s="13"/>
      <c r="N3" s="11"/>
      <c r="O3" s="11"/>
      <c r="P3" s="45" t="s">
        <v>3</v>
      </c>
    </row>
    <row r="4" spans="1:16" s="2" customFormat="1" ht="14.25">
      <c r="A4" s="106" t="s">
        <v>4</v>
      </c>
      <c r="B4" s="106" t="s">
        <v>5</v>
      </c>
      <c r="C4" s="106" t="s">
        <v>6</v>
      </c>
      <c r="D4" s="106" t="s">
        <v>7</v>
      </c>
      <c r="E4" s="106" t="s">
        <v>8</v>
      </c>
      <c r="F4" s="106" t="s">
        <v>9</v>
      </c>
      <c r="G4" s="106" t="s">
        <v>10</v>
      </c>
      <c r="H4" s="106" t="s">
        <v>11</v>
      </c>
      <c r="I4" s="121" t="s">
        <v>12</v>
      </c>
      <c r="J4" s="106" t="s">
        <v>13</v>
      </c>
      <c r="K4" s="107"/>
      <c r="L4" s="107"/>
      <c r="M4" s="106" t="s">
        <v>14</v>
      </c>
      <c r="N4" s="106" t="s">
        <v>15</v>
      </c>
      <c r="O4" s="106" t="s">
        <v>16</v>
      </c>
      <c r="P4" s="106" t="s">
        <v>17</v>
      </c>
    </row>
    <row r="5" spans="1:16" s="2" customFormat="1" ht="14.25">
      <c r="A5" s="107"/>
      <c r="B5" s="107"/>
      <c r="C5" s="107"/>
      <c r="D5" s="107"/>
      <c r="E5" s="107"/>
      <c r="F5" s="107"/>
      <c r="G5" s="107"/>
      <c r="H5" s="107"/>
      <c r="I5" s="122"/>
      <c r="J5" s="16" t="s">
        <v>18</v>
      </c>
      <c r="K5" s="16" t="s">
        <v>19</v>
      </c>
      <c r="L5" s="16" t="s">
        <v>20</v>
      </c>
      <c r="M5" s="107"/>
      <c r="N5" s="107"/>
      <c r="O5" s="107"/>
      <c r="P5" s="107"/>
    </row>
    <row r="6" spans="1:16" s="2" customFormat="1" ht="15" customHeight="1">
      <c r="A6" s="106" t="s">
        <v>21</v>
      </c>
      <c r="B6" s="15" t="s">
        <v>22</v>
      </c>
      <c r="C6" s="17" t="s">
        <v>23</v>
      </c>
      <c r="D6" s="16" t="s">
        <v>24</v>
      </c>
      <c r="E6" s="16" t="s">
        <v>24</v>
      </c>
      <c r="F6" s="16" t="s">
        <v>24</v>
      </c>
      <c r="G6" s="16" t="s">
        <v>24</v>
      </c>
      <c r="H6" s="16" t="s">
        <v>24</v>
      </c>
      <c r="I6" s="16">
        <f t="shared" ref="I6:L7" si="0">SUM(I8+I63+I73+I169+I200)</f>
        <v>1697311</v>
      </c>
      <c r="J6" s="16">
        <f t="shared" si="0"/>
        <v>286586</v>
      </c>
      <c r="K6" s="16">
        <f t="shared" si="0"/>
        <v>525752</v>
      </c>
      <c r="L6" s="16">
        <f t="shared" si="0"/>
        <v>466832</v>
      </c>
      <c r="M6" s="16" t="s">
        <v>24</v>
      </c>
      <c r="N6" s="16" t="s">
        <v>24</v>
      </c>
      <c r="O6" s="16" t="s">
        <v>24</v>
      </c>
      <c r="P6" s="16" t="s">
        <v>24</v>
      </c>
    </row>
    <row r="7" spans="1:16" s="2" customFormat="1" ht="15" customHeight="1">
      <c r="A7" s="107"/>
      <c r="B7" s="15" t="s">
        <v>25</v>
      </c>
      <c r="C7" s="17" t="s">
        <v>26</v>
      </c>
      <c r="D7" s="16" t="s">
        <v>24</v>
      </c>
      <c r="E7" s="16" t="s">
        <v>24</v>
      </c>
      <c r="F7" s="16" t="s">
        <v>24</v>
      </c>
      <c r="G7" s="16" t="s">
        <v>24</v>
      </c>
      <c r="H7" s="16" t="s">
        <v>24</v>
      </c>
      <c r="I7" s="16">
        <f t="shared" si="0"/>
        <v>1470819</v>
      </c>
      <c r="J7" s="16">
        <f t="shared" si="0"/>
        <v>110112</v>
      </c>
      <c r="K7" s="16">
        <f t="shared" si="0"/>
        <v>399144</v>
      </c>
      <c r="L7" s="16">
        <f t="shared" si="0"/>
        <v>416614</v>
      </c>
      <c r="M7" s="16" t="s">
        <v>24</v>
      </c>
      <c r="N7" s="16" t="s">
        <v>24</v>
      </c>
      <c r="O7" s="16" t="s">
        <v>24</v>
      </c>
      <c r="P7" s="16" t="s">
        <v>24</v>
      </c>
    </row>
    <row r="8" spans="1:16" s="2" customFormat="1" ht="14.1" customHeight="1">
      <c r="A8" s="106" t="s">
        <v>27</v>
      </c>
      <c r="B8" s="15" t="s">
        <v>22</v>
      </c>
      <c r="C8" s="108" t="s">
        <v>28</v>
      </c>
      <c r="D8" s="109"/>
      <c r="E8" s="109"/>
      <c r="F8" s="109"/>
      <c r="G8" s="16" t="s">
        <v>24</v>
      </c>
      <c r="H8" s="16" t="s">
        <v>24</v>
      </c>
      <c r="I8" s="16">
        <f t="shared" ref="I8:L9" si="1">SUM(I10+I17+I29+I33+I38+I42+I51+I55)</f>
        <v>745511</v>
      </c>
      <c r="J8" s="16">
        <f t="shared" si="1"/>
        <v>65819</v>
      </c>
      <c r="K8" s="16">
        <f t="shared" si="1"/>
        <v>178800</v>
      </c>
      <c r="L8" s="16">
        <f t="shared" si="1"/>
        <v>213279</v>
      </c>
      <c r="M8" s="16" t="s">
        <v>24</v>
      </c>
      <c r="N8" s="16" t="s">
        <v>24</v>
      </c>
      <c r="O8" s="16" t="s">
        <v>24</v>
      </c>
      <c r="P8" s="16" t="s">
        <v>24</v>
      </c>
    </row>
    <row r="9" spans="1:16" s="2" customFormat="1" ht="14.1" customHeight="1">
      <c r="A9" s="107"/>
      <c r="B9" s="15" t="s">
        <v>25</v>
      </c>
      <c r="C9" s="108" t="s">
        <v>29</v>
      </c>
      <c r="D9" s="109"/>
      <c r="E9" s="109"/>
      <c r="F9" s="109"/>
      <c r="G9" s="16" t="s">
        <v>24</v>
      </c>
      <c r="H9" s="16" t="s">
        <v>24</v>
      </c>
      <c r="I9" s="16">
        <f t="shared" si="1"/>
        <v>718470</v>
      </c>
      <c r="J9" s="16">
        <f t="shared" si="1"/>
        <v>50061</v>
      </c>
      <c r="K9" s="16">
        <f t="shared" si="1"/>
        <v>152092</v>
      </c>
      <c r="L9" s="16">
        <f t="shared" si="1"/>
        <v>183558</v>
      </c>
      <c r="M9" s="16" t="s">
        <v>24</v>
      </c>
      <c r="N9" s="16" t="s">
        <v>24</v>
      </c>
      <c r="O9" s="16" t="s">
        <v>24</v>
      </c>
      <c r="P9" s="16" t="s">
        <v>24</v>
      </c>
    </row>
    <row r="10" spans="1:16" s="2" customFormat="1" ht="14.25">
      <c r="A10" s="106" t="s">
        <v>30</v>
      </c>
      <c r="B10" s="15" t="s">
        <v>22</v>
      </c>
      <c r="C10" s="19" t="s">
        <v>31</v>
      </c>
      <c r="D10" s="16" t="s">
        <v>24</v>
      </c>
      <c r="E10" s="16" t="s">
        <v>24</v>
      </c>
      <c r="F10" s="16" t="s">
        <v>24</v>
      </c>
      <c r="G10" s="16" t="s">
        <v>24</v>
      </c>
      <c r="H10" s="16" t="s">
        <v>24</v>
      </c>
      <c r="I10" s="16">
        <f>SUM(I12+I14)</f>
        <v>35500</v>
      </c>
      <c r="J10" s="16">
        <f>SUM(J12+J14)</f>
        <v>11829</v>
      </c>
      <c r="K10" s="16">
        <f>SUM(K12+K14)</f>
        <v>6000</v>
      </c>
      <c r="L10" s="16">
        <f>SUM(L12+L14)</f>
        <v>15000</v>
      </c>
      <c r="M10" s="16" t="s">
        <v>24</v>
      </c>
      <c r="N10" s="16" t="s">
        <v>24</v>
      </c>
      <c r="O10" s="16" t="s">
        <v>24</v>
      </c>
      <c r="P10" s="16" t="s">
        <v>24</v>
      </c>
    </row>
    <row r="11" spans="1:16" s="2" customFormat="1" ht="14.25">
      <c r="A11" s="107"/>
      <c r="B11" s="15" t="s">
        <v>25</v>
      </c>
      <c r="C11" s="19" t="s">
        <v>32</v>
      </c>
      <c r="D11" s="16" t="s">
        <v>24</v>
      </c>
      <c r="E11" s="16" t="s">
        <v>24</v>
      </c>
      <c r="F11" s="16" t="s">
        <v>24</v>
      </c>
      <c r="G11" s="16" t="s">
        <v>24</v>
      </c>
      <c r="H11" s="16" t="s">
        <v>24</v>
      </c>
      <c r="I11" s="16">
        <f>SUM(I13+I15+I16)</f>
        <v>36261</v>
      </c>
      <c r="J11" s="16">
        <f>SUM(J13+J15+J16)</f>
        <v>21261</v>
      </c>
      <c r="K11" s="16">
        <f>SUM(K13+K15+K16)</f>
        <v>11500</v>
      </c>
      <c r="L11" s="16">
        <f>SUM(L13+L15+L16)</f>
        <v>3500</v>
      </c>
      <c r="M11" s="16" t="s">
        <v>24</v>
      </c>
      <c r="N11" s="16" t="s">
        <v>24</v>
      </c>
      <c r="O11" s="16" t="s">
        <v>24</v>
      </c>
      <c r="P11" s="16" t="s">
        <v>24</v>
      </c>
    </row>
    <row r="12" spans="1:16" s="3" customFormat="1" ht="33.950000000000003" customHeight="1">
      <c r="A12" s="118">
        <v>1</v>
      </c>
      <c r="B12" s="20" t="s">
        <v>33</v>
      </c>
      <c r="C12" s="21" t="s">
        <v>34</v>
      </c>
      <c r="D12" s="22" t="s">
        <v>35</v>
      </c>
      <c r="E12" s="22" t="s">
        <v>36</v>
      </c>
      <c r="F12" s="22" t="s">
        <v>37</v>
      </c>
      <c r="G12" s="22" t="s">
        <v>38</v>
      </c>
      <c r="H12" s="22" t="s">
        <v>39</v>
      </c>
      <c r="I12" s="23">
        <v>13500</v>
      </c>
      <c r="J12" s="23">
        <v>11829</v>
      </c>
      <c r="K12" s="23"/>
      <c r="L12" s="23"/>
      <c r="M12" s="22" t="s">
        <v>40</v>
      </c>
      <c r="N12" s="27" t="s">
        <v>41</v>
      </c>
      <c r="O12" s="118" t="s">
        <v>42</v>
      </c>
      <c r="P12" s="134" t="s">
        <v>43</v>
      </c>
    </row>
    <row r="13" spans="1:16" s="3" customFormat="1" ht="111" customHeight="1">
      <c r="A13" s="118"/>
      <c r="B13" s="23" t="s">
        <v>44</v>
      </c>
      <c r="C13" s="24" t="s">
        <v>45</v>
      </c>
      <c r="D13" s="22" t="s">
        <v>35</v>
      </c>
      <c r="E13" s="22" t="s">
        <v>36</v>
      </c>
      <c r="F13" s="22" t="s">
        <v>37</v>
      </c>
      <c r="G13" s="24" t="s">
        <v>46</v>
      </c>
      <c r="H13" s="25" t="s">
        <v>47</v>
      </c>
      <c r="I13" s="47">
        <v>27761</v>
      </c>
      <c r="J13" s="47">
        <v>21261</v>
      </c>
      <c r="K13" s="47">
        <v>6500</v>
      </c>
      <c r="L13" s="48"/>
      <c r="M13" s="34" t="s">
        <v>48</v>
      </c>
      <c r="N13" s="27" t="s">
        <v>41</v>
      </c>
      <c r="O13" s="118"/>
      <c r="P13" s="135"/>
    </row>
    <row r="14" spans="1:16" s="3" customFormat="1" ht="50.1" customHeight="1">
      <c r="A14" s="118">
        <v>2</v>
      </c>
      <c r="B14" s="20" t="s">
        <v>33</v>
      </c>
      <c r="C14" s="21" t="s">
        <v>49</v>
      </c>
      <c r="D14" s="21" t="s">
        <v>35</v>
      </c>
      <c r="E14" s="21" t="s">
        <v>50</v>
      </c>
      <c r="F14" s="21" t="s">
        <v>37</v>
      </c>
      <c r="G14" s="26" t="s">
        <v>51</v>
      </c>
      <c r="H14" s="21" t="s">
        <v>52</v>
      </c>
      <c r="I14" s="49">
        <v>22000</v>
      </c>
      <c r="J14" s="49"/>
      <c r="K14" s="49">
        <v>6000</v>
      </c>
      <c r="L14" s="49">
        <v>15000</v>
      </c>
      <c r="M14" s="21" t="s">
        <v>53</v>
      </c>
      <c r="N14" s="27" t="s">
        <v>41</v>
      </c>
      <c r="O14" s="118" t="s">
        <v>42</v>
      </c>
      <c r="P14" s="134" t="s">
        <v>54</v>
      </c>
    </row>
    <row r="15" spans="1:16" s="3" customFormat="1" ht="48.95" customHeight="1">
      <c r="A15" s="118"/>
      <c r="B15" s="118" t="s">
        <v>44</v>
      </c>
      <c r="C15" s="24" t="s">
        <v>55</v>
      </c>
      <c r="D15" s="21" t="s">
        <v>35</v>
      </c>
      <c r="E15" s="24" t="s">
        <v>50</v>
      </c>
      <c r="F15" s="21" t="s">
        <v>37</v>
      </c>
      <c r="G15" s="24" t="s">
        <v>56</v>
      </c>
      <c r="H15" s="24" t="s">
        <v>57</v>
      </c>
      <c r="I15" s="47">
        <v>4500</v>
      </c>
      <c r="J15" s="49"/>
      <c r="K15" s="47">
        <v>2000</v>
      </c>
      <c r="L15" s="47">
        <v>2500</v>
      </c>
      <c r="M15" s="24" t="s">
        <v>58</v>
      </c>
      <c r="N15" s="27" t="s">
        <v>41</v>
      </c>
      <c r="O15" s="118"/>
      <c r="P15" s="135"/>
    </row>
    <row r="16" spans="1:16" s="3" customFormat="1" ht="50.1" customHeight="1">
      <c r="A16" s="118"/>
      <c r="B16" s="118"/>
      <c r="C16" s="24" t="s">
        <v>59</v>
      </c>
      <c r="D16" s="21" t="s">
        <v>35</v>
      </c>
      <c r="E16" s="24" t="s">
        <v>50</v>
      </c>
      <c r="F16" s="21" t="s">
        <v>37</v>
      </c>
      <c r="G16" s="24" t="s">
        <v>56</v>
      </c>
      <c r="H16" s="24" t="s">
        <v>60</v>
      </c>
      <c r="I16" s="47">
        <v>4000</v>
      </c>
      <c r="J16" s="49"/>
      <c r="K16" s="47">
        <v>3000</v>
      </c>
      <c r="L16" s="47">
        <v>1000</v>
      </c>
      <c r="M16" s="24" t="s">
        <v>58</v>
      </c>
      <c r="N16" s="27" t="s">
        <v>41</v>
      </c>
      <c r="O16" s="118"/>
      <c r="P16" s="135"/>
    </row>
    <row r="17" spans="1:16" s="2" customFormat="1" ht="14.1" customHeight="1">
      <c r="A17" s="106" t="s">
        <v>61</v>
      </c>
      <c r="B17" s="15" t="s">
        <v>22</v>
      </c>
      <c r="C17" s="18" t="s">
        <v>62</v>
      </c>
      <c r="D17" s="16" t="s">
        <v>24</v>
      </c>
      <c r="E17" s="16" t="s">
        <v>24</v>
      </c>
      <c r="F17" s="16" t="s">
        <v>24</v>
      </c>
      <c r="G17" s="16" t="s">
        <v>24</v>
      </c>
      <c r="H17" s="16" t="s">
        <v>24</v>
      </c>
      <c r="I17" s="50">
        <f t="shared" ref="I17:L18" si="2">SUM(I19+I21+I23+I25+I27)</f>
        <v>469421</v>
      </c>
      <c r="J17" s="16">
        <f t="shared" si="2"/>
        <v>18200</v>
      </c>
      <c r="K17" s="16">
        <f t="shared" si="2"/>
        <v>67000</v>
      </c>
      <c r="L17" s="16">
        <f t="shared" si="2"/>
        <v>104279</v>
      </c>
      <c r="M17" s="16" t="s">
        <v>24</v>
      </c>
      <c r="N17" s="16" t="s">
        <v>24</v>
      </c>
      <c r="O17" s="16" t="s">
        <v>24</v>
      </c>
      <c r="P17" s="16" t="s">
        <v>24</v>
      </c>
    </row>
    <row r="18" spans="1:16" s="2" customFormat="1" ht="14.1" customHeight="1">
      <c r="A18" s="107"/>
      <c r="B18" s="15" t="s">
        <v>25</v>
      </c>
      <c r="C18" s="18" t="s">
        <v>62</v>
      </c>
      <c r="D18" s="16" t="s">
        <v>24</v>
      </c>
      <c r="E18" s="16" t="s">
        <v>24</v>
      </c>
      <c r="F18" s="16" t="s">
        <v>24</v>
      </c>
      <c r="G18" s="16" t="s">
        <v>24</v>
      </c>
      <c r="H18" s="16" t="s">
        <v>24</v>
      </c>
      <c r="I18" s="16">
        <f t="shared" si="2"/>
        <v>492617</v>
      </c>
      <c r="J18" s="16">
        <f t="shared" si="2"/>
        <v>18200</v>
      </c>
      <c r="K18" s="16">
        <f t="shared" si="2"/>
        <v>68800</v>
      </c>
      <c r="L18" s="16">
        <f t="shared" si="2"/>
        <v>106058</v>
      </c>
      <c r="M18" s="16" t="s">
        <v>24</v>
      </c>
      <c r="N18" s="16" t="s">
        <v>24</v>
      </c>
      <c r="O18" s="16" t="s">
        <v>24</v>
      </c>
      <c r="P18" s="16" t="s">
        <v>24</v>
      </c>
    </row>
    <row r="19" spans="1:16" s="3" customFormat="1" ht="39" customHeight="1">
      <c r="A19" s="118">
        <v>3</v>
      </c>
      <c r="B19" s="20" t="s">
        <v>33</v>
      </c>
      <c r="C19" s="21" t="s">
        <v>63</v>
      </c>
      <c r="D19" s="21" t="s">
        <v>64</v>
      </c>
      <c r="E19" s="21" t="s">
        <v>36</v>
      </c>
      <c r="F19" s="21" t="s">
        <v>37</v>
      </c>
      <c r="G19" s="21" t="s">
        <v>65</v>
      </c>
      <c r="H19" s="21" t="s">
        <v>66</v>
      </c>
      <c r="I19" s="49">
        <v>46000</v>
      </c>
      <c r="J19" s="49">
        <v>3200</v>
      </c>
      <c r="K19" s="49">
        <v>1500</v>
      </c>
      <c r="L19" s="49"/>
      <c r="M19" s="21" t="s">
        <v>67</v>
      </c>
      <c r="N19" s="27" t="s">
        <v>68</v>
      </c>
      <c r="O19" s="123" t="s">
        <v>69</v>
      </c>
      <c r="P19" s="134" t="s">
        <v>70</v>
      </c>
    </row>
    <row r="20" spans="1:16" s="3" customFormat="1" ht="39" customHeight="1">
      <c r="A20" s="118"/>
      <c r="B20" s="20" t="s">
        <v>44</v>
      </c>
      <c r="C20" s="21" t="s">
        <v>63</v>
      </c>
      <c r="D20" s="21" t="s">
        <v>64</v>
      </c>
      <c r="E20" s="21" t="s">
        <v>36</v>
      </c>
      <c r="F20" s="21" t="s">
        <v>37</v>
      </c>
      <c r="G20" s="21" t="s">
        <v>65</v>
      </c>
      <c r="H20" s="21" t="s">
        <v>66</v>
      </c>
      <c r="I20" s="47">
        <v>52200</v>
      </c>
      <c r="J20" s="49">
        <v>3200</v>
      </c>
      <c r="K20" s="47">
        <v>3800</v>
      </c>
      <c r="L20" s="47">
        <v>1033</v>
      </c>
      <c r="M20" s="21" t="s">
        <v>67</v>
      </c>
      <c r="N20" s="27" t="s">
        <v>68</v>
      </c>
      <c r="O20" s="118"/>
      <c r="P20" s="135"/>
    </row>
    <row r="21" spans="1:16" s="3" customFormat="1" ht="39.950000000000003" customHeight="1">
      <c r="A21" s="118">
        <v>4</v>
      </c>
      <c r="B21" s="20" t="s">
        <v>33</v>
      </c>
      <c r="C21" s="21" t="s">
        <v>71</v>
      </c>
      <c r="D21" s="21" t="s">
        <v>72</v>
      </c>
      <c r="E21" s="21" t="s">
        <v>73</v>
      </c>
      <c r="F21" s="21" t="s">
        <v>37</v>
      </c>
      <c r="G21" s="21" t="s">
        <v>74</v>
      </c>
      <c r="H21" s="21" t="s">
        <v>75</v>
      </c>
      <c r="I21" s="49">
        <v>413642</v>
      </c>
      <c r="J21" s="49">
        <v>15000</v>
      </c>
      <c r="K21" s="49">
        <v>60000</v>
      </c>
      <c r="L21" s="49">
        <v>100000</v>
      </c>
      <c r="M21" s="26" t="s">
        <v>76</v>
      </c>
      <c r="N21" s="27" t="s">
        <v>68</v>
      </c>
      <c r="O21" s="123" t="s">
        <v>69</v>
      </c>
      <c r="P21" s="134" t="s">
        <v>77</v>
      </c>
    </row>
    <row r="22" spans="1:16" s="3" customFormat="1" ht="39" customHeight="1">
      <c r="A22" s="118"/>
      <c r="B22" s="20" t="s">
        <v>44</v>
      </c>
      <c r="C22" s="21" t="s">
        <v>71</v>
      </c>
      <c r="D22" s="21" t="s">
        <v>72</v>
      </c>
      <c r="E22" s="21" t="s">
        <v>73</v>
      </c>
      <c r="F22" s="21" t="s">
        <v>37</v>
      </c>
      <c r="G22" s="21" t="s">
        <v>74</v>
      </c>
      <c r="H22" s="21" t="s">
        <v>75</v>
      </c>
      <c r="I22" s="47">
        <v>427383</v>
      </c>
      <c r="J22" s="49">
        <v>15000</v>
      </c>
      <c r="K22" s="49">
        <v>60000</v>
      </c>
      <c r="L22" s="49">
        <v>100000</v>
      </c>
      <c r="M22" s="26" t="s">
        <v>76</v>
      </c>
      <c r="N22" s="27" t="s">
        <v>68</v>
      </c>
      <c r="O22" s="118"/>
      <c r="P22" s="135"/>
    </row>
    <row r="23" spans="1:16" s="3" customFormat="1" ht="48" customHeight="1">
      <c r="A23" s="118">
        <v>5</v>
      </c>
      <c r="B23" s="20" t="s">
        <v>33</v>
      </c>
      <c r="C23" s="21" t="s">
        <v>78</v>
      </c>
      <c r="D23" s="21" t="s">
        <v>79</v>
      </c>
      <c r="E23" s="21" t="s">
        <v>50</v>
      </c>
      <c r="F23" s="21" t="s">
        <v>37</v>
      </c>
      <c r="G23" s="21" t="s">
        <v>56</v>
      </c>
      <c r="H23" s="21" t="s">
        <v>80</v>
      </c>
      <c r="I23" s="49">
        <v>2500</v>
      </c>
      <c r="J23" s="49"/>
      <c r="K23" s="49">
        <v>1500</v>
      </c>
      <c r="L23" s="49">
        <v>1000</v>
      </c>
      <c r="M23" s="21" t="s">
        <v>81</v>
      </c>
      <c r="N23" s="27" t="s">
        <v>68</v>
      </c>
      <c r="O23" s="123" t="s">
        <v>69</v>
      </c>
      <c r="P23" s="134" t="s">
        <v>82</v>
      </c>
    </row>
    <row r="24" spans="1:16" s="3" customFormat="1" ht="47.1" customHeight="1">
      <c r="A24" s="118"/>
      <c r="B24" s="20" t="s">
        <v>44</v>
      </c>
      <c r="C24" s="24" t="s">
        <v>83</v>
      </c>
      <c r="D24" s="21" t="s">
        <v>79</v>
      </c>
      <c r="E24" s="27" t="s">
        <v>50</v>
      </c>
      <c r="F24" s="21" t="s">
        <v>37</v>
      </c>
      <c r="G24" s="21" t="s">
        <v>56</v>
      </c>
      <c r="H24" s="25" t="s">
        <v>84</v>
      </c>
      <c r="I24" s="51">
        <v>2720</v>
      </c>
      <c r="J24" s="49"/>
      <c r="K24" s="49">
        <v>1500</v>
      </c>
      <c r="L24" s="51">
        <f>I24-K24</f>
        <v>1220</v>
      </c>
      <c r="M24" s="21" t="s">
        <v>81</v>
      </c>
      <c r="N24" s="27" t="s">
        <v>68</v>
      </c>
      <c r="O24" s="118"/>
      <c r="P24" s="135"/>
    </row>
    <row r="25" spans="1:16" s="3" customFormat="1" ht="78" customHeight="1">
      <c r="A25" s="118">
        <v>6</v>
      </c>
      <c r="B25" s="20" t="s">
        <v>33</v>
      </c>
      <c r="C25" s="21" t="s">
        <v>85</v>
      </c>
      <c r="D25" s="21" t="s">
        <v>86</v>
      </c>
      <c r="E25" s="21" t="s">
        <v>50</v>
      </c>
      <c r="F25" s="21" t="s">
        <v>37</v>
      </c>
      <c r="G25" s="21">
        <v>2022</v>
      </c>
      <c r="H25" s="21" t="s">
        <v>87</v>
      </c>
      <c r="I25" s="49">
        <v>3000</v>
      </c>
      <c r="J25" s="49"/>
      <c r="K25" s="49">
        <v>3000</v>
      </c>
      <c r="L25" s="49"/>
      <c r="M25" s="21" t="s">
        <v>81</v>
      </c>
      <c r="N25" s="27" t="s">
        <v>68</v>
      </c>
      <c r="O25" s="123" t="s">
        <v>69</v>
      </c>
      <c r="P25" s="134" t="s">
        <v>88</v>
      </c>
    </row>
    <row r="26" spans="1:16" s="3" customFormat="1" ht="123" customHeight="1">
      <c r="A26" s="118"/>
      <c r="B26" s="20" t="s">
        <v>44</v>
      </c>
      <c r="C26" s="21" t="s">
        <v>85</v>
      </c>
      <c r="D26" s="24" t="s">
        <v>79</v>
      </c>
      <c r="E26" s="21" t="s">
        <v>50</v>
      </c>
      <c r="F26" s="21" t="s">
        <v>37</v>
      </c>
      <c r="G26" s="24" t="s">
        <v>56</v>
      </c>
      <c r="H26" s="24" t="s">
        <v>89</v>
      </c>
      <c r="I26" s="47">
        <v>3026</v>
      </c>
      <c r="J26" s="20"/>
      <c r="K26" s="47">
        <v>2500</v>
      </c>
      <c r="L26" s="47">
        <f>I26-K26</f>
        <v>526</v>
      </c>
      <c r="M26" s="21" t="s">
        <v>81</v>
      </c>
      <c r="N26" s="27" t="s">
        <v>68</v>
      </c>
      <c r="O26" s="118"/>
      <c r="P26" s="135"/>
    </row>
    <row r="27" spans="1:16" s="3" customFormat="1" ht="45.95" customHeight="1">
      <c r="A27" s="118">
        <v>7</v>
      </c>
      <c r="B27" s="20" t="s">
        <v>33</v>
      </c>
      <c r="C27" s="21" t="s">
        <v>90</v>
      </c>
      <c r="D27" s="21" t="s">
        <v>91</v>
      </c>
      <c r="E27" s="27" t="s">
        <v>50</v>
      </c>
      <c r="F27" s="21" t="s">
        <v>37</v>
      </c>
      <c r="G27" s="21" t="s">
        <v>51</v>
      </c>
      <c r="H27" s="21" t="s">
        <v>92</v>
      </c>
      <c r="I27" s="49">
        <v>4279</v>
      </c>
      <c r="J27" s="49"/>
      <c r="K27" s="49">
        <v>1000</v>
      </c>
      <c r="L27" s="49">
        <v>3279</v>
      </c>
      <c r="M27" s="21" t="s">
        <v>81</v>
      </c>
      <c r="N27" s="27" t="s">
        <v>68</v>
      </c>
      <c r="O27" s="123" t="s">
        <v>69</v>
      </c>
      <c r="P27" s="136" t="s">
        <v>93</v>
      </c>
    </row>
    <row r="28" spans="1:16" s="3" customFormat="1" ht="39.950000000000003" customHeight="1">
      <c r="A28" s="118"/>
      <c r="B28" s="20" t="s">
        <v>44</v>
      </c>
      <c r="C28" s="21" t="s">
        <v>90</v>
      </c>
      <c r="D28" s="21" t="s">
        <v>91</v>
      </c>
      <c r="E28" s="27" t="s">
        <v>50</v>
      </c>
      <c r="F28" s="21" t="s">
        <v>37</v>
      </c>
      <c r="G28" s="21" t="s">
        <v>51</v>
      </c>
      <c r="H28" s="21" t="s">
        <v>92</v>
      </c>
      <c r="I28" s="51">
        <v>7288</v>
      </c>
      <c r="J28" s="49"/>
      <c r="K28" s="49">
        <v>1000</v>
      </c>
      <c r="L28" s="49">
        <v>3279</v>
      </c>
      <c r="M28" s="24" t="s">
        <v>58</v>
      </c>
      <c r="N28" s="27" t="s">
        <v>68</v>
      </c>
      <c r="O28" s="118"/>
      <c r="P28" s="137"/>
    </row>
    <row r="29" spans="1:16" s="2" customFormat="1" ht="14.1" customHeight="1">
      <c r="A29" s="106" t="s">
        <v>94</v>
      </c>
      <c r="B29" s="15" t="s">
        <v>22</v>
      </c>
      <c r="C29" s="18" t="s">
        <v>95</v>
      </c>
      <c r="D29" s="16" t="s">
        <v>24</v>
      </c>
      <c r="E29" s="16" t="s">
        <v>24</v>
      </c>
      <c r="F29" s="16" t="s">
        <v>24</v>
      </c>
      <c r="G29" s="16" t="s">
        <v>24</v>
      </c>
      <c r="H29" s="16" t="s">
        <v>24</v>
      </c>
      <c r="I29" s="16">
        <f t="shared" ref="I29:L30" si="3">SUM(I31)</f>
        <v>1000</v>
      </c>
      <c r="J29" s="16">
        <f t="shared" si="3"/>
        <v>1000</v>
      </c>
      <c r="K29" s="16">
        <f t="shared" si="3"/>
        <v>0</v>
      </c>
      <c r="L29" s="16">
        <f t="shared" si="3"/>
        <v>0</v>
      </c>
      <c r="M29" s="16" t="s">
        <v>24</v>
      </c>
      <c r="N29" s="16" t="s">
        <v>24</v>
      </c>
      <c r="O29" s="16" t="s">
        <v>24</v>
      </c>
      <c r="P29" s="16" t="s">
        <v>24</v>
      </c>
    </row>
    <row r="30" spans="1:16" s="2" customFormat="1" ht="14.1" customHeight="1">
      <c r="A30" s="107"/>
      <c r="B30" s="15" t="s">
        <v>25</v>
      </c>
      <c r="C30" s="18" t="s">
        <v>95</v>
      </c>
      <c r="D30" s="16" t="s">
        <v>24</v>
      </c>
      <c r="E30" s="16" t="s">
        <v>24</v>
      </c>
      <c r="F30" s="16" t="s">
        <v>24</v>
      </c>
      <c r="G30" s="16" t="s">
        <v>24</v>
      </c>
      <c r="H30" s="16" t="s">
        <v>24</v>
      </c>
      <c r="I30" s="16">
        <f t="shared" si="3"/>
        <v>1000</v>
      </c>
      <c r="J30" s="16">
        <f t="shared" si="3"/>
        <v>1000</v>
      </c>
      <c r="K30" s="16">
        <f t="shared" si="3"/>
        <v>0</v>
      </c>
      <c r="L30" s="16">
        <f t="shared" si="3"/>
        <v>0</v>
      </c>
      <c r="M30" s="16" t="s">
        <v>24</v>
      </c>
      <c r="N30" s="16" t="s">
        <v>24</v>
      </c>
      <c r="O30" s="16" t="s">
        <v>24</v>
      </c>
      <c r="P30" s="16" t="s">
        <v>24</v>
      </c>
    </row>
    <row r="31" spans="1:16" s="3" customFormat="1" ht="36.950000000000003" customHeight="1">
      <c r="A31" s="118">
        <v>8</v>
      </c>
      <c r="B31" s="20" t="s">
        <v>33</v>
      </c>
      <c r="C31" s="21" t="s">
        <v>96</v>
      </c>
      <c r="D31" s="28" t="s">
        <v>97</v>
      </c>
      <c r="E31" s="28" t="s">
        <v>73</v>
      </c>
      <c r="F31" s="28" t="s">
        <v>37</v>
      </c>
      <c r="G31" s="28">
        <v>2021</v>
      </c>
      <c r="H31" s="28" t="s">
        <v>98</v>
      </c>
      <c r="I31" s="53">
        <v>1000</v>
      </c>
      <c r="J31" s="53">
        <v>1000</v>
      </c>
      <c r="K31" s="53"/>
      <c r="L31" s="53"/>
      <c r="M31" s="21" t="s">
        <v>40</v>
      </c>
      <c r="N31" s="21" t="s">
        <v>97</v>
      </c>
      <c r="O31" s="123" t="s">
        <v>69</v>
      </c>
      <c r="P31" s="135" t="s">
        <v>99</v>
      </c>
    </row>
    <row r="32" spans="1:16" s="3" customFormat="1" ht="39" customHeight="1">
      <c r="A32" s="118"/>
      <c r="B32" s="20" t="s">
        <v>44</v>
      </c>
      <c r="C32" s="24" t="s">
        <v>100</v>
      </c>
      <c r="D32" s="28" t="s">
        <v>97</v>
      </c>
      <c r="E32" s="28" t="s">
        <v>73</v>
      </c>
      <c r="F32" s="28" t="s">
        <v>37</v>
      </c>
      <c r="G32" s="28">
        <v>2021</v>
      </c>
      <c r="H32" s="24" t="s">
        <v>101</v>
      </c>
      <c r="I32" s="53">
        <v>1000</v>
      </c>
      <c r="J32" s="53">
        <v>1000</v>
      </c>
      <c r="K32" s="53"/>
      <c r="L32" s="53"/>
      <c r="M32" s="21" t="s">
        <v>40</v>
      </c>
      <c r="N32" s="21" t="s">
        <v>97</v>
      </c>
      <c r="O32" s="118"/>
      <c r="P32" s="135"/>
    </row>
    <row r="33" spans="1:16" s="2" customFormat="1" ht="14.1" customHeight="1">
      <c r="A33" s="106" t="s">
        <v>102</v>
      </c>
      <c r="B33" s="15" t="s">
        <v>22</v>
      </c>
      <c r="C33" s="18" t="s">
        <v>103</v>
      </c>
      <c r="D33" s="16" t="s">
        <v>24</v>
      </c>
      <c r="E33" s="16" t="s">
        <v>24</v>
      </c>
      <c r="F33" s="16" t="s">
        <v>24</v>
      </c>
      <c r="G33" s="16" t="s">
        <v>24</v>
      </c>
      <c r="H33" s="16" t="s">
        <v>24</v>
      </c>
      <c r="I33" s="16">
        <f>SUM(I35)</f>
        <v>20000</v>
      </c>
      <c r="J33" s="16">
        <f>SUM(J35)</f>
        <v>0</v>
      </c>
      <c r="K33" s="16">
        <f>SUM(K35)</f>
        <v>10000</v>
      </c>
      <c r="L33" s="16">
        <f>SUM(L35)</f>
        <v>10000</v>
      </c>
      <c r="M33" s="16" t="s">
        <v>24</v>
      </c>
      <c r="N33" s="16" t="s">
        <v>24</v>
      </c>
      <c r="O33" s="16" t="s">
        <v>24</v>
      </c>
      <c r="P33" s="16" t="s">
        <v>24</v>
      </c>
    </row>
    <row r="34" spans="1:16" s="2" customFormat="1" ht="14.1" customHeight="1">
      <c r="A34" s="107"/>
      <c r="B34" s="15" t="s">
        <v>25</v>
      </c>
      <c r="C34" s="18" t="s">
        <v>104</v>
      </c>
      <c r="D34" s="16" t="s">
        <v>24</v>
      </c>
      <c r="E34" s="16" t="s">
        <v>24</v>
      </c>
      <c r="F34" s="16" t="s">
        <v>24</v>
      </c>
      <c r="G34" s="16" t="s">
        <v>24</v>
      </c>
      <c r="H34" s="16" t="s">
        <v>24</v>
      </c>
      <c r="I34" s="16">
        <f>SUM(I36+I37)</f>
        <v>20000</v>
      </c>
      <c r="J34" s="16">
        <f>SUM(J36+J37)</f>
        <v>0</v>
      </c>
      <c r="K34" s="16">
        <f>SUM(K36+K37)</f>
        <v>2000</v>
      </c>
      <c r="L34" s="16">
        <f>SUM(L36+L37)</f>
        <v>7000</v>
      </c>
      <c r="M34" s="16" t="s">
        <v>24</v>
      </c>
      <c r="N34" s="16" t="s">
        <v>24</v>
      </c>
      <c r="O34" s="16" t="s">
        <v>24</v>
      </c>
      <c r="P34" s="16" t="s">
        <v>24</v>
      </c>
    </row>
    <row r="35" spans="1:16" s="3" customFormat="1" ht="75.95" customHeight="1">
      <c r="A35" s="118">
        <v>9</v>
      </c>
      <c r="B35" s="20" t="s">
        <v>33</v>
      </c>
      <c r="C35" s="29" t="s">
        <v>105</v>
      </c>
      <c r="D35" s="29" t="s">
        <v>106</v>
      </c>
      <c r="E35" s="21" t="s">
        <v>50</v>
      </c>
      <c r="F35" s="29" t="s">
        <v>37</v>
      </c>
      <c r="G35" s="21" t="s">
        <v>51</v>
      </c>
      <c r="H35" s="29" t="s">
        <v>107</v>
      </c>
      <c r="I35" s="54">
        <v>20000</v>
      </c>
      <c r="J35" s="49"/>
      <c r="K35" s="49">
        <v>10000</v>
      </c>
      <c r="L35" s="49">
        <v>10000</v>
      </c>
      <c r="M35" s="21" t="s">
        <v>58</v>
      </c>
      <c r="N35" s="27" t="s">
        <v>108</v>
      </c>
      <c r="O35" s="118" t="s">
        <v>109</v>
      </c>
      <c r="P35" s="135" t="s">
        <v>110</v>
      </c>
    </row>
    <row r="36" spans="1:16" s="3" customFormat="1" ht="75" customHeight="1">
      <c r="A36" s="118"/>
      <c r="B36" s="118" t="s">
        <v>44</v>
      </c>
      <c r="C36" s="29" t="s">
        <v>105</v>
      </c>
      <c r="D36" s="29" t="s">
        <v>106</v>
      </c>
      <c r="E36" s="21" t="s">
        <v>50</v>
      </c>
      <c r="F36" s="29" t="s">
        <v>37</v>
      </c>
      <c r="G36" s="21" t="s">
        <v>51</v>
      </c>
      <c r="H36" s="30" t="s">
        <v>111</v>
      </c>
      <c r="I36" s="55">
        <v>17000</v>
      </c>
      <c r="J36" s="49"/>
      <c r="K36" s="51">
        <v>1000</v>
      </c>
      <c r="L36" s="51">
        <v>5000</v>
      </c>
      <c r="M36" s="24" t="s">
        <v>58</v>
      </c>
      <c r="N36" s="27" t="s">
        <v>108</v>
      </c>
      <c r="O36" s="118"/>
      <c r="P36" s="138"/>
    </row>
    <row r="37" spans="1:16" s="3" customFormat="1" ht="53.1" customHeight="1">
      <c r="A37" s="118"/>
      <c r="B37" s="118"/>
      <c r="C37" s="30" t="s">
        <v>112</v>
      </c>
      <c r="D37" s="30" t="s">
        <v>113</v>
      </c>
      <c r="E37" s="21" t="s">
        <v>50</v>
      </c>
      <c r="F37" s="29" t="s">
        <v>37</v>
      </c>
      <c r="G37" s="24" t="s">
        <v>56</v>
      </c>
      <c r="H37" s="30" t="s">
        <v>114</v>
      </c>
      <c r="I37" s="56">
        <v>3000</v>
      </c>
      <c r="J37" s="49"/>
      <c r="K37" s="51">
        <v>1000</v>
      </c>
      <c r="L37" s="51">
        <v>2000</v>
      </c>
      <c r="M37" s="36" t="s">
        <v>115</v>
      </c>
      <c r="N37" s="27" t="s">
        <v>108</v>
      </c>
      <c r="O37" s="118"/>
      <c r="P37" s="135"/>
    </row>
    <row r="38" spans="1:16" s="2" customFormat="1" ht="14.1" customHeight="1">
      <c r="A38" s="106" t="s">
        <v>116</v>
      </c>
      <c r="B38" s="15" t="s">
        <v>22</v>
      </c>
      <c r="C38" s="18" t="s">
        <v>117</v>
      </c>
      <c r="D38" s="16" t="s">
        <v>24</v>
      </c>
      <c r="E38" s="16" t="s">
        <v>24</v>
      </c>
      <c r="F38" s="16" t="s">
        <v>24</v>
      </c>
      <c r="G38" s="16" t="s">
        <v>24</v>
      </c>
      <c r="H38" s="16" t="s">
        <v>24</v>
      </c>
      <c r="I38" s="16">
        <f t="shared" ref="I38:L39" si="4">SUM(I40)</f>
        <v>8090</v>
      </c>
      <c r="J38" s="16">
        <f t="shared" si="4"/>
        <v>8090</v>
      </c>
      <c r="K38" s="16">
        <f t="shared" si="4"/>
        <v>0</v>
      </c>
      <c r="L38" s="16">
        <f t="shared" si="4"/>
        <v>0</v>
      </c>
      <c r="M38" s="16" t="s">
        <v>24</v>
      </c>
      <c r="N38" s="16" t="s">
        <v>24</v>
      </c>
      <c r="O38" s="16" t="s">
        <v>24</v>
      </c>
      <c r="P38" s="16" t="s">
        <v>24</v>
      </c>
    </row>
    <row r="39" spans="1:16" s="2" customFormat="1" ht="14.1" customHeight="1">
      <c r="A39" s="107"/>
      <c r="B39" s="15" t="s">
        <v>25</v>
      </c>
      <c r="C39" s="18" t="s">
        <v>117</v>
      </c>
      <c r="D39" s="16" t="s">
        <v>24</v>
      </c>
      <c r="E39" s="16" t="s">
        <v>24</v>
      </c>
      <c r="F39" s="16" t="s">
        <v>24</v>
      </c>
      <c r="G39" s="16" t="s">
        <v>24</v>
      </c>
      <c r="H39" s="16" t="s">
        <v>24</v>
      </c>
      <c r="I39" s="16">
        <f t="shared" si="4"/>
        <v>8892</v>
      </c>
      <c r="J39" s="16">
        <f t="shared" si="4"/>
        <v>3400</v>
      </c>
      <c r="K39" s="16">
        <f t="shared" si="4"/>
        <v>5492</v>
      </c>
      <c r="L39" s="16">
        <f t="shared" si="4"/>
        <v>0</v>
      </c>
      <c r="M39" s="16" t="s">
        <v>24</v>
      </c>
      <c r="N39" s="16" t="s">
        <v>24</v>
      </c>
      <c r="O39" s="16" t="s">
        <v>24</v>
      </c>
      <c r="P39" s="16" t="s">
        <v>24</v>
      </c>
    </row>
    <row r="40" spans="1:16" s="3" customFormat="1" ht="45.95" customHeight="1">
      <c r="A40" s="118">
        <v>10</v>
      </c>
      <c r="B40" s="20" t="s">
        <v>33</v>
      </c>
      <c r="C40" s="28" t="s">
        <v>118</v>
      </c>
      <c r="D40" s="28" t="s">
        <v>118</v>
      </c>
      <c r="E40" s="21" t="s">
        <v>73</v>
      </c>
      <c r="F40" s="29" t="s">
        <v>37</v>
      </c>
      <c r="G40" s="21">
        <v>2021</v>
      </c>
      <c r="H40" s="21" t="s">
        <v>119</v>
      </c>
      <c r="I40" s="53">
        <v>8090</v>
      </c>
      <c r="J40" s="49">
        <v>8090</v>
      </c>
      <c r="K40" s="49"/>
      <c r="L40" s="49"/>
      <c r="M40" s="21" t="s">
        <v>40</v>
      </c>
      <c r="N40" s="27" t="s">
        <v>120</v>
      </c>
      <c r="O40" s="118" t="s">
        <v>109</v>
      </c>
      <c r="P40" s="135" t="s">
        <v>121</v>
      </c>
    </row>
    <row r="41" spans="1:16" s="3" customFormat="1" ht="45" customHeight="1">
      <c r="A41" s="119"/>
      <c r="B41" s="20" t="s">
        <v>44</v>
      </c>
      <c r="C41" s="28" t="s">
        <v>118</v>
      </c>
      <c r="D41" s="28" t="s">
        <v>118</v>
      </c>
      <c r="E41" s="21" t="s">
        <v>73</v>
      </c>
      <c r="F41" s="29" t="s">
        <v>37</v>
      </c>
      <c r="G41" s="24" t="s">
        <v>122</v>
      </c>
      <c r="H41" s="21" t="s">
        <v>119</v>
      </c>
      <c r="I41" s="57">
        <v>8892</v>
      </c>
      <c r="J41" s="51">
        <v>3400</v>
      </c>
      <c r="K41" s="51">
        <v>5492</v>
      </c>
      <c r="L41" s="20"/>
      <c r="M41" s="58" t="s">
        <v>123</v>
      </c>
      <c r="N41" s="27" t="s">
        <v>120</v>
      </c>
      <c r="O41" s="118"/>
      <c r="P41" s="135"/>
    </row>
    <row r="42" spans="1:16" s="2" customFormat="1" ht="14.1" customHeight="1">
      <c r="A42" s="106" t="s">
        <v>124</v>
      </c>
      <c r="B42" s="15" t="s">
        <v>22</v>
      </c>
      <c r="C42" s="18" t="s">
        <v>125</v>
      </c>
      <c r="D42" s="16" t="s">
        <v>24</v>
      </c>
      <c r="E42" s="16" t="s">
        <v>24</v>
      </c>
      <c r="F42" s="16" t="s">
        <v>24</v>
      </c>
      <c r="G42" s="16" t="s">
        <v>24</v>
      </c>
      <c r="H42" s="16" t="s">
        <v>24</v>
      </c>
      <c r="I42" s="16">
        <f>SUM(I44+I45+I47+I49)</f>
        <v>129000</v>
      </c>
      <c r="J42" s="16">
        <f>SUM(J44+J45+J47+J49)</f>
        <v>20000</v>
      </c>
      <c r="K42" s="16">
        <f>SUM(K44+K45+K47+K49)</f>
        <v>52000</v>
      </c>
      <c r="L42" s="16">
        <f>SUM(L44+L45+L47+L49)</f>
        <v>52000</v>
      </c>
      <c r="M42" s="16" t="s">
        <v>24</v>
      </c>
      <c r="N42" s="16" t="s">
        <v>24</v>
      </c>
      <c r="O42" s="16" t="s">
        <v>24</v>
      </c>
      <c r="P42" s="16" t="s">
        <v>24</v>
      </c>
    </row>
    <row r="43" spans="1:16" s="2" customFormat="1" ht="14.1" customHeight="1">
      <c r="A43" s="107"/>
      <c r="B43" s="15" t="s">
        <v>25</v>
      </c>
      <c r="C43" s="18" t="s">
        <v>126</v>
      </c>
      <c r="D43" s="16" t="s">
        <v>24</v>
      </c>
      <c r="E43" s="16" t="s">
        <v>24</v>
      </c>
      <c r="F43" s="16" t="s">
        <v>24</v>
      </c>
      <c r="G43" s="16" t="s">
        <v>24</v>
      </c>
      <c r="H43" s="16" t="s">
        <v>24</v>
      </c>
      <c r="I43" s="16">
        <f>SUM(I46+I48+I50)</f>
        <v>105000</v>
      </c>
      <c r="J43" s="16">
        <f>SUM(J46+J48+J50)</f>
        <v>3000</v>
      </c>
      <c r="K43" s="16">
        <f>SUM(K46+K48+K50)</f>
        <v>40000</v>
      </c>
      <c r="L43" s="16">
        <f>SUM(L46+L48+L50)</f>
        <v>57000</v>
      </c>
      <c r="M43" s="16" t="s">
        <v>24</v>
      </c>
      <c r="N43" s="16" t="s">
        <v>24</v>
      </c>
      <c r="O43" s="16" t="s">
        <v>24</v>
      </c>
      <c r="P43" s="16" t="s">
        <v>24</v>
      </c>
    </row>
    <row r="44" spans="1:16" s="3" customFormat="1" ht="78" customHeight="1">
      <c r="A44" s="118">
        <v>11</v>
      </c>
      <c r="B44" s="118" t="s">
        <v>33</v>
      </c>
      <c r="C44" s="31" t="s">
        <v>127</v>
      </c>
      <c r="D44" s="32" t="s">
        <v>128</v>
      </c>
      <c r="E44" s="22" t="s">
        <v>73</v>
      </c>
      <c r="F44" s="21" t="s">
        <v>129</v>
      </c>
      <c r="G44" s="29" t="s">
        <v>130</v>
      </c>
      <c r="H44" s="33" t="s">
        <v>131</v>
      </c>
      <c r="I44" s="54">
        <v>42000</v>
      </c>
      <c r="J44" s="49">
        <v>10000</v>
      </c>
      <c r="K44" s="49">
        <v>20000</v>
      </c>
      <c r="L44" s="49">
        <v>12000</v>
      </c>
      <c r="M44" s="22" t="s">
        <v>132</v>
      </c>
      <c r="N44" s="59" t="s">
        <v>128</v>
      </c>
      <c r="O44" s="124" t="s">
        <v>133</v>
      </c>
      <c r="P44" s="137" t="s">
        <v>134</v>
      </c>
    </row>
    <row r="45" spans="1:16" s="3" customFormat="1" ht="78.95" customHeight="1">
      <c r="A45" s="118"/>
      <c r="B45" s="118"/>
      <c r="C45" s="31" t="s">
        <v>135</v>
      </c>
      <c r="D45" s="31" t="s">
        <v>128</v>
      </c>
      <c r="E45" s="31" t="s">
        <v>73</v>
      </c>
      <c r="F45" s="31" t="s">
        <v>129</v>
      </c>
      <c r="G45" s="31" t="s">
        <v>130</v>
      </c>
      <c r="H45" s="33" t="s">
        <v>136</v>
      </c>
      <c r="I45" s="60">
        <v>22000</v>
      </c>
      <c r="J45" s="60">
        <v>10000</v>
      </c>
      <c r="K45" s="60">
        <v>7000</v>
      </c>
      <c r="L45" s="60">
        <v>5000</v>
      </c>
      <c r="M45" s="22" t="s">
        <v>132</v>
      </c>
      <c r="N45" s="59" t="s">
        <v>128</v>
      </c>
      <c r="O45" s="124"/>
      <c r="P45" s="137"/>
    </row>
    <row r="46" spans="1:16" s="3" customFormat="1" ht="71.099999999999994" customHeight="1">
      <c r="A46" s="118"/>
      <c r="B46" s="20" t="s">
        <v>44</v>
      </c>
      <c r="C46" s="34" t="s">
        <v>137</v>
      </c>
      <c r="D46" s="31" t="s">
        <v>128</v>
      </c>
      <c r="E46" s="31" t="s">
        <v>73</v>
      </c>
      <c r="F46" s="31" t="s">
        <v>129</v>
      </c>
      <c r="G46" s="31" t="s">
        <v>130</v>
      </c>
      <c r="H46" s="35" t="s">
        <v>138</v>
      </c>
      <c r="I46" s="51">
        <v>40000</v>
      </c>
      <c r="J46" s="51">
        <v>3000</v>
      </c>
      <c r="K46" s="51">
        <v>15000</v>
      </c>
      <c r="L46" s="51">
        <v>22000</v>
      </c>
      <c r="M46" s="24" t="s">
        <v>139</v>
      </c>
      <c r="N46" s="59" t="s">
        <v>128</v>
      </c>
      <c r="O46" s="124"/>
      <c r="P46" s="137"/>
    </row>
    <row r="47" spans="1:16" s="3" customFormat="1" ht="102.95" customHeight="1">
      <c r="A47" s="118">
        <v>12</v>
      </c>
      <c r="B47" s="20" t="s">
        <v>33</v>
      </c>
      <c r="C47" s="21" t="s">
        <v>140</v>
      </c>
      <c r="D47" s="21" t="s">
        <v>128</v>
      </c>
      <c r="E47" s="21" t="s">
        <v>50</v>
      </c>
      <c r="F47" s="21" t="s">
        <v>129</v>
      </c>
      <c r="G47" s="29" t="s">
        <v>56</v>
      </c>
      <c r="H47" s="21" t="s">
        <v>141</v>
      </c>
      <c r="I47" s="49">
        <v>45000</v>
      </c>
      <c r="J47" s="49"/>
      <c r="K47" s="49">
        <v>20000</v>
      </c>
      <c r="L47" s="49">
        <v>25000</v>
      </c>
      <c r="M47" s="21" t="s">
        <v>58</v>
      </c>
      <c r="N47" s="27" t="s">
        <v>128</v>
      </c>
      <c r="O47" s="118" t="s">
        <v>133</v>
      </c>
      <c r="P47" s="135" t="s">
        <v>142</v>
      </c>
    </row>
    <row r="48" spans="1:16" s="3" customFormat="1" ht="144.94999999999999" customHeight="1">
      <c r="A48" s="118"/>
      <c r="B48" s="20" t="s">
        <v>44</v>
      </c>
      <c r="C48" s="36" t="s">
        <v>143</v>
      </c>
      <c r="D48" s="21" t="s">
        <v>128</v>
      </c>
      <c r="E48" s="21" t="s">
        <v>50</v>
      </c>
      <c r="F48" s="21" t="s">
        <v>129</v>
      </c>
      <c r="G48" s="29" t="s">
        <v>56</v>
      </c>
      <c r="H48" s="37" t="s">
        <v>477</v>
      </c>
      <c r="I48" s="49">
        <v>45000</v>
      </c>
      <c r="J48" s="49"/>
      <c r="K48" s="49">
        <v>20000</v>
      </c>
      <c r="L48" s="49">
        <v>25000</v>
      </c>
      <c r="M48" s="21" t="s">
        <v>58</v>
      </c>
      <c r="N48" s="27" t="s">
        <v>128</v>
      </c>
      <c r="O48" s="118"/>
      <c r="P48" s="135"/>
    </row>
    <row r="49" spans="1:16" s="3" customFormat="1" ht="110.1" customHeight="1">
      <c r="A49" s="118">
        <v>13</v>
      </c>
      <c r="B49" s="20" t="s">
        <v>33</v>
      </c>
      <c r="C49" s="21" t="s">
        <v>144</v>
      </c>
      <c r="D49" s="21" t="s">
        <v>128</v>
      </c>
      <c r="E49" s="21" t="s">
        <v>50</v>
      </c>
      <c r="F49" s="29" t="s">
        <v>129</v>
      </c>
      <c r="G49" s="21" t="s">
        <v>51</v>
      </c>
      <c r="H49" s="21" t="s">
        <v>145</v>
      </c>
      <c r="I49" s="49">
        <v>20000</v>
      </c>
      <c r="J49" s="49"/>
      <c r="K49" s="49">
        <v>5000</v>
      </c>
      <c r="L49" s="49">
        <v>10000</v>
      </c>
      <c r="M49" s="21" t="s">
        <v>81</v>
      </c>
      <c r="N49" s="27" t="s">
        <v>128</v>
      </c>
      <c r="O49" s="118" t="s">
        <v>133</v>
      </c>
      <c r="P49" s="135" t="s">
        <v>146</v>
      </c>
    </row>
    <row r="50" spans="1:16" s="3" customFormat="1" ht="84" customHeight="1">
      <c r="A50" s="118"/>
      <c r="B50" s="20" t="s">
        <v>44</v>
      </c>
      <c r="C50" s="36" t="s">
        <v>147</v>
      </c>
      <c r="D50" s="21" t="s">
        <v>128</v>
      </c>
      <c r="E50" s="21" t="s">
        <v>50</v>
      </c>
      <c r="F50" s="29" t="s">
        <v>129</v>
      </c>
      <c r="G50" s="21" t="s">
        <v>51</v>
      </c>
      <c r="H50" s="36" t="s">
        <v>148</v>
      </c>
      <c r="I50" s="49">
        <v>20000</v>
      </c>
      <c r="J50" s="49"/>
      <c r="K50" s="49">
        <v>5000</v>
      </c>
      <c r="L50" s="49">
        <v>10000</v>
      </c>
      <c r="M50" s="21" t="s">
        <v>81</v>
      </c>
      <c r="N50" s="27" t="s">
        <v>128</v>
      </c>
      <c r="O50" s="118"/>
      <c r="P50" s="135"/>
    </row>
    <row r="51" spans="1:16" s="2" customFormat="1" ht="14.1" customHeight="1">
      <c r="A51" s="106" t="s">
        <v>149</v>
      </c>
      <c r="B51" s="15" t="s">
        <v>22</v>
      </c>
      <c r="C51" s="18" t="s">
        <v>150</v>
      </c>
      <c r="D51" s="16" t="s">
        <v>24</v>
      </c>
      <c r="E51" s="16" t="s">
        <v>24</v>
      </c>
      <c r="F51" s="16" t="s">
        <v>24</v>
      </c>
      <c r="G51" s="16" t="s">
        <v>24</v>
      </c>
      <c r="H51" s="16" t="s">
        <v>24</v>
      </c>
      <c r="I51" s="16">
        <f t="shared" ref="I51:L52" si="5">SUM(I53)</f>
        <v>2000</v>
      </c>
      <c r="J51" s="16">
        <f t="shared" si="5"/>
        <v>200</v>
      </c>
      <c r="K51" s="16">
        <f t="shared" si="5"/>
        <v>800</v>
      </c>
      <c r="L51" s="16">
        <f t="shared" si="5"/>
        <v>1000</v>
      </c>
      <c r="M51" s="16" t="s">
        <v>24</v>
      </c>
      <c r="N51" s="16" t="s">
        <v>24</v>
      </c>
      <c r="O51" s="16" t="s">
        <v>24</v>
      </c>
      <c r="P51" s="16" t="s">
        <v>24</v>
      </c>
    </row>
    <row r="52" spans="1:16" s="2" customFormat="1" ht="14.1" customHeight="1">
      <c r="A52" s="107"/>
      <c r="B52" s="15" t="s">
        <v>25</v>
      </c>
      <c r="C52" s="18" t="s">
        <v>150</v>
      </c>
      <c r="D52" s="16" t="s">
        <v>24</v>
      </c>
      <c r="E52" s="16" t="s">
        <v>24</v>
      </c>
      <c r="F52" s="16" t="s">
        <v>24</v>
      </c>
      <c r="G52" s="16" t="s">
        <v>24</v>
      </c>
      <c r="H52" s="16" t="s">
        <v>24</v>
      </c>
      <c r="I52" s="16">
        <f t="shared" si="5"/>
        <v>6000</v>
      </c>
      <c r="J52" s="16">
        <f t="shared" si="5"/>
        <v>200</v>
      </c>
      <c r="K52" s="16">
        <f t="shared" si="5"/>
        <v>5800</v>
      </c>
      <c r="L52" s="16">
        <f t="shared" si="5"/>
        <v>0</v>
      </c>
      <c r="M52" s="16" t="s">
        <v>24</v>
      </c>
      <c r="N52" s="16" t="s">
        <v>24</v>
      </c>
      <c r="O52" s="16" t="s">
        <v>24</v>
      </c>
      <c r="P52" s="16" t="s">
        <v>24</v>
      </c>
    </row>
    <row r="53" spans="1:16" s="3" customFormat="1" ht="42" customHeight="1">
      <c r="A53" s="118">
        <v>14</v>
      </c>
      <c r="B53" s="20" t="s">
        <v>33</v>
      </c>
      <c r="C53" s="29" t="s">
        <v>151</v>
      </c>
      <c r="D53" s="28" t="s">
        <v>152</v>
      </c>
      <c r="E53" s="21" t="s">
        <v>73</v>
      </c>
      <c r="F53" s="21" t="s">
        <v>129</v>
      </c>
      <c r="G53" s="21" t="s">
        <v>130</v>
      </c>
      <c r="H53" s="38" t="s">
        <v>153</v>
      </c>
      <c r="I53" s="61">
        <v>2000</v>
      </c>
      <c r="J53" s="20">
        <v>200</v>
      </c>
      <c r="K53" s="20">
        <v>800</v>
      </c>
      <c r="L53" s="20">
        <v>1000</v>
      </c>
      <c r="M53" s="21" t="s">
        <v>154</v>
      </c>
      <c r="N53" s="62" t="s">
        <v>152</v>
      </c>
      <c r="O53" s="125" t="s">
        <v>42</v>
      </c>
      <c r="P53" s="135" t="s">
        <v>155</v>
      </c>
    </row>
    <row r="54" spans="1:16" s="3" customFormat="1" ht="50.1" customHeight="1">
      <c r="A54" s="119"/>
      <c r="B54" s="20" t="s">
        <v>44</v>
      </c>
      <c r="C54" s="24" t="s">
        <v>156</v>
      </c>
      <c r="D54" s="28" t="s">
        <v>152</v>
      </c>
      <c r="E54" s="21" t="s">
        <v>73</v>
      </c>
      <c r="F54" s="21" t="s">
        <v>129</v>
      </c>
      <c r="G54" s="24" t="s">
        <v>122</v>
      </c>
      <c r="H54" s="25" t="s">
        <v>157</v>
      </c>
      <c r="I54" s="57">
        <v>6000</v>
      </c>
      <c r="J54" s="20">
        <v>200</v>
      </c>
      <c r="K54" s="47">
        <v>5800</v>
      </c>
      <c r="L54" s="47">
        <v>0</v>
      </c>
      <c r="M54" s="21" t="s">
        <v>154</v>
      </c>
      <c r="N54" s="62" t="s">
        <v>152</v>
      </c>
      <c r="O54" s="125"/>
      <c r="P54" s="135"/>
    </row>
    <row r="55" spans="1:16" s="3" customFormat="1" ht="15.75">
      <c r="A55" s="106" t="s">
        <v>158</v>
      </c>
      <c r="B55" s="15" t="s">
        <v>22</v>
      </c>
      <c r="C55" s="18" t="s">
        <v>159</v>
      </c>
      <c r="D55" s="16" t="s">
        <v>24</v>
      </c>
      <c r="E55" s="16" t="s">
        <v>24</v>
      </c>
      <c r="F55" s="16" t="s">
        <v>24</v>
      </c>
      <c r="G55" s="16" t="s">
        <v>24</v>
      </c>
      <c r="H55" s="16" t="s">
        <v>24</v>
      </c>
      <c r="I55" s="50">
        <f t="shared" ref="I55:L56" si="6">SUM(I57+I59+I61)</f>
        <v>80500</v>
      </c>
      <c r="J55" s="50">
        <f t="shared" si="6"/>
        <v>6500</v>
      </c>
      <c r="K55" s="50">
        <f t="shared" si="6"/>
        <v>43000</v>
      </c>
      <c r="L55" s="50">
        <f t="shared" si="6"/>
        <v>31000</v>
      </c>
      <c r="M55" s="16" t="s">
        <v>24</v>
      </c>
      <c r="N55" s="16" t="s">
        <v>24</v>
      </c>
      <c r="O55" s="16" t="s">
        <v>24</v>
      </c>
      <c r="P55" s="16" t="s">
        <v>24</v>
      </c>
    </row>
    <row r="56" spans="1:16" s="3" customFormat="1" ht="15.75">
      <c r="A56" s="107"/>
      <c r="B56" s="15" t="s">
        <v>25</v>
      </c>
      <c r="C56" s="19" t="s">
        <v>159</v>
      </c>
      <c r="D56" s="16" t="s">
        <v>24</v>
      </c>
      <c r="E56" s="16" t="s">
        <v>24</v>
      </c>
      <c r="F56" s="16" t="s">
        <v>24</v>
      </c>
      <c r="G56" s="16" t="s">
        <v>24</v>
      </c>
      <c r="H56" s="16" t="s">
        <v>24</v>
      </c>
      <c r="I56" s="50">
        <f t="shared" si="6"/>
        <v>48700</v>
      </c>
      <c r="J56" s="50">
        <f t="shared" si="6"/>
        <v>3000</v>
      </c>
      <c r="K56" s="50">
        <f t="shared" si="6"/>
        <v>18500</v>
      </c>
      <c r="L56" s="50">
        <f t="shared" si="6"/>
        <v>10000</v>
      </c>
      <c r="M56" s="16" t="s">
        <v>24</v>
      </c>
      <c r="N56" s="16" t="s">
        <v>24</v>
      </c>
      <c r="O56" s="16" t="s">
        <v>24</v>
      </c>
      <c r="P56" s="16" t="s">
        <v>24</v>
      </c>
    </row>
    <row r="57" spans="1:16" s="3" customFormat="1" ht="102.95" customHeight="1">
      <c r="A57" s="118">
        <v>15</v>
      </c>
      <c r="B57" s="20" t="s">
        <v>33</v>
      </c>
      <c r="C57" s="21" t="s">
        <v>160</v>
      </c>
      <c r="D57" s="21" t="s">
        <v>161</v>
      </c>
      <c r="E57" s="21" t="s">
        <v>73</v>
      </c>
      <c r="F57" s="21" t="s">
        <v>129</v>
      </c>
      <c r="G57" s="21">
        <v>2021</v>
      </c>
      <c r="H57" s="21" t="s">
        <v>162</v>
      </c>
      <c r="I57" s="49">
        <v>4500</v>
      </c>
      <c r="J57" s="49">
        <v>4500</v>
      </c>
      <c r="K57" s="49"/>
      <c r="L57" s="49"/>
      <c r="M57" s="21" t="s">
        <v>40</v>
      </c>
      <c r="N57" s="21" t="s">
        <v>163</v>
      </c>
      <c r="O57" s="118" t="s">
        <v>164</v>
      </c>
      <c r="P57" s="135" t="s">
        <v>165</v>
      </c>
    </row>
    <row r="58" spans="1:16" s="3" customFormat="1" ht="104.1" customHeight="1">
      <c r="A58" s="119"/>
      <c r="B58" s="20" t="s">
        <v>44</v>
      </c>
      <c r="C58" s="21" t="s">
        <v>160</v>
      </c>
      <c r="D58" s="21" t="s">
        <v>161</v>
      </c>
      <c r="E58" s="21" t="s">
        <v>73</v>
      </c>
      <c r="F58" s="21" t="s">
        <v>129</v>
      </c>
      <c r="G58" s="24" t="s">
        <v>122</v>
      </c>
      <c r="H58" s="21" t="s">
        <v>162</v>
      </c>
      <c r="I58" s="51">
        <v>6000</v>
      </c>
      <c r="J58" s="47">
        <v>1000</v>
      </c>
      <c r="K58" s="47">
        <v>5000</v>
      </c>
      <c r="L58" s="20"/>
      <c r="M58" s="24" t="s">
        <v>166</v>
      </c>
      <c r="N58" s="21" t="s">
        <v>163</v>
      </c>
      <c r="O58" s="118"/>
      <c r="P58" s="135"/>
    </row>
    <row r="59" spans="1:16" s="3" customFormat="1" ht="45" customHeight="1">
      <c r="A59" s="118">
        <v>16</v>
      </c>
      <c r="B59" s="20" t="s">
        <v>33</v>
      </c>
      <c r="C59" s="21" t="s">
        <v>167</v>
      </c>
      <c r="D59" s="21" t="s">
        <v>168</v>
      </c>
      <c r="E59" s="21" t="s">
        <v>50</v>
      </c>
      <c r="F59" s="21" t="s">
        <v>129</v>
      </c>
      <c r="G59" s="21" t="s">
        <v>56</v>
      </c>
      <c r="H59" s="21" t="s">
        <v>169</v>
      </c>
      <c r="I59" s="49">
        <v>61000</v>
      </c>
      <c r="J59" s="49"/>
      <c r="K59" s="49">
        <v>30000</v>
      </c>
      <c r="L59" s="49">
        <v>31000</v>
      </c>
      <c r="M59" s="21" t="s">
        <v>58</v>
      </c>
      <c r="N59" s="21" t="s">
        <v>163</v>
      </c>
      <c r="O59" s="118" t="s">
        <v>164</v>
      </c>
      <c r="P59" s="139" t="s">
        <v>170</v>
      </c>
    </row>
    <row r="60" spans="1:16" s="3" customFormat="1" ht="45" customHeight="1">
      <c r="A60" s="119"/>
      <c r="B60" s="20" t="s">
        <v>44</v>
      </c>
      <c r="C60" s="39" t="s">
        <v>171</v>
      </c>
      <c r="D60" s="21" t="s">
        <v>168</v>
      </c>
      <c r="E60" s="21" t="s">
        <v>50</v>
      </c>
      <c r="F60" s="21" t="s">
        <v>129</v>
      </c>
      <c r="G60" s="40" t="s">
        <v>51</v>
      </c>
      <c r="H60" s="39" t="s">
        <v>172</v>
      </c>
      <c r="I60" s="63">
        <v>27700</v>
      </c>
      <c r="J60" s="23"/>
      <c r="K60" s="47">
        <v>500</v>
      </c>
      <c r="L60" s="47">
        <v>10000</v>
      </c>
      <c r="M60" s="21" t="s">
        <v>58</v>
      </c>
      <c r="N60" s="21" t="s">
        <v>163</v>
      </c>
      <c r="O60" s="118"/>
      <c r="P60" s="140"/>
    </row>
    <row r="61" spans="1:16" s="3" customFormat="1" ht="44.1" customHeight="1">
      <c r="A61" s="118">
        <v>17</v>
      </c>
      <c r="B61" s="20" t="s">
        <v>33</v>
      </c>
      <c r="C61" s="21" t="s">
        <v>173</v>
      </c>
      <c r="D61" s="21" t="s">
        <v>168</v>
      </c>
      <c r="E61" s="21" t="s">
        <v>73</v>
      </c>
      <c r="F61" s="21" t="s">
        <v>129</v>
      </c>
      <c r="G61" s="41" t="s">
        <v>122</v>
      </c>
      <c r="H61" s="21" t="s">
        <v>174</v>
      </c>
      <c r="I61" s="49">
        <v>15000</v>
      </c>
      <c r="J61" s="49">
        <v>2000</v>
      </c>
      <c r="K61" s="49">
        <v>13000</v>
      </c>
      <c r="L61" s="49"/>
      <c r="M61" s="21" t="s">
        <v>154</v>
      </c>
      <c r="N61" s="64" t="s">
        <v>163</v>
      </c>
      <c r="O61" s="126" t="s">
        <v>164</v>
      </c>
      <c r="P61" s="134" t="s">
        <v>175</v>
      </c>
    </row>
    <row r="62" spans="1:16" s="3" customFormat="1" ht="92.1" customHeight="1">
      <c r="A62" s="118"/>
      <c r="B62" s="20" t="s">
        <v>44</v>
      </c>
      <c r="C62" s="24" t="s">
        <v>176</v>
      </c>
      <c r="D62" s="21" t="s">
        <v>168</v>
      </c>
      <c r="E62" s="21" t="s">
        <v>73</v>
      </c>
      <c r="F62" s="21" t="s">
        <v>129</v>
      </c>
      <c r="G62" s="41" t="s">
        <v>122</v>
      </c>
      <c r="H62" s="24" t="s">
        <v>177</v>
      </c>
      <c r="I62" s="49">
        <v>15000</v>
      </c>
      <c r="J62" s="49">
        <v>2000</v>
      </c>
      <c r="K62" s="49">
        <v>13000</v>
      </c>
      <c r="L62" s="49"/>
      <c r="M62" s="21" t="s">
        <v>154</v>
      </c>
      <c r="N62" s="64" t="s">
        <v>163</v>
      </c>
      <c r="O62" s="126"/>
      <c r="P62" s="135"/>
    </row>
    <row r="63" spans="1:16" s="3" customFormat="1" ht="15.75">
      <c r="A63" s="106" t="s">
        <v>178</v>
      </c>
      <c r="B63" s="15" t="s">
        <v>22</v>
      </c>
      <c r="C63" s="108" t="s">
        <v>179</v>
      </c>
      <c r="D63" s="109"/>
      <c r="E63" s="109"/>
      <c r="F63" s="109"/>
      <c r="G63" s="16" t="s">
        <v>24</v>
      </c>
      <c r="H63" s="16" t="s">
        <v>24</v>
      </c>
      <c r="I63" s="50">
        <f t="shared" ref="I63:L64" si="7">SUM(I65)</f>
        <v>107000</v>
      </c>
      <c r="J63" s="50">
        <f t="shared" si="7"/>
        <v>52500</v>
      </c>
      <c r="K63" s="50">
        <f t="shared" si="7"/>
        <v>52500</v>
      </c>
      <c r="L63" s="50">
        <f t="shared" si="7"/>
        <v>0</v>
      </c>
      <c r="M63" s="16" t="s">
        <v>24</v>
      </c>
      <c r="N63" s="16" t="s">
        <v>24</v>
      </c>
      <c r="O63" s="16" t="s">
        <v>24</v>
      </c>
      <c r="P63" s="16" t="s">
        <v>24</v>
      </c>
    </row>
    <row r="64" spans="1:16" s="3" customFormat="1" ht="15.75">
      <c r="A64" s="107"/>
      <c r="B64" s="15" t="s">
        <v>25</v>
      </c>
      <c r="C64" s="108" t="s">
        <v>179</v>
      </c>
      <c r="D64" s="109"/>
      <c r="E64" s="109"/>
      <c r="F64" s="109"/>
      <c r="G64" s="16" t="s">
        <v>24</v>
      </c>
      <c r="H64" s="16" t="s">
        <v>24</v>
      </c>
      <c r="I64" s="50">
        <f t="shared" si="7"/>
        <v>107000</v>
      </c>
      <c r="J64" s="50">
        <f t="shared" si="7"/>
        <v>27500</v>
      </c>
      <c r="K64" s="50">
        <f t="shared" si="7"/>
        <v>27500</v>
      </c>
      <c r="L64" s="50">
        <f t="shared" si="7"/>
        <v>0</v>
      </c>
      <c r="M64" s="16" t="s">
        <v>24</v>
      </c>
      <c r="N64" s="16" t="s">
        <v>24</v>
      </c>
      <c r="O64" s="16" t="s">
        <v>24</v>
      </c>
      <c r="P64" s="16" t="s">
        <v>24</v>
      </c>
    </row>
    <row r="65" spans="1:16" s="3" customFormat="1" ht="15.75">
      <c r="A65" s="106" t="s">
        <v>30</v>
      </c>
      <c r="B65" s="15" t="s">
        <v>22</v>
      </c>
      <c r="C65" s="18" t="s">
        <v>159</v>
      </c>
      <c r="D65" s="16" t="s">
        <v>24</v>
      </c>
      <c r="E65" s="16" t="s">
        <v>24</v>
      </c>
      <c r="F65" s="16" t="s">
        <v>24</v>
      </c>
      <c r="G65" s="16" t="s">
        <v>24</v>
      </c>
      <c r="H65" s="16" t="s">
        <v>24</v>
      </c>
      <c r="I65" s="50">
        <f t="shared" ref="I65:L66" si="8">SUM(I67+I69+I71)</f>
        <v>107000</v>
      </c>
      <c r="J65" s="50">
        <f t="shared" si="8"/>
        <v>52500</v>
      </c>
      <c r="K65" s="50">
        <f t="shared" si="8"/>
        <v>52500</v>
      </c>
      <c r="L65" s="50">
        <f t="shared" si="8"/>
        <v>0</v>
      </c>
      <c r="M65" s="16" t="s">
        <v>24</v>
      </c>
      <c r="N65" s="16" t="s">
        <v>24</v>
      </c>
      <c r="O65" s="16" t="s">
        <v>24</v>
      </c>
      <c r="P65" s="16" t="s">
        <v>24</v>
      </c>
    </row>
    <row r="66" spans="1:16" s="3" customFormat="1" ht="15.75">
      <c r="A66" s="107"/>
      <c r="B66" s="15" t="s">
        <v>25</v>
      </c>
      <c r="C66" s="19" t="s">
        <v>159</v>
      </c>
      <c r="D66" s="16" t="s">
        <v>24</v>
      </c>
      <c r="E66" s="16" t="s">
        <v>24</v>
      </c>
      <c r="F66" s="16" t="s">
        <v>24</v>
      </c>
      <c r="G66" s="16" t="s">
        <v>24</v>
      </c>
      <c r="H66" s="16" t="s">
        <v>24</v>
      </c>
      <c r="I66" s="50">
        <f t="shared" si="8"/>
        <v>107000</v>
      </c>
      <c r="J66" s="50">
        <f t="shared" si="8"/>
        <v>27500</v>
      </c>
      <c r="K66" s="50">
        <f t="shared" si="8"/>
        <v>27500</v>
      </c>
      <c r="L66" s="50">
        <f t="shared" si="8"/>
        <v>0</v>
      </c>
      <c r="M66" s="16" t="s">
        <v>24</v>
      </c>
      <c r="N66" s="16" t="s">
        <v>24</v>
      </c>
      <c r="O66" s="16" t="s">
        <v>24</v>
      </c>
      <c r="P66" s="16" t="s">
        <v>24</v>
      </c>
    </row>
    <row r="67" spans="1:16" s="3" customFormat="1" ht="54" customHeight="1">
      <c r="A67" s="118">
        <v>18</v>
      </c>
      <c r="B67" s="20" t="s">
        <v>33</v>
      </c>
      <c r="C67" s="21" t="s">
        <v>180</v>
      </c>
      <c r="D67" s="21" t="s">
        <v>168</v>
      </c>
      <c r="E67" s="21" t="s">
        <v>36</v>
      </c>
      <c r="F67" s="21" t="s">
        <v>129</v>
      </c>
      <c r="G67" s="21" t="s">
        <v>46</v>
      </c>
      <c r="H67" s="21" t="s">
        <v>181</v>
      </c>
      <c r="I67" s="49">
        <v>50500</v>
      </c>
      <c r="J67" s="49">
        <v>25000</v>
      </c>
      <c r="K67" s="49">
        <v>25000</v>
      </c>
      <c r="L67" s="49"/>
      <c r="M67" s="21" t="s">
        <v>182</v>
      </c>
      <c r="N67" s="21" t="s">
        <v>163</v>
      </c>
      <c r="O67" s="118" t="s">
        <v>164</v>
      </c>
      <c r="P67" s="135" t="s">
        <v>183</v>
      </c>
    </row>
    <row r="68" spans="1:16" s="3" customFormat="1" ht="54.95" customHeight="1">
      <c r="A68" s="119"/>
      <c r="B68" s="20" t="s">
        <v>44</v>
      </c>
      <c r="C68" s="24" t="s">
        <v>184</v>
      </c>
      <c r="D68" s="21" t="s">
        <v>168</v>
      </c>
      <c r="E68" s="21" t="s">
        <v>36</v>
      </c>
      <c r="F68" s="21" t="s">
        <v>129</v>
      </c>
      <c r="G68" s="21" t="s">
        <v>46</v>
      </c>
      <c r="H68" s="21" t="s">
        <v>181</v>
      </c>
      <c r="I68" s="49">
        <v>50500</v>
      </c>
      <c r="J68" s="71">
        <v>11000</v>
      </c>
      <c r="K68" s="71">
        <v>11000</v>
      </c>
      <c r="L68" s="20"/>
      <c r="M68" s="21" t="s">
        <v>182</v>
      </c>
      <c r="N68" s="21" t="s">
        <v>163</v>
      </c>
      <c r="O68" s="118"/>
      <c r="P68" s="135"/>
    </row>
    <row r="69" spans="1:16" s="3" customFormat="1" ht="45" customHeight="1">
      <c r="A69" s="118">
        <v>19</v>
      </c>
      <c r="B69" s="20" t="s">
        <v>33</v>
      </c>
      <c r="C69" s="21" t="s">
        <v>185</v>
      </c>
      <c r="D69" s="21" t="s">
        <v>168</v>
      </c>
      <c r="E69" s="21" t="s">
        <v>36</v>
      </c>
      <c r="F69" s="21" t="s">
        <v>129</v>
      </c>
      <c r="G69" s="21" t="s">
        <v>46</v>
      </c>
      <c r="H69" s="21" t="s">
        <v>186</v>
      </c>
      <c r="I69" s="49">
        <v>30000</v>
      </c>
      <c r="J69" s="49">
        <v>14500</v>
      </c>
      <c r="K69" s="49">
        <v>14500</v>
      </c>
      <c r="L69" s="20"/>
      <c r="M69" s="21" t="s">
        <v>187</v>
      </c>
      <c r="N69" s="21" t="s">
        <v>163</v>
      </c>
      <c r="O69" s="118" t="s">
        <v>164</v>
      </c>
      <c r="P69" s="135" t="s">
        <v>183</v>
      </c>
    </row>
    <row r="70" spans="1:16" s="3" customFormat="1" ht="48" customHeight="1">
      <c r="A70" s="119"/>
      <c r="B70" s="20" t="s">
        <v>44</v>
      </c>
      <c r="C70" s="24" t="s">
        <v>188</v>
      </c>
      <c r="D70" s="21" t="s">
        <v>168</v>
      </c>
      <c r="E70" s="21" t="s">
        <v>36</v>
      </c>
      <c r="F70" s="21" t="s">
        <v>129</v>
      </c>
      <c r="G70" s="21" t="s">
        <v>46</v>
      </c>
      <c r="H70" s="21" t="s">
        <v>186</v>
      </c>
      <c r="I70" s="49">
        <v>30000</v>
      </c>
      <c r="J70" s="71">
        <v>9000</v>
      </c>
      <c r="K70" s="71">
        <v>9000</v>
      </c>
      <c r="L70" s="20"/>
      <c r="M70" s="21" t="s">
        <v>187</v>
      </c>
      <c r="N70" s="21" t="s">
        <v>163</v>
      </c>
      <c r="O70" s="118"/>
      <c r="P70" s="135"/>
    </row>
    <row r="71" spans="1:16" s="3" customFormat="1" ht="45.95" customHeight="1">
      <c r="A71" s="118">
        <v>20</v>
      </c>
      <c r="B71" s="20" t="s">
        <v>33</v>
      </c>
      <c r="C71" s="21" t="s">
        <v>189</v>
      </c>
      <c r="D71" s="21" t="s">
        <v>168</v>
      </c>
      <c r="E71" s="21" t="s">
        <v>36</v>
      </c>
      <c r="F71" s="21" t="s">
        <v>129</v>
      </c>
      <c r="G71" s="21" t="s">
        <v>46</v>
      </c>
      <c r="H71" s="21" t="s">
        <v>190</v>
      </c>
      <c r="I71" s="49">
        <v>26500</v>
      </c>
      <c r="J71" s="49">
        <v>13000</v>
      </c>
      <c r="K71" s="49">
        <v>13000</v>
      </c>
      <c r="L71" s="20"/>
      <c r="M71" s="21" t="s">
        <v>187</v>
      </c>
      <c r="N71" s="21" t="s">
        <v>163</v>
      </c>
      <c r="O71" s="118" t="s">
        <v>164</v>
      </c>
      <c r="P71" s="135" t="s">
        <v>183</v>
      </c>
    </row>
    <row r="72" spans="1:16" s="3" customFormat="1" ht="45.95" customHeight="1">
      <c r="A72" s="119"/>
      <c r="B72" s="20" t="s">
        <v>44</v>
      </c>
      <c r="C72" s="24" t="s">
        <v>191</v>
      </c>
      <c r="D72" s="21" t="s">
        <v>168</v>
      </c>
      <c r="E72" s="21" t="s">
        <v>36</v>
      </c>
      <c r="F72" s="21" t="s">
        <v>129</v>
      </c>
      <c r="G72" s="21" t="s">
        <v>46</v>
      </c>
      <c r="H72" s="21" t="s">
        <v>190</v>
      </c>
      <c r="I72" s="49">
        <v>26500</v>
      </c>
      <c r="J72" s="71">
        <v>7500</v>
      </c>
      <c r="K72" s="71">
        <v>7500</v>
      </c>
      <c r="L72" s="20"/>
      <c r="M72" s="21" t="s">
        <v>187</v>
      </c>
      <c r="N72" s="21" t="s">
        <v>163</v>
      </c>
      <c r="O72" s="118"/>
      <c r="P72" s="135"/>
    </row>
    <row r="73" spans="1:16" s="3" customFormat="1" ht="15.75">
      <c r="A73" s="106" t="s">
        <v>192</v>
      </c>
      <c r="B73" s="15" t="s">
        <v>22</v>
      </c>
      <c r="C73" s="108" t="s">
        <v>193</v>
      </c>
      <c r="D73" s="109"/>
      <c r="E73" s="109"/>
      <c r="F73" s="109"/>
      <c r="G73" s="16" t="s">
        <v>24</v>
      </c>
      <c r="H73" s="16" t="s">
        <v>24</v>
      </c>
      <c r="I73" s="50">
        <f t="shared" ref="I73:L74" si="9">SUM(I75+I83+I91+I97+I101+I105+I111+I115+I139+I147+I153+I157)</f>
        <v>654897</v>
      </c>
      <c r="J73" s="50">
        <f t="shared" si="9"/>
        <v>132800</v>
      </c>
      <c r="K73" s="50">
        <f t="shared" si="9"/>
        <v>205486</v>
      </c>
      <c r="L73" s="50">
        <f t="shared" si="9"/>
        <v>200253</v>
      </c>
      <c r="M73" s="16" t="s">
        <v>24</v>
      </c>
      <c r="N73" s="16" t="s">
        <v>24</v>
      </c>
      <c r="O73" s="16" t="s">
        <v>24</v>
      </c>
      <c r="P73" s="16" t="s">
        <v>24</v>
      </c>
    </row>
    <row r="74" spans="1:16" s="3" customFormat="1" ht="15.75">
      <c r="A74" s="107"/>
      <c r="B74" s="15" t="s">
        <v>25</v>
      </c>
      <c r="C74" s="108" t="s">
        <v>193</v>
      </c>
      <c r="D74" s="109"/>
      <c r="E74" s="109"/>
      <c r="F74" s="109"/>
      <c r="G74" s="16" t="s">
        <v>24</v>
      </c>
      <c r="H74" s="16" t="s">
        <v>24</v>
      </c>
      <c r="I74" s="50">
        <f t="shared" si="9"/>
        <v>488649</v>
      </c>
      <c r="J74" s="50">
        <f t="shared" si="9"/>
        <v>6176</v>
      </c>
      <c r="K74" s="50">
        <f t="shared" si="9"/>
        <v>159572</v>
      </c>
      <c r="L74" s="50">
        <f t="shared" si="9"/>
        <v>170401</v>
      </c>
      <c r="M74" s="16" t="s">
        <v>24</v>
      </c>
      <c r="N74" s="16" t="s">
        <v>24</v>
      </c>
      <c r="O74" s="16" t="s">
        <v>24</v>
      </c>
      <c r="P74" s="16" t="s">
        <v>24</v>
      </c>
    </row>
    <row r="75" spans="1:16" s="3" customFormat="1" ht="15.75">
      <c r="A75" s="106" t="s">
        <v>30</v>
      </c>
      <c r="B75" s="15" t="s">
        <v>22</v>
      </c>
      <c r="C75" s="18" t="s">
        <v>32</v>
      </c>
      <c r="D75" s="16" t="s">
        <v>24</v>
      </c>
      <c r="E75" s="16" t="s">
        <v>24</v>
      </c>
      <c r="F75" s="16" t="s">
        <v>24</v>
      </c>
      <c r="G75" s="16" t="s">
        <v>24</v>
      </c>
      <c r="H75" s="16" t="s">
        <v>24</v>
      </c>
      <c r="I75" s="50">
        <f t="shared" ref="I75:L76" si="10">SUM(I77+I79+I81)</f>
        <v>11468</v>
      </c>
      <c r="J75" s="50">
        <f t="shared" si="10"/>
        <v>500</v>
      </c>
      <c r="K75" s="50">
        <f t="shared" si="10"/>
        <v>4200</v>
      </c>
      <c r="L75" s="50">
        <f t="shared" si="10"/>
        <v>6768</v>
      </c>
      <c r="M75" s="16" t="s">
        <v>24</v>
      </c>
      <c r="N75" s="16" t="s">
        <v>24</v>
      </c>
      <c r="O75" s="16" t="s">
        <v>24</v>
      </c>
      <c r="P75" s="16" t="s">
        <v>24</v>
      </c>
    </row>
    <row r="76" spans="1:16" s="3" customFormat="1" ht="15.75">
      <c r="A76" s="120" t="s">
        <v>30</v>
      </c>
      <c r="B76" s="15" t="s">
        <v>25</v>
      </c>
      <c r="C76" s="18" t="s">
        <v>32</v>
      </c>
      <c r="D76" s="16" t="s">
        <v>24</v>
      </c>
      <c r="E76" s="16" t="s">
        <v>24</v>
      </c>
      <c r="F76" s="16" t="s">
        <v>24</v>
      </c>
      <c r="G76" s="16" t="s">
        <v>24</v>
      </c>
      <c r="H76" s="16" t="s">
        <v>24</v>
      </c>
      <c r="I76" s="50">
        <f t="shared" si="10"/>
        <v>7000</v>
      </c>
      <c r="J76" s="50">
        <f t="shared" si="10"/>
        <v>2000</v>
      </c>
      <c r="K76" s="50">
        <f t="shared" si="10"/>
        <v>2500</v>
      </c>
      <c r="L76" s="50">
        <f t="shared" si="10"/>
        <v>300</v>
      </c>
      <c r="M76" s="16" t="s">
        <v>24</v>
      </c>
      <c r="N76" s="16" t="s">
        <v>24</v>
      </c>
      <c r="O76" s="16" t="s">
        <v>24</v>
      </c>
      <c r="P76" s="16" t="s">
        <v>24</v>
      </c>
    </row>
    <row r="77" spans="1:16" s="1" customFormat="1" ht="57" customHeight="1">
      <c r="A77" s="118">
        <v>21</v>
      </c>
      <c r="B77" s="20" t="s">
        <v>33</v>
      </c>
      <c r="C77" s="21" t="s">
        <v>194</v>
      </c>
      <c r="D77" s="21" t="s">
        <v>195</v>
      </c>
      <c r="E77" s="21" t="s">
        <v>73</v>
      </c>
      <c r="F77" s="21" t="s">
        <v>37</v>
      </c>
      <c r="G77" s="21" t="s">
        <v>130</v>
      </c>
      <c r="H77" s="21" t="s">
        <v>196</v>
      </c>
      <c r="I77" s="49">
        <v>2500</v>
      </c>
      <c r="J77" s="49">
        <v>500</v>
      </c>
      <c r="K77" s="49">
        <v>1500</v>
      </c>
      <c r="L77" s="49">
        <v>500</v>
      </c>
      <c r="M77" s="26" t="s">
        <v>154</v>
      </c>
      <c r="N77" s="27" t="s">
        <v>41</v>
      </c>
      <c r="O77" s="118" t="s">
        <v>42</v>
      </c>
      <c r="P77" s="134" t="s">
        <v>197</v>
      </c>
    </row>
    <row r="78" spans="1:16" s="1" customFormat="1" ht="51.95" customHeight="1">
      <c r="A78" s="118"/>
      <c r="B78" s="20" t="s">
        <v>44</v>
      </c>
      <c r="C78" s="21" t="s">
        <v>194</v>
      </c>
      <c r="D78" s="21" t="s">
        <v>195</v>
      </c>
      <c r="E78" s="24" t="s">
        <v>50</v>
      </c>
      <c r="F78" s="21" t="s">
        <v>37</v>
      </c>
      <c r="G78" s="24" t="s">
        <v>198</v>
      </c>
      <c r="H78" s="21" t="s">
        <v>196</v>
      </c>
      <c r="I78" s="49">
        <v>2500</v>
      </c>
      <c r="J78" s="47">
        <v>0</v>
      </c>
      <c r="K78" s="47">
        <v>0</v>
      </c>
      <c r="L78" s="47">
        <v>300</v>
      </c>
      <c r="M78" s="24" t="s">
        <v>58</v>
      </c>
      <c r="N78" s="27" t="s">
        <v>41</v>
      </c>
      <c r="O78" s="118"/>
      <c r="P78" s="135"/>
    </row>
    <row r="79" spans="1:16" s="3" customFormat="1" ht="41.1" customHeight="1">
      <c r="A79" s="118">
        <v>22</v>
      </c>
      <c r="B79" s="20" t="s">
        <v>33</v>
      </c>
      <c r="C79" s="21" t="s">
        <v>199</v>
      </c>
      <c r="D79" s="21" t="s">
        <v>35</v>
      </c>
      <c r="E79" s="21" t="s">
        <v>50</v>
      </c>
      <c r="F79" s="21" t="s">
        <v>37</v>
      </c>
      <c r="G79" s="26" t="s">
        <v>56</v>
      </c>
      <c r="H79" s="21" t="s">
        <v>200</v>
      </c>
      <c r="I79" s="49">
        <v>6000</v>
      </c>
      <c r="J79" s="72"/>
      <c r="K79" s="49">
        <v>1200</v>
      </c>
      <c r="L79" s="49">
        <v>4800</v>
      </c>
      <c r="M79" s="26" t="s">
        <v>58</v>
      </c>
      <c r="N79" s="73" t="s">
        <v>41</v>
      </c>
      <c r="O79" s="118" t="s">
        <v>42</v>
      </c>
      <c r="P79" s="135" t="s">
        <v>201</v>
      </c>
    </row>
    <row r="80" spans="1:16" s="3" customFormat="1" ht="47.1" customHeight="1">
      <c r="A80" s="118"/>
      <c r="B80" s="20" t="s">
        <v>44</v>
      </c>
      <c r="C80" s="21" t="s">
        <v>199</v>
      </c>
      <c r="D80" s="21" t="s">
        <v>35</v>
      </c>
      <c r="E80" s="24" t="s">
        <v>73</v>
      </c>
      <c r="F80" s="21" t="s">
        <v>37</v>
      </c>
      <c r="G80" s="24" t="s">
        <v>122</v>
      </c>
      <c r="H80" s="24" t="s">
        <v>202</v>
      </c>
      <c r="I80" s="47">
        <v>3000</v>
      </c>
      <c r="J80" s="47">
        <v>1500</v>
      </c>
      <c r="K80" s="47">
        <v>1500</v>
      </c>
      <c r="L80" s="47">
        <v>0</v>
      </c>
      <c r="M80" s="24" t="s">
        <v>203</v>
      </c>
      <c r="N80" s="73" t="s">
        <v>41</v>
      </c>
      <c r="O80" s="118"/>
      <c r="P80" s="135"/>
    </row>
    <row r="81" spans="1:16" s="3" customFormat="1" ht="45.95" customHeight="1">
      <c r="A81" s="118">
        <v>23</v>
      </c>
      <c r="B81" s="20" t="s">
        <v>33</v>
      </c>
      <c r="C81" s="21" t="s">
        <v>204</v>
      </c>
      <c r="D81" s="21" t="s">
        <v>35</v>
      </c>
      <c r="E81" s="21" t="s">
        <v>50</v>
      </c>
      <c r="F81" s="21" t="s">
        <v>37</v>
      </c>
      <c r="G81" s="26" t="s">
        <v>56</v>
      </c>
      <c r="H81" s="21" t="s">
        <v>205</v>
      </c>
      <c r="I81" s="49">
        <v>2968</v>
      </c>
      <c r="J81" s="49"/>
      <c r="K81" s="49">
        <v>1500</v>
      </c>
      <c r="L81" s="49">
        <v>1468</v>
      </c>
      <c r="M81" s="26" t="s">
        <v>81</v>
      </c>
      <c r="N81" s="62" t="s">
        <v>41</v>
      </c>
      <c r="O81" s="118" t="s">
        <v>42</v>
      </c>
      <c r="P81" s="135" t="s">
        <v>206</v>
      </c>
    </row>
    <row r="82" spans="1:16" s="3" customFormat="1" ht="54" customHeight="1">
      <c r="A82" s="118"/>
      <c r="B82" s="20" t="s">
        <v>44</v>
      </c>
      <c r="C82" s="24" t="s">
        <v>207</v>
      </c>
      <c r="D82" s="21" t="s">
        <v>35</v>
      </c>
      <c r="E82" s="24" t="s">
        <v>73</v>
      </c>
      <c r="F82" s="21" t="s">
        <v>37</v>
      </c>
      <c r="G82" s="24" t="s">
        <v>122</v>
      </c>
      <c r="H82" s="24" t="s">
        <v>208</v>
      </c>
      <c r="I82" s="47">
        <v>1500</v>
      </c>
      <c r="J82" s="47">
        <v>500</v>
      </c>
      <c r="K82" s="47">
        <v>1000</v>
      </c>
      <c r="L82" s="47">
        <v>0</v>
      </c>
      <c r="M82" s="24" t="s">
        <v>209</v>
      </c>
      <c r="N82" s="62" t="s">
        <v>41</v>
      </c>
      <c r="O82" s="118"/>
      <c r="P82" s="135"/>
    </row>
    <row r="83" spans="1:16" s="3" customFormat="1" ht="15.75">
      <c r="A83" s="106" t="s">
        <v>61</v>
      </c>
      <c r="B83" s="15" t="s">
        <v>22</v>
      </c>
      <c r="C83" s="18" t="s">
        <v>210</v>
      </c>
      <c r="D83" s="16" t="s">
        <v>24</v>
      </c>
      <c r="E83" s="16" t="s">
        <v>24</v>
      </c>
      <c r="F83" s="16" t="s">
        <v>24</v>
      </c>
      <c r="G83" s="16" t="s">
        <v>24</v>
      </c>
      <c r="H83" s="16" t="s">
        <v>24</v>
      </c>
      <c r="I83" s="16">
        <f t="shared" ref="I83:L84" si="11">SUM(I85+I87+I89)</f>
        <v>5400</v>
      </c>
      <c r="J83" s="16">
        <f t="shared" si="11"/>
        <v>1500</v>
      </c>
      <c r="K83" s="16">
        <f t="shared" si="11"/>
        <v>3000</v>
      </c>
      <c r="L83" s="16">
        <f t="shared" si="11"/>
        <v>900</v>
      </c>
      <c r="M83" s="16" t="s">
        <v>24</v>
      </c>
      <c r="N83" s="16" t="s">
        <v>24</v>
      </c>
      <c r="O83" s="16" t="s">
        <v>24</v>
      </c>
      <c r="P83" s="16" t="s">
        <v>24</v>
      </c>
    </row>
    <row r="84" spans="1:16" s="3" customFormat="1" ht="15.75">
      <c r="A84" s="107"/>
      <c r="B84" s="15" t="s">
        <v>25</v>
      </c>
      <c r="C84" s="18" t="s">
        <v>210</v>
      </c>
      <c r="D84" s="16" t="s">
        <v>24</v>
      </c>
      <c r="E84" s="16" t="s">
        <v>24</v>
      </c>
      <c r="F84" s="16" t="s">
        <v>24</v>
      </c>
      <c r="G84" s="16" t="s">
        <v>24</v>
      </c>
      <c r="H84" s="16" t="s">
        <v>24</v>
      </c>
      <c r="I84" s="16">
        <f t="shared" si="11"/>
        <v>6384</v>
      </c>
      <c r="J84" s="16">
        <f t="shared" si="11"/>
        <v>300</v>
      </c>
      <c r="K84" s="16">
        <f t="shared" si="11"/>
        <v>4483</v>
      </c>
      <c r="L84" s="16">
        <f t="shared" si="11"/>
        <v>1601</v>
      </c>
      <c r="M84" s="16" t="s">
        <v>24</v>
      </c>
      <c r="N84" s="16" t="s">
        <v>24</v>
      </c>
      <c r="O84" s="16" t="s">
        <v>24</v>
      </c>
      <c r="P84" s="16" t="s">
        <v>24</v>
      </c>
    </row>
    <row r="85" spans="1:16" s="4" customFormat="1" ht="39" customHeight="1">
      <c r="A85" s="118">
        <v>24</v>
      </c>
      <c r="B85" s="20" t="s">
        <v>33</v>
      </c>
      <c r="C85" s="21" t="s">
        <v>211</v>
      </c>
      <c r="D85" s="21" t="s">
        <v>91</v>
      </c>
      <c r="E85" s="21" t="s">
        <v>73</v>
      </c>
      <c r="F85" s="21" t="s">
        <v>37</v>
      </c>
      <c r="G85" s="21" t="s">
        <v>122</v>
      </c>
      <c r="H85" s="21" t="s">
        <v>212</v>
      </c>
      <c r="I85" s="49">
        <v>2000</v>
      </c>
      <c r="J85" s="49">
        <v>1000</v>
      </c>
      <c r="K85" s="49">
        <v>1000</v>
      </c>
      <c r="L85" s="49"/>
      <c r="M85" s="21" t="s">
        <v>182</v>
      </c>
      <c r="N85" s="21" t="s">
        <v>68</v>
      </c>
      <c r="O85" s="123" t="s">
        <v>69</v>
      </c>
      <c r="P85" s="137" t="s">
        <v>213</v>
      </c>
    </row>
    <row r="86" spans="1:16" s="4" customFormat="1" ht="39.950000000000003" customHeight="1">
      <c r="A86" s="118"/>
      <c r="B86" s="20" t="s">
        <v>44</v>
      </c>
      <c r="C86" s="24" t="s">
        <v>214</v>
      </c>
      <c r="D86" s="21" t="s">
        <v>91</v>
      </c>
      <c r="E86" s="24" t="s">
        <v>50</v>
      </c>
      <c r="F86" s="21" t="s">
        <v>37</v>
      </c>
      <c r="G86" s="24" t="s">
        <v>56</v>
      </c>
      <c r="H86" s="21" t="s">
        <v>212</v>
      </c>
      <c r="I86" s="51">
        <v>2991</v>
      </c>
      <c r="J86" s="51">
        <v>0</v>
      </c>
      <c r="K86" s="51">
        <v>2000</v>
      </c>
      <c r="L86" s="51">
        <v>991</v>
      </c>
      <c r="M86" s="24" t="s">
        <v>58</v>
      </c>
      <c r="N86" s="21" t="s">
        <v>68</v>
      </c>
      <c r="O86" s="118"/>
      <c r="P86" s="137"/>
    </row>
    <row r="87" spans="1:16" s="3" customFormat="1" ht="39.950000000000003" customHeight="1">
      <c r="A87" s="118">
        <v>25</v>
      </c>
      <c r="B87" s="20" t="s">
        <v>33</v>
      </c>
      <c r="C87" s="21" t="s">
        <v>215</v>
      </c>
      <c r="D87" s="21" t="s">
        <v>91</v>
      </c>
      <c r="E87" s="21" t="s">
        <v>73</v>
      </c>
      <c r="F87" s="21" t="s">
        <v>37</v>
      </c>
      <c r="G87" s="21" t="s">
        <v>122</v>
      </c>
      <c r="H87" s="21" t="s">
        <v>216</v>
      </c>
      <c r="I87" s="49">
        <v>1000</v>
      </c>
      <c r="J87" s="49">
        <v>500</v>
      </c>
      <c r="K87" s="49">
        <v>500</v>
      </c>
      <c r="L87" s="49"/>
      <c r="M87" s="26" t="s">
        <v>182</v>
      </c>
      <c r="N87" s="21" t="s">
        <v>68</v>
      </c>
      <c r="O87" s="123" t="s">
        <v>69</v>
      </c>
      <c r="P87" s="137" t="s">
        <v>213</v>
      </c>
    </row>
    <row r="88" spans="1:16" s="3" customFormat="1" ht="42" customHeight="1">
      <c r="A88" s="118"/>
      <c r="B88" s="20" t="s">
        <v>44</v>
      </c>
      <c r="C88" s="24" t="s">
        <v>217</v>
      </c>
      <c r="D88" s="21" t="s">
        <v>91</v>
      </c>
      <c r="E88" s="24" t="s">
        <v>50</v>
      </c>
      <c r="F88" s="21" t="s">
        <v>37</v>
      </c>
      <c r="G88" s="24" t="s">
        <v>56</v>
      </c>
      <c r="H88" s="21" t="s">
        <v>216</v>
      </c>
      <c r="I88" s="51">
        <v>1610</v>
      </c>
      <c r="J88" s="51">
        <v>0</v>
      </c>
      <c r="K88" s="51">
        <v>1000</v>
      </c>
      <c r="L88" s="51">
        <v>610</v>
      </c>
      <c r="M88" s="24" t="s">
        <v>58</v>
      </c>
      <c r="N88" s="21" t="s">
        <v>68</v>
      </c>
      <c r="O88" s="118"/>
      <c r="P88" s="137"/>
    </row>
    <row r="89" spans="1:16" s="3" customFormat="1" ht="47.1" customHeight="1">
      <c r="A89" s="118">
        <v>26</v>
      </c>
      <c r="B89" s="20" t="s">
        <v>33</v>
      </c>
      <c r="C89" s="21" t="s">
        <v>218</v>
      </c>
      <c r="D89" s="21" t="s">
        <v>219</v>
      </c>
      <c r="E89" s="21" t="s">
        <v>50</v>
      </c>
      <c r="F89" s="21" t="s">
        <v>37</v>
      </c>
      <c r="G89" s="21" t="s">
        <v>56</v>
      </c>
      <c r="H89" s="46" t="s">
        <v>220</v>
      </c>
      <c r="I89" s="49">
        <v>2400</v>
      </c>
      <c r="J89" s="49"/>
      <c r="K89" s="49">
        <v>1500</v>
      </c>
      <c r="L89" s="49">
        <v>900</v>
      </c>
      <c r="M89" s="21" t="s">
        <v>81</v>
      </c>
      <c r="N89" s="21" t="s">
        <v>68</v>
      </c>
      <c r="O89" s="123" t="s">
        <v>69</v>
      </c>
      <c r="P89" s="135" t="s">
        <v>221</v>
      </c>
    </row>
    <row r="90" spans="1:16" s="3" customFormat="1" ht="48" customHeight="1">
      <c r="A90" s="118"/>
      <c r="B90" s="20" t="s">
        <v>44</v>
      </c>
      <c r="C90" s="21" t="s">
        <v>218</v>
      </c>
      <c r="D90" s="21" t="s">
        <v>219</v>
      </c>
      <c r="E90" s="24" t="s">
        <v>73</v>
      </c>
      <c r="F90" s="21" t="s">
        <v>37</v>
      </c>
      <c r="G90" s="24" t="s">
        <v>122</v>
      </c>
      <c r="H90" s="46" t="s">
        <v>220</v>
      </c>
      <c r="I90" s="51">
        <v>1783</v>
      </c>
      <c r="J90" s="51">
        <v>300</v>
      </c>
      <c r="K90" s="51">
        <v>1483</v>
      </c>
      <c r="L90" s="51">
        <v>0</v>
      </c>
      <c r="M90" s="24" t="s">
        <v>166</v>
      </c>
      <c r="N90" s="21" t="s">
        <v>68</v>
      </c>
      <c r="O90" s="118"/>
      <c r="P90" s="135"/>
    </row>
    <row r="91" spans="1:16" s="3" customFormat="1" ht="15.75">
      <c r="A91" s="106" t="s">
        <v>94</v>
      </c>
      <c r="B91" s="15" t="s">
        <v>22</v>
      </c>
      <c r="C91" s="18" t="s">
        <v>104</v>
      </c>
      <c r="D91" s="16" t="s">
        <v>24</v>
      </c>
      <c r="E91" s="16" t="s">
        <v>24</v>
      </c>
      <c r="F91" s="16" t="s">
        <v>24</v>
      </c>
      <c r="G91" s="16" t="s">
        <v>24</v>
      </c>
      <c r="H91" s="16" t="s">
        <v>24</v>
      </c>
      <c r="I91" s="16">
        <f t="shared" ref="I91:L92" si="12">SUM(I93+I95)</f>
        <v>10800</v>
      </c>
      <c r="J91" s="16">
        <f t="shared" si="12"/>
        <v>0</v>
      </c>
      <c r="K91" s="16">
        <f t="shared" si="12"/>
        <v>6400</v>
      </c>
      <c r="L91" s="16">
        <f t="shared" si="12"/>
        <v>4400</v>
      </c>
      <c r="M91" s="16" t="s">
        <v>24</v>
      </c>
      <c r="N91" s="16" t="s">
        <v>24</v>
      </c>
      <c r="O91" s="16" t="s">
        <v>24</v>
      </c>
      <c r="P91" s="16" t="s">
        <v>24</v>
      </c>
    </row>
    <row r="92" spans="1:16" s="3" customFormat="1" ht="15.75">
      <c r="A92" s="107"/>
      <c r="B92" s="15" t="s">
        <v>25</v>
      </c>
      <c r="C92" s="18" t="s">
        <v>104</v>
      </c>
      <c r="D92" s="16" t="s">
        <v>24</v>
      </c>
      <c r="E92" s="16" t="s">
        <v>24</v>
      </c>
      <c r="F92" s="16" t="s">
        <v>24</v>
      </c>
      <c r="G92" s="16" t="s">
        <v>24</v>
      </c>
      <c r="H92" s="16" t="s">
        <v>24</v>
      </c>
      <c r="I92" s="16">
        <f t="shared" si="12"/>
        <v>9800</v>
      </c>
      <c r="J92" s="16">
        <f t="shared" si="12"/>
        <v>900</v>
      </c>
      <c r="K92" s="16">
        <f t="shared" si="12"/>
        <v>5500</v>
      </c>
      <c r="L92" s="16">
        <f t="shared" si="12"/>
        <v>3400</v>
      </c>
      <c r="M92" s="16" t="s">
        <v>24</v>
      </c>
      <c r="N92" s="16" t="s">
        <v>24</v>
      </c>
      <c r="O92" s="16" t="s">
        <v>24</v>
      </c>
      <c r="P92" s="16" t="s">
        <v>24</v>
      </c>
    </row>
    <row r="93" spans="1:16" s="3" customFormat="1" ht="105" customHeight="1">
      <c r="A93" s="118">
        <v>27</v>
      </c>
      <c r="B93" s="20" t="s">
        <v>33</v>
      </c>
      <c r="C93" s="28" t="s">
        <v>222</v>
      </c>
      <c r="D93" s="28" t="s">
        <v>108</v>
      </c>
      <c r="E93" s="21" t="s">
        <v>50</v>
      </c>
      <c r="F93" s="29" t="s">
        <v>37</v>
      </c>
      <c r="G93" s="21">
        <v>2022</v>
      </c>
      <c r="H93" s="21" t="s">
        <v>223</v>
      </c>
      <c r="I93" s="49">
        <v>2000</v>
      </c>
      <c r="J93" s="49"/>
      <c r="K93" s="49">
        <v>2000</v>
      </c>
      <c r="L93" s="49"/>
      <c r="M93" s="21" t="s">
        <v>81</v>
      </c>
      <c r="N93" s="21" t="s">
        <v>108</v>
      </c>
      <c r="O93" s="118" t="s">
        <v>109</v>
      </c>
      <c r="P93" s="141" t="s">
        <v>224</v>
      </c>
    </row>
    <row r="94" spans="1:16" s="3" customFormat="1" ht="105" customHeight="1">
      <c r="A94" s="118"/>
      <c r="B94" s="20" t="s">
        <v>44</v>
      </c>
      <c r="C94" s="28" t="s">
        <v>222</v>
      </c>
      <c r="D94" s="28" t="s">
        <v>108</v>
      </c>
      <c r="E94" s="24" t="s">
        <v>73</v>
      </c>
      <c r="F94" s="29" t="s">
        <v>37</v>
      </c>
      <c r="G94" s="24" t="s">
        <v>122</v>
      </c>
      <c r="H94" s="21" t="s">
        <v>223</v>
      </c>
      <c r="I94" s="51">
        <v>1000</v>
      </c>
      <c r="J94" s="51">
        <v>500</v>
      </c>
      <c r="K94" s="51">
        <v>500</v>
      </c>
      <c r="L94" s="49"/>
      <c r="M94" s="24" t="s">
        <v>154</v>
      </c>
      <c r="N94" s="21" t="s">
        <v>108</v>
      </c>
      <c r="O94" s="118"/>
      <c r="P94" s="141"/>
    </row>
    <row r="95" spans="1:16" s="3" customFormat="1" ht="60.95" customHeight="1">
      <c r="A95" s="118">
        <v>28</v>
      </c>
      <c r="B95" s="20" t="s">
        <v>33</v>
      </c>
      <c r="C95" s="21" t="s">
        <v>225</v>
      </c>
      <c r="D95" s="21" t="s">
        <v>226</v>
      </c>
      <c r="E95" s="21" t="s">
        <v>50</v>
      </c>
      <c r="F95" s="29" t="s">
        <v>37</v>
      </c>
      <c r="G95" s="21" t="s">
        <v>56</v>
      </c>
      <c r="H95" s="21" t="s">
        <v>227</v>
      </c>
      <c r="I95" s="49">
        <v>8800</v>
      </c>
      <c r="J95" s="49"/>
      <c r="K95" s="49">
        <v>4400</v>
      </c>
      <c r="L95" s="49">
        <v>4400</v>
      </c>
      <c r="M95" s="21" t="s">
        <v>58</v>
      </c>
      <c r="N95" s="21" t="s">
        <v>108</v>
      </c>
      <c r="O95" s="118" t="s">
        <v>109</v>
      </c>
      <c r="P95" s="135" t="s">
        <v>228</v>
      </c>
    </row>
    <row r="96" spans="1:16" s="3" customFormat="1" ht="69" customHeight="1">
      <c r="A96" s="118"/>
      <c r="B96" s="20" t="s">
        <v>44</v>
      </c>
      <c r="C96" s="21" t="s">
        <v>225</v>
      </c>
      <c r="D96" s="21" t="s">
        <v>226</v>
      </c>
      <c r="E96" s="24" t="s">
        <v>73</v>
      </c>
      <c r="F96" s="29" t="s">
        <v>37</v>
      </c>
      <c r="G96" s="24" t="s">
        <v>130</v>
      </c>
      <c r="H96" s="25" t="s">
        <v>229</v>
      </c>
      <c r="I96" s="49">
        <v>8800</v>
      </c>
      <c r="J96" s="51">
        <v>400</v>
      </c>
      <c r="K96" s="51">
        <v>5000</v>
      </c>
      <c r="L96" s="51">
        <v>3400</v>
      </c>
      <c r="M96" s="24" t="s">
        <v>154</v>
      </c>
      <c r="N96" s="21" t="s">
        <v>108</v>
      </c>
      <c r="O96" s="118"/>
      <c r="P96" s="135"/>
    </row>
    <row r="97" spans="1:16" s="3" customFormat="1" ht="15.75">
      <c r="A97" s="106" t="s">
        <v>102</v>
      </c>
      <c r="B97" s="15" t="s">
        <v>22</v>
      </c>
      <c r="C97" s="18" t="s">
        <v>230</v>
      </c>
      <c r="D97" s="16" t="s">
        <v>24</v>
      </c>
      <c r="E97" s="16" t="s">
        <v>24</v>
      </c>
      <c r="F97" s="16" t="s">
        <v>24</v>
      </c>
      <c r="G97" s="16" t="s">
        <v>24</v>
      </c>
      <c r="H97" s="16" t="s">
        <v>24</v>
      </c>
      <c r="I97" s="16">
        <f t="shared" ref="I97:L98" si="13">SUM(I99)</f>
        <v>1000</v>
      </c>
      <c r="J97" s="16">
        <f t="shared" si="13"/>
        <v>0</v>
      </c>
      <c r="K97" s="16">
        <f t="shared" si="13"/>
        <v>500</v>
      </c>
      <c r="L97" s="16">
        <f t="shared" si="13"/>
        <v>500</v>
      </c>
      <c r="M97" s="16" t="s">
        <v>24</v>
      </c>
      <c r="N97" s="16" t="s">
        <v>24</v>
      </c>
      <c r="O97" s="16" t="s">
        <v>24</v>
      </c>
      <c r="P97" s="16" t="s">
        <v>24</v>
      </c>
    </row>
    <row r="98" spans="1:16" s="3" customFormat="1" ht="15.75">
      <c r="A98" s="107"/>
      <c r="B98" s="15" t="s">
        <v>25</v>
      </c>
      <c r="C98" s="18" t="s">
        <v>230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>
        <f t="shared" si="13"/>
        <v>1000</v>
      </c>
      <c r="J98" s="16">
        <f t="shared" si="13"/>
        <v>0</v>
      </c>
      <c r="K98" s="16">
        <f t="shared" si="13"/>
        <v>0</v>
      </c>
      <c r="L98" s="16">
        <f t="shared" si="13"/>
        <v>1000</v>
      </c>
      <c r="M98" s="16" t="s">
        <v>24</v>
      </c>
      <c r="N98" s="16" t="s">
        <v>24</v>
      </c>
      <c r="O98" s="16" t="s">
        <v>24</v>
      </c>
      <c r="P98" s="16" t="s">
        <v>24</v>
      </c>
    </row>
    <row r="99" spans="1:16" s="3" customFormat="1" ht="84.95" customHeight="1">
      <c r="A99" s="118">
        <v>29</v>
      </c>
      <c r="B99" s="20" t="s">
        <v>33</v>
      </c>
      <c r="C99" s="21" t="s">
        <v>231</v>
      </c>
      <c r="D99" s="66" t="s">
        <v>232</v>
      </c>
      <c r="E99" s="21" t="s">
        <v>50</v>
      </c>
      <c r="F99" s="66" t="s">
        <v>37</v>
      </c>
      <c r="G99" s="66" t="s">
        <v>56</v>
      </c>
      <c r="H99" s="21" t="s">
        <v>233</v>
      </c>
      <c r="I99" s="49">
        <v>1000</v>
      </c>
      <c r="J99" s="49"/>
      <c r="K99" s="49">
        <v>500</v>
      </c>
      <c r="L99" s="49">
        <v>500</v>
      </c>
      <c r="M99" s="21" t="s">
        <v>58</v>
      </c>
      <c r="N99" s="27" t="s">
        <v>232</v>
      </c>
      <c r="O99" s="123" t="s">
        <v>69</v>
      </c>
      <c r="P99" s="135" t="s">
        <v>234</v>
      </c>
    </row>
    <row r="100" spans="1:16" s="3" customFormat="1" ht="159.94999999999999" customHeight="1">
      <c r="A100" s="118"/>
      <c r="B100" s="20" t="s">
        <v>44</v>
      </c>
      <c r="C100" s="24" t="s">
        <v>235</v>
      </c>
      <c r="D100" s="66" t="s">
        <v>232</v>
      </c>
      <c r="E100" s="21" t="s">
        <v>50</v>
      </c>
      <c r="F100" s="66" t="s">
        <v>37</v>
      </c>
      <c r="G100" s="67">
        <v>2023</v>
      </c>
      <c r="H100" s="68" t="s">
        <v>236</v>
      </c>
      <c r="I100" s="49">
        <v>1000</v>
      </c>
      <c r="J100" s="74"/>
      <c r="K100" s="51">
        <v>0</v>
      </c>
      <c r="L100" s="47">
        <v>1000</v>
      </c>
      <c r="M100" s="21" t="s">
        <v>58</v>
      </c>
      <c r="N100" s="27" t="s">
        <v>232</v>
      </c>
      <c r="O100" s="118"/>
      <c r="P100" s="135"/>
    </row>
    <row r="101" spans="1:16" s="3" customFormat="1" ht="15.75">
      <c r="A101" s="106" t="s">
        <v>116</v>
      </c>
      <c r="B101" s="15" t="s">
        <v>22</v>
      </c>
      <c r="C101" s="18" t="s">
        <v>237</v>
      </c>
      <c r="D101" s="16" t="s">
        <v>24</v>
      </c>
      <c r="E101" s="16" t="s">
        <v>24</v>
      </c>
      <c r="F101" s="16" t="s">
        <v>24</v>
      </c>
      <c r="G101" s="16" t="s">
        <v>24</v>
      </c>
      <c r="H101" s="16" t="s">
        <v>24</v>
      </c>
      <c r="I101" s="16">
        <f t="shared" ref="I101:L102" si="14">SUM(I103)</f>
        <v>80000</v>
      </c>
      <c r="J101" s="16">
        <f t="shared" si="14"/>
        <v>2000</v>
      </c>
      <c r="K101" s="16">
        <f t="shared" si="14"/>
        <v>22000</v>
      </c>
      <c r="L101" s="16">
        <f t="shared" si="14"/>
        <v>56000</v>
      </c>
      <c r="M101" s="16" t="s">
        <v>24</v>
      </c>
      <c r="N101" s="16" t="s">
        <v>24</v>
      </c>
      <c r="O101" s="16" t="s">
        <v>24</v>
      </c>
      <c r="P101" s="16" t="s">
        <v>24</v>
      </c>
    </row>
    <row r="102" spans="1:16" s="3" customFormat="1" ht="15.75">
      <c r="A102" s="107"/>
      <c r="B102" s="15" t="s">
        <v>25</v>
      </c>
      <c r="C102" s="18" t="s">
        <v>237</v>
      </c>
      <c r="D102" s="16" t="s">
        <v>24</v>
      </c>
      <c r="E102" s="16" t="s">
        <v>24</v>
      </c>
      <c r="F102" s="16" t="s">
        <v>24</v>
      </c>
      <c r="G102" s="16" t="s">
        <v>24</v>
      </c>
      <c r="H102" s="16" t="s">
        <v>24</v>
      </c>
      <c r="I102" s="16">
        <f t="shared" si="14"/>
        <v>63000</v>
      </c>
      <c r="J102" s="16">
        <f t="shared" si="14"/>
        <v>0</v>
      </c>
      <c r="K102" s="16">
        <f t="shared" si="14"/>
        <v>5000</v>
      </c>
      <c r="L102" s="16">
        <f t="shared" si="14"/>
        <v>10000</v>
      </c>
      <c r="M102" s="16" t="s">
        <v>24</v>
      </c>
      <c r="N102" s="16" t="s">
        <v>24</v>
      </c>
      <c r="O102" s="16" t="s">
        <v>24</v>
      </c>
      <c r="P102" s="16" t="s">
        <v>24</v>
      </c>
    </row>
    <row r="103" spans="1:16" s="3" customFormat="1" ht="120" customHeight="1">
      <c r="A103" s="118">
        <v>30</v>
      </c>
      <c r="B103" s="20" t="s">
        <v>33</v>
      </c>
      <c r="C103" s="29" t="s">
        <v>238</v>
      </c>
      <c r="D103" s="29" t="s">
        <v>128</v>
      </c>
      <c r="E103" s="21" t="s">
        <v>73</v>
      </c>
      <c r="F103" s="29" t="s">
        <v>129</v>
      </c>
      <c r="G103" s="69" t="s">
        <v>130</v>
      </c>
      <c r="H103" s="29" t="s">
        <v>239</v>
      </c>
      <c r="I103" s="54">
        <v>80000</v>
      </c>
      <c r="J103" s="54">
        <v>2000</v>
      </c>
      <c r="K103" s="54">
        <v>22000</v>
      </c>
      <c r="L103" s="49">
        <v>56000</v>
      </c>
      <c r="M103" s="26" t="s">
        <v>154</v>
      </c>
      <c r="N103" s="27" t="s">
        <v>240</v>
      </c>
      <c r="O103" s="118" t="s">
        <v>42</v>
      </c>
      <c r="P103" s="135" t="s">
        <v>146</v>
      </c>
    </row>
    <row r="104" spans="1:16" s="3" customFormat="1" ht="156" customHeight="1">
      <c r="A104" s="118"/>
      <c r="B104" s="20" t="s">
        <v>44</v>
      </c>
      <c r="C104" s="24" t="s">
        <v>241</v>
      </c>
      <c r="D104" s="29" t="s">
        <v>128</v>
      </c>
      <c r="E104" s="24" t="s">
        <v>50</v>
      </c>
      <c r="F104" s="29" t="s">
        <v>129</v>
      </c>
      <c r="G104" s="24" t="s">
        <v>242</v>
      </c>
      <c r="H104" s="25" t="s">
        <v>243</v>
      </c>
      <c r="I104" s="55">
        <v>63000</v>
      </c>
      <c r="J104" s="47">
        <v>0</v>
      </c>
      <c r="K104" s="55">
        <v>5000</v>
      </c>
      <c r="L104" s="51">
        <v>10000</v>
      </c>
      <c r="M104" s="24" t="s">
        <v>58</v>
      </c>
      <c r="N104" s="27" t="s">
        <v>240</v>
      </c>
      <c r="O104" s="118"/>
      <c r="P104" s="135"/>
    </row>
    <row r="105" spans="1:16" s="3" customFormat="1" ht="15.75">
      <c r="A105" s="106" t="s">
        <v>124</v>
      </c>
      <c r="B105" s="15" t="s">
        <v>22</v>
      </c>
      <c r="C105" s="18" t="s">
        <v>244</v>
      </c>
      <c r="D105" s="16" t="s">
        <v>24</v>
      </c>
      <c r="E105" s="16" t="s">
        <v>24</v>
      </c>
      <c r="F105" s="16" t="s">
        <v>24</v>
      </c>
      <c r="G105" s="16" t="s">
        <v>24</v>
      </c>
      <c r="H105" s="16" t="s">
        <v>24</v>
      </c>
      <c r="I105" s="16">
        <f t="shared" ref="I105:L106" si="15">SUM(I107+I109)</f>
        <v>22200</v>
      </c>
      <c r="J105" s="16">
        <f t="shared" si="15"/>
        <v>0</v>
      </c>
      <c r="K105" s="16">
        <f t="shared" si="15"/>
        <v>1000</v>
      </c>
      <c r="L105" s="16">
        <f t="shared" si="15"/>
        <v>700</v>
      </c>
      <c r="M105" s="16" t="s">
        <v>24</v>
      </c>
      <c r="N105" s="16" t="s">
        <v>24</v>
      </c>
      <c r="O105" s="16" t="s">
        <v>24</v>
      </c>
      <c r="P105" s="16" t="s">
        <v>24</v>
      </c>
    </row>
    <row r="106" spans="1:16" s="3" customFormat="1" ht="15.75">
      <c r="A106" s="107"/>
      <c r="B106" s="15" t="s">
        <v>25</v>
      </c>
      <c r="C106" s="18" t="s">
        <v>244</v>
      </c>
      <c r="D106" s="16" t="s">
        <v>24</v>
      </c>
      <c r="E106" s="16" t="s">
        <v>24</v>
      </c>
      <c r="F106" s="16" t="s">
        <v>24</v>
      </c>
      <c r="G106" s="16" t="s">
        <v>24</v>
      </c>
      <c r="H106" s="16" t="s">
        <v>24</v>
      </c>
      <c r="I106" s="16">
        <f t="shared" si="15"/>
        <v>22200</v>
      </c>
      <c r="J106" s="16">
        <f t="shared" si="15"/>
        <v>700</v>
      </c>
      <c r="K106" s="16">
        <f t="shared" si="15"/>
        <v>2300</v>
      </c>
      <c r="L106" s="16">
        <f t="shared" si="15"/>
        <v>19200</v>
      </c>
      <c r="M106" s="16" t="s">
        <v>24</v>
      </c>
      <c r="N106" s="16" t="s">
        <v>24</v>
      </c>
      <c r="O106" s="16" t="s">
        <v>24</v>
      </c>
      <c r="P106" s="16" t="s">
        <v>24</v>
      </c>
    </row>
    <row r="107" spans="1:16" s="3" customFormat="1" ht="75" customHeight="1">
      <c r="A107" s="118">
        <v>31</v>
      </c>
      <c r="B107" s="20" t="s">
        <v>33</v>
      </c>
      <c r="C107" s="28" t="s">
        <v>245</v>
      </c>
      <c r="D107" s="28" t="s">
        <v>246</v>
      </c>
      <c r="E107" s="21" t="s">
        <v>50</v>
      </c>
      <c r="F107" s="21" t="s">
        <v>129</v>
      </c>
      <c r="G107" s="21" t="s">
        <v>51</v>
      </c>
      <c r="H107" s="46" t="s">
        <v>247</v>
      </c>
      <c r="I107" s="53">
        <v>2200</v>
      </c>
      <c r="J107" s="49"/>
      <c r="K107" s="49">
        <v>1000</v>
      </c>
      <c r="L107" s="49">
        <v>700</v>
      </c>
      <c r="M107" s="21" t="s">
        <v>248</v>
      </c>
      <c r="N107" s="21" t="s">
        <v>97</v>
      </c>
      <c r="O107" s="123" t="s">
        <v>69</v>
      </c>
      <c r="P107" s="135" t="s">
        <v>249</v>
      </c>
    </row>
    <row r="108" spans="1:16" s="3" customFormat="1" ht="86.1" customHeight="1">
      <c r="A108" s="118"/>
      <c r="B108" s="20" t="s">
        <v>44</v>
      </c>
      <c r="C108" s="28" t="s">
        <v>245</v>
      </c>
      <c r="D108" s="28" t="s">
        <v>246</v>
      </c>
      <c r="E108" s="24" t="s">
        <v>73</v>
      </c>
      <c r="F108" s="21" t="s">
        <v>129</v>
      </c>
      <c r="G108" s="24" t="s">
        <v>130</v>
      </c>
      <c r="H108" s="46" t="s">
        <v>247</v>
      </c>
      <c r="I108" s="53">
        <v>2200</v>
      </c>
      <c r="J108" s="51">
        <v>600</v>
      </c>
      <c r="K108" s="47">
        <v>1300</v>
      </c>
      <c r="L108" s="47">
        <v>300</v>
      </c>
      <c r="M108" s="24" t="s">
        <v>250</v>
      </c>
      <c r="N108" s="21" t="s">
        <v>97</v>
      </c>
      <c r="O108" s="118"/>
      <c r="P108" s="135"/>
    </row>
    <row r="109" spans="1:16" s="3" customFormat="1" ht="96.95" customHeight="1">
      <c r="A109" s="118">
        <v>32</v>
      </c>
      <c r="B109" s="20" t="s">
        <v>33</v>
      </c>
      <c r="C109" s="28" t="s">
        <v>251</v>
      </c>
      <c r="D109" s="28" t="s">
        <v>252</v>
      </c>
      <c r="E109" s="21" t="s">
        <v>50</v>
      </c>
      <c r="F109" s="21" t="s">
        <v>129</v>
      </c>
      <c r="G109" s="21" t="s">
        <v>56</v>
      </c>
      <c r="H109" s="21" t="s">
        <v>253</v>
      </c>
      <c r="I109" s="53">
        <v>20000</v>
      </c>
      <c r="J109" s="49"/>
      <c r="K109" s="49"/>
      <c r="L109" s="49"/>
      <c r="M109" s="21" t="s">
        <v>248</v>
      </c>
      <c r="N109" s="21" t="s">
        <v>97</v>
      </c>
      <c r="O109" s="123" t="s">
        <v>69</v>
      </c>
      <c r="P109" s="135" t="s">
        <v>249</v>
      </c>
    </row>
    <row r="110" spans="1:16" s="3" customFormat="1" ht="99" customHeight="1">
      <c r="A110" s="118"/>
      <c r="B110" s="20" t="s">
        <v>44</v>
      </c>
      <c r="C110" s="28" t="s">
        <v>251</v>
      </c>
      <c r="D110" s="28" t="s">
        <v>252</v>
      </c>
      <c r="E110" s="24" t="s">
        <v>73</v>
      </c>
      <c r="F110" s="21" t="s">
        <v>129</v>
      </c>
      <c r="G110" s="24" t="s">
        <v>130</v>
      </c>
      <c r="H110" s="21" t="s">
        <v>253</v>
      </c>
      <c r="I110" s="53">
        <v>20000</v>
      </c>
      <c r="J110" s="51">
        <v>100</v>
      </c>
      <c r="K110" s="47">
        <v>1000</v>
      </c>
      <c r="L110" s="47">
        <v>18900</v>
      </c>
      <c r="M110" s="24" t="s">
        <v>154</v>
      </c>
      <c r="N110" s="21" t="s">
        <v>97</v>
      </c>
      <c r="O110" s="118"/>
      <c r="P110" s="135"/>
    </row>
    <row r="111" spans="1:16" s="3" customFormat="1" ht="15.75">
      <c r="A111" s="106" t="s">
        <v>149</v>
      </c>
      <c r="B111" s="15" t="s">
        <v>22</v>
      </c>
      <c r="C111" s="18" t="s">
        <v>254</v>
      </c>
      <c r="D111" s="16" t="s">
        <v>24</v>
      </c>
      <c r="E111" s="16" t="s">
        <v>24</v>
      </c>
      <c r="F111" s="16" t="s">
        <v>24</v>
      </c>
      <c r="G111" s="16" t="s">
        <v>24</v>
      </c>
      <c r="H111" s="16" t="s">
        <v>24</v>
      </c>
      <c r="I111" s="16">
        <f t="shared" ref="I111:L112" si="16">SUM(I113)</f>
        <v>3020</v>
      </c>
      <c r="J111" s="16">
        <f t="shared" si="16"/>
        <v>0</v>
      </c>
      <c r="K111" s="16">
        <f t="shared" si="16"/>
        <v>1006</v>
      </c>
      <c r="L111" s="16">
        <f t="shared" si="16"/>
        <v>1006</v>
      </c>
      <c r="M111" s="16" t="s">
        <v>24</v>
      </c>
      <c r="N111" s="16" t="s">
        <v>24</v>
      </c>
      <c r="O111" s="16" t="s">
        <v>24</v>
      </c>
      <c r="P111" s="16" t="s">
        <v>24</v>
      </c>
    </row>
    <row r="112" spans="1:16" s="3" customFormat="1" ht="15.75">
      <c r="A112" s="107"/>
      <c r="B112" s="15" t="s">
        <v>25</v>
      </c>
      <c r="C112" s="18" t="s">
        <v>254</v>
      </c>
      <c r="D112" s="16" t="s">
        <v>24</v>
      </c>
      <c r="E112" s="16" t="s">
        <v>24</v>
      </c>
      <c r="F112" s="16" t="s">
        <v>24</v>
      </c>
      <c r="G112" s="16" t="s">
        <v>24</v>
      </c>
      <c r="H112" s="16" t="s">
        <v>24</v>
      </c>
      <c r="I112" s="16">
        <f t="shared" si="16"/>
        <v>1200</v>
      </c>
      <c r="J112" s="16">
        <f t="shared" si="16"/>
        <v>0</v>
      </c>
      <c r="K112" s="16">
        <f t="shared" si="16"/>
        <v>0</v>
      </c>
      <c r="L112" s="16">
        <f t="shared" si="16"/>
        <v>600</v>
      </c>
      <c r="M112" s="16" t="s">
        <v>24</v>
      </c>
      <c r="N112" s="16" t="s">
        <v>24</v>
      </c>
      <c r="O112" s="16" t="s">
        <v>24</v>
      </c>
      <c r="P112" s="16" t="s">
        <v>24</v>
      </c>
    </row>
    <row r="113" spans="1:16" s="3" customFormat="1" ht="189.95" customHeight="1">
      <c r="A113" s="118">
        <v>33</v>
      </c>
      <c r="B113" s="20" t="s">
        <v>33</v>
      </c>
      <c r="C113" s="29" t="s">
        <v>255</v>
      </c>
      <c r="D113" s="29" t="s">
        <v>256</v>
      </c>
      <c r="E113" s="29" t="s">
        <v>50</v>
      </c>
      <c r="F113" s="29" t="s">
        <v>37</v>
      </c>
      <c r="G113" s="21" t="s">
        <v>51</v>
      </c>
      <c r="H113" s="38" t="s">
        <v>257</v>
      </c>
      <c r="I113" s="54">
        <v>3020</v>
      </c>
      <c r="J113" s="49"/>
      <c r="K113" s="54">
        <v>1006</v>
      </c>
      <c r="L113" s="54">
        <v>1006</v>
      </c>
      <c r="M113" s="21" t="s">
        <v>58</v>
      </c>
      <c r="N113" s="21" t="s">
        <v>258</v>
      </c>
      <c r="O113" s="118" t="s">
        <v>259</v>
      </c>
      <c r="P113" s="135" t="s">
        <v>260</v>
      </c>
    </row>
    <row r="114" spans="1:16" s="3" customFormat="1" ht="69" customHeight="1">
      <c r="A114" s="118"/>
      <c r="B114" s="20" t="s">
        <v>44</v>
      </c>
      <c r="C114" s="24" t="s">
        <v>261</v>
      </c>
      <c r="D114" s="29" t="s">
        <v>256</v>
      </c>
      <c r="E114" s="29" t="s">
        <v>50</v>
      </c>
      <c r="F114" s="29" t="s">
        <v>37</v>
      </c>
      <c r="G114" s="24" t="s">
        <v>262</v>
      </c>
      <c r="H114" s="25" t="s">
        <v>263</v>
      </c>
      <c r="I114" s="47">
        <v>1200</v>
      </c>
      <c r="J114" s="20"/>
      <c r="K114" s="47">
        <v>0</v>
      </c>
      <c r="L114" s="47">
        <v>600</v>
      </c>
      <c r="M114" s="21" t="s">
        <v>58</v>
      </c>
      <c r="N114" s="21" t="s">
        <v>258</v>
      </c>
      <c r="O114" s="118"/>
      <c r="P114" s="135"/>
    </row>
    <row r="115" spans="1:16" s="3" customFormat="1" ht="15.75">
      <c r="A115" s="106" t="s">
        <v>158</v>
      </c>
      <c r="B115" s="15" t="s">
        <v>22</v>
      </c>
      <c r="C115" s="18" t="s">
        <v>264</v>
      </c>
      <c r="D115" s="16" t="s">
        <v>24</v>
      </c>
      <c r="E115" s="16" t="s">
        <v>24</v>
      </c>
      <c r="F115" s="16" t="s">
        <v>24</v>
      </c>
      <c r="G115" s="16" t="s">
        <v>24</v>
      </c>
      <c r="H115" s="16" t="s">
        <v>24</v>
      </c>
      <c r="I115" s="50">
        <f t="shared" ref="I115:L116" si="17">SUM(I117+I119+I121+I123+I125+I127+I129+I131+I133+I135+I137)</f>
        <v>447900</v>
      </c>
      <c r="J115" s="50">
        <f t="shared" si="17"/>
        <v>112700</v>
      </c>
      <c r="K115" s="50">
        <f t="shared" si="17"/>
        <v>131380</v>
      </c>
      <c r="L115" s="50">
        <f t="shared" si="17"/>
        <v>108970</v>
      </c>
      <c r="M115" s="16" t="s">
        <v>24</v>
      </c>
      <c r="N115" s="16" t="s">
        <v>24</v>
      </c>
      <c r="O115" s="16" t="s">
        <v>24</v>
      </c>
      <c r="P115" s="16" t="s">
        <v>24</v>
      </c>
    </row>
    <row r="116" spans="1:16" s="3" customFormat="1" ht="15.75">
      <c r="A116" s="107"/>
      <c r="B116" s="15" t="s">
        <v>25</v>
      </c>
      <c r="C116" s="18" t="s">
        <v>264</v>
      </c>
      <c r="D116" s="16" t="s">
        <v>24</v>
      </c>
      <c r="E116" s="16" t="s">
        <v>24</v>
      </c>
      <c r="F116" s="16" t="s">
        <v>24</v>
      </c>
      <c r="G116" s="16" t="s">
        <v>24</v>
      </c>
      <c r="H116" s="16" t="s">
        <v>24</v>
      </c>
      <c r="I116" s="50">
        <f t="shared" si="17"/>
        <v>308300</v>
      </c>
      <c r="J116" s="50">
        <f t="shared" si="17"/>
        <v>0</v>
      </c>
      <c r="K116" s="50">
        <f t="shared" si="17"/>
        <v>113900</v>
      </c>
      <c r="L116" s="50">
        <f t="shared" si="17"/>
        <v>103400</v>
      </c>
      <c r="M116" s="16" t="s">
        <v>24</v>
      </c>
      <c r="N116" s="16" t="s">
        <v>24</v>
      </c>
      <c r="O116" s="16" t="s">
        <v>24</v>
      </c>
      <c r="P116" s="16" t="s">
        <v>24</v>
      </c>
    </row>
    <row r="117" spans="1:16" s="3" customFormat="1" ht="74.099999999999994" customHeight="1">
      <c r="A117" s="118">
        <v>34</v>
      </c>
      <c r="B117" s="20" t="s">
        <v>33</v>
      </c>
      <c r="C117" s="21" t="s">
        <v>265</v>
      </c>
      <c r="D117" s="21" t="s">
        <v>168</v>
      </c>
      <c r="E117" s="21" t="s">
        <v>73</v>
      </c>
      <c r="F117" s="21" t="s">
        <v>129</v>
      </c>
      <c r="G117" s="21" t="s">
        <v>266</v>
      </c>
      <c r="H117" s="21" t="s">
        <v>267</v>
      </c>
      <c r="I117" s="49">
        <v>140000</v>
      </c>
      <c r="J117" s="49">
        <v>5000</v>
      </c>
      <c r="K117" s="49">
        <v>28000</v>
      </c>
      <c r="L117" s="49">
        <v>42000</v>
      </c>
      <c r="M117" s="26" t="s">
        <v>268</v>
      </c>
      <c r="N117" s="64" t="s">
        <v>163</v>
      </c>
      <c r="O117" s="126" t="s">
        <v>164</v>
      </c>
      <c r="P117" s="140" t="s">
        <v>269</v>
      </c>
    </row>
    <row r="118" spans="1:16" s="3" customFormat="1" ht="72.95" customHeight="1">
      <c r="A118" s="118"/>
      <c r="B118" s="20" t="s">
        <v>44</v>
      </c>
      <c r="C118" s="21" t="s">
        <v>265</v>
      </c>
      <c r="D118" s="21" t="s">
        <v>168</v>
      </c>
      <c r="E118" s="24" t="s">
        <v>50</v>
      </c>
      <c r="F118" s="21" t="s">
        <v>129</v>
      </c>
      <c r="G118" s="40" t="s">
        <v>56</v>
      </c>
      <c r="H118" s="21" t="s">
        <v>267</v>
      </c>
      <c r="I118" s="63">
        <v>75000</v>
      </c>
      <c r="J118" s="51">
        <v>0</v>
      </c>
      <c r="K118" s="51">
        <v>55000</v>
      </c>
      <c r="L118" s="51">
        <v>20000</v>
      </c>
      <c r="M118" s="24" t="s">
        <v>58</v>
      </c>
      <c r="N118" s="64" t="s">
        <v>163</v>
      </c>
      <c r="O118" s="126"/>
      <c r="P118" s="140"/>
    </row>
    <row r="119" spans="1:16" s="3" customFormat="1" ht="66.95" customHeight="1">
      <c r="A119" s="118">
        <v>35</v>
      </c>
      <c r="B119" s="20" t="s">
        <v>33</v>
      </c>
      <c r="C119" s="21" t="s">
        <v>270</v>
      </c>
      <c r="D119" s="21" t="s">
        <v>168</v>
      </c>
      <c r="E119" s="21" t="s">
        <v>73</v>
      </c>
      <c r="F119" s="21" t="s">
        <v>129</v>
      </c>
      <c r="G119" s="21" t="s">
        <v>122</v>
      </c>
      <c r="H119" s="21" t="s">
        <v>271</v>
      </c>
      <c r="I119" s="49">
        <v>8500</v>
      </c>
      <c r="J119" s="49">
        <v>6800</v>
      </c>
      <c r="K119" s="49">
        <v>1700</v>
      </c>
      <c r="L119" s="49"/>
      <c r="M119" s="21" t="s">
        <v>182</v>
      </c>
      <c r="N119" s="64" t="s">
        <v>163</v>
      </c>
      <c r="O119" s="126" t="s">
        <v>164</v>
      </c>
      <c r="P119" s="140" t="s">
        <v>272</v>
      </c>
    </row>
    <row r="120" spans="1:16" s="3" customFormat="1" ht="74.099999999999994" customHeight="1">
      <c r="A120" s="118"/>
      <c r="B120" s="20" t="s">
        <v>44</v>
      </c>
      <c r="C120" s="21" t="s">
        <v>270</v>
      </c>
      <c r="D120" s="21" t="s">
        <v>168</v>
      </c>
      <c r="E120" s="24" t="s">
        <v>50</v>
      </c>
      <c r="F120" s="21" t="s">
        <v>129</v>
      </c>
      <c r="G120" s="24" t="s">
        <v>56</v>
      </c>
      <c r="H120" s="21" t="s">
        <v>271</v>
      </c>
      <c r="I120" s="49">
        <v>8500</v>
      </c>
      <c r="J120" s="47">
        <v>0</v>
      </c>
      <c r="K120" s="47">
        <v>3000</v>
      </c>
      <c r="L120" s="47">
        <v>5500</v>
      </c>
      <c r="M120" s="24" t="s">
        <v>248</v>
      </c>
      <c r="N120" s="64" t="s">
        <v>163</v>
      </c>
      <c r="O120" s="126"/>
      <c r="P120" s="140"/>
    </row>
    <row r="121" spans="1:16" s="3" customFormat="1" ht="84.95" customHeight="1">
      <c r="A121" s="118">
        <v>36</v>
      </c>
      <c r="B121" s="20" t="s">
        <v>33</v>
      </c>
      <c r="C121" s="21" t="s">
        <v>273</v>
      </c>
      <c r="D121" s="21" t="s">
        <v>161</v>
      </c>
      <c r="E121" s="21" t="s">
        <v>73</v>
      </c>
      <c r="F121" s="21" t="s">
        <v>129</v>
      </c>
      <c r="G121" s="21" t="s">
        <v>122</v>
      </c>
      <c r="H121" s="21" t="s">
        <v>274</v>
      </c>
      <c r="I121" s="49">
        <v>6000</v>
      </c>
      <c r="J121" s="49">
        <v>4000</v>
      </c>
      <c r="K121" s="49">
        <v>2000</v>
      </c>
      <c r="L121" s="49"/>
      <c r="M121" s="21" t="s">
        <v>275</v>
      </c>
      <c r="N121" s="64" t="s">
        <v>163</v>
      </c>
      <c r="O121" s="126" t="s">
        <v>164</v>
      </c>
      <c r="P121" s="140" t="s">
        <v>276</v>
      </c>
    </row>
    <row r="122" spans="1:16" s="3" customFormat="1" ht="84.95" customHeight="1">
      <c r="A122" s="118"/>
      <c r="B122" s="20" t="s">
        <v>44</v>
      </c>
      <c r="C122" s="21" t="s">
        <v>273</v>
      </c>
      <c r="D122" s="21" t="s">
        <v>161</v>
      </c>
      <c r="E122" s="24" t="s">
        <v>50</v>
      </c>
      <c r="F122" s="21" t="s">
        <v>129</v>
      </c>
      <c r="G122" s="24" t="s">
        <v>56</v>
      </c>
      <c r="H122" s="21" t="s">
        <v>274</v>
      </c>
      <c r="I122" s="51">
        <v>9900</v>
      </c>
      <c r="J122" s="47">
        <v>0</v>
      </c>
      <c r="K122" s="47">
        <v>4000</v>
      </c>
      <c r="L122" s="47">
        <v>5900</v>
      </c>
      <c r="M122" s="24" t="s">
        <v>248</v>
      </c>
      <c r="N122" s="64" t="s">
        <v>163</v>
      </c>
      <c r="O122" s="126"/>
      <c r="P122" s="140"/>
    </row>
    <row r="123" spans="1:16" s="3" customFormat="1" ht="59.1" customHeight="1">
      <c r="A123" s="118">
        <v>37</v>
      </c>
      <c r="B123" s="20" t="s">
        <v>33</v>
      </c>
      <c r="C123" s="21" t="s">
        <v>277</v>
      </c>
      <c r="D123" s="21" t="s">
        <v>168</v>
      </c>
      <c r="E123" s="21" t="s">
        <v>73</v>
      </c>
      <c r="F123" s="21" t="s">
        <v>129</v>
      </c>
      <c r="G123" s="21" t="s">
        <v>130</v>
      </c>
      <c r="H123" s="21" t="s">
        <v>278</v>
      </c>
      <c r="I123" s="49">
        <v>110000</v>
      </c>
      <c r="J123" s="49">
        <v>53000</v>
      </c>
      <c r="K123" s="49">
        <v>35300</v>
      </c>
      <c r="L123" s="49">
        <v>21700</v>
      </c>
      <c r="M123" s="21" t="s">
        <v>154</v>
      </c>
      <c r="N123" s="64" t="s">
        <v>163</v>
      </c>
      <c r="O123" s="126" t="s">
        <v>164</v>
      </c>
      <c r="P123" s="140" t="s">
        <v>279</v>
      </c>
    </row>
    <row r="124" spans="1:16" s="3" customFormat="1" ht="53.1" customHeight="1">
      <c r="A124" s="118"/>
      <c r="B124" s="20" t="s">
        <v>44</v>
      </c>
      <c r="C124" s="24" t="s">
        <v>280</v>
      </c>
      <c r="D124" s="21" t="s">
        <v>168</v>
      </c>
      <c r="E124" s="24" t="s">
        <v>50</v>
      </c>
      <c r="F124" s="21" t="s">
        <v>129</v>
      </c>
      <c r="G124" s="24" t="s">
        <v>56</v>
      </c>
      <c r="H124" s="24" t="s">
        <v>281</v>
      </c>
      <c r="I124" s="51">
        <v>40000</v>
      </c>
      <c r="J124" s="47">
        <v>0</v>
      </c>
      <c r="K124" s="47">
        <v>20000</v>
      </c>
      <c r="L124" s="47">
        <v>20000</v>
      </c>
      <c r="M124" s="24" t="s">
        <v>248</v>
      </c>
      <c r="N124" s="64" t="s">
        <v>163</v>
      </c>
      <c r="O124" s="126"/>
      <c r="P124" s="140"/>
    </row>
    <row r="125" spans="1:16" s="3" customFormat="1" ht="42" customHeight="1">
      <c r="A125" s="118">
        <v>38</v>
      </c>
      <c r="B125" s="20" t="s">
        <v>33</v>
      </c>
      <c r="C125" s="21" t="s">
        <v>282</v>
      </c>
      <c r="D125" s="21" t="s">
        <v>168</v>
      </c>
      <c r="E125" s="21" t="s">
        <v>73</v>
      </c>
      <c r="F125" s="21" t="s">
        <v>129</v>
      </c>
      <c r="G125" s="21">
        <v>2021</v>
      </c>
      <c r="H125" s="21" t="s">
        <v>283</v>
      </c>
      <c r="I125" s="49">
        <v>1500</v>
      </c>
      <c r="J125" s="49">
        <v>800</v>
      </c>
      <c r="K125" s="49">
        <v>700</v>
      </c>
      <c r="L125" s="49"/>
      <c r="M125" s="21" t="s">
        <v>284</v>
      </c>
      <c r="N125" s="64" t="s">
        <v>163</v>
      </c>
      <c r="O125" s="126" t="s">
        <v>164</v>
      </c>
      <c r="P125" s="135" t="s">
        <v>285</v>
      </c>
    </row>
    <row r="126" spans="1:16" s="3" customFormat="1" ht="42.95" customHeight="1">
      <c r="A126" s="118"/>
      <c r="B126" s="20" t="s">
        <v>44</v>
      </c>
      <c r="C126" s="21" t="s">
        <v>282</v>
      </c>
      <c r="D126" s="21" t="s">
        <v>168</v>
      </c>
      <c r="E126" s="24" t="s">
        <v>50</v>
      </c>
      <c r="F126" s="21" t="s">
        <v>129</v>
      </c>
      <c r="G126" s="70">
        <v>2023</v>
      </c>
      <c r="H126" s="39" t="s">
        <v>286</v>
      </c>
      <c r="I126" s="49">
        <v>1500</v>
      </c>
      <c r="J126" s="47">
        <v>0</v>
      </c>
      <c r="K126" s="47">
        <v>0</v>
      </c>
      <c r="L126" s="47">
        <v>1500</v>
      </c>
      <c r="M126" s="24" t="s">
        <v>248</v>
      </c>
      <c r="N126" s="64" t="s">
        <v>163</v>
      </c>
      <c r="O126" s="126"/>
      <c r="P126" s="135"/>
    </row>
    <row r="127" spans="1:16" s="4" customFormat="1" ht="35.1" customHeight="1">
      <c r="A127" s="118">
        <v>39</v>
      </c>
      <c r="B127" s="20" t="s">
        <v>33</v>
      </c>
      <c r="C127" s="21" t="s">
        <v>287</v>
      </c>
      <c r="D127" s="21" t="s">
        <v>168</v>
      </c>
      <c r="E127" s="21" t="s">
        <v>73</v>
      </c>
      <c r="F127" s="21" t="s">
        <v>129</v>
      </c>
      <c r="G127" s="21" t="s">
        <v>122</v>
      </c>
      <c r="H127" s="21" t="s">
        <v>288</v>
      </c>
      <c r="I127" s="49">
        <v>1000</v>
      </c>
      <c r="J127" s="49">
        <v>700</v>
      </c>
      <c r="K127" s="49">
        <v>300</v>
      </c>
      <c r="L127" s="49"/>
      <c r="M127" s="26" t="s">
        <v>289</v>
      </c>
      <c r="N127" s="64" t="s">
        <v>163</v>
      </c>
      <c r="O127" s="126" t="s">
        <v>164</v>
      </c>
      <c r="P127" s="140" t="s">
        <v>290</v>
      </c>
    </row>
    <row r="128" spans="1:16" s="4" customFormat="1" ht="36.950000000000003" customHeight="1">
      <c r="A128" s="118"/>
      <c r="B128" s="20" t="s">
        <v>44</v>
      </c>
      <c r="C128" s="21" t="s">
        <v>287</v>
      </c>
      <c r="D128" s="21" t="s">
        <v>168</v>
      </c>
      <c r="E128" s="24" t="s">
        <v>50</v>
      </c>
      <c r="F128" s="21" t="s">
        <v>129</v>
      </c>
      <c r="G128" s="40">
        <v>2022</v>
      </c>
      <c r="H128" s="21" t="s">
        <v>288</v>
      </c>
      <c r="I128" s="63">
        <v>1900</v>
      </c>
      <c r="J128" s="47">
        <v>0</v>
      </c>
      <c r="K128" s="47">
        <v>1900</v>
      </c>
      <c r="L128" s="20"/>
      <c r="M128" s="24" t="s">
        <v>248</v>
      </c>
      <c r="N128" s="64" t="s">
        <v>163</v>
      </c>
      <c r="O128" s="126"/>
      <c r="P128" s="140"/>
    </row>
    <row r="129" spans="1:16" s="4" customFormat="1" ht="41.1" customHeight="1">
      <c r="A129" s="118">
        <v>40</v>
      </c>
      <c r="B129" s="20" t="s">
        <v>33</v>
      </c>
      <c r="C129" s="21" t="s">
        <v>291</v>
      </c>
      <c r="D129" s="21" t="s">
        <v>168</v>
      </c>
      <c r="E129" s="21" t="s">
        <v>73</v>
      </c>
      <c r="F129" s="21" t="s">
        <v>129</v>
      </c>
      <c r="G129" s="21" t="s">
        <v>122</v>
      </c>
      <c r="H129" s="21" t="s">
        <v>292</v>
      </c>
      <c r="I129" s="49">
        <v>25000</v>
      </c>
      <c r="J129" s="49">
        <v>10000</v>
      </c>
      <c r="K129" s="49">
        <v>15000</v>
      </c>
      <c r="L129" s="49"/>
      <c r="M129" s="21" t="s">
        <v>154</v>
      </c>
      <c r="N129" s="64" t="s">
        <v>163</v>
      </c>
      <c r="O129" s="126" t="s">
        <v>164</v>
      </c>
      <c r="P129" s="140" t="s">
        <v>293</v>
      </c>
    </row>
    <row r="130" spans="1:16" s="4" customFormat="1" ht="41.1" customHeight="1">
      <c r="A130" s="118"/>
      <c r="B130" s="20" t="s">
        <v>44</v>
      </c>
      <c r="C130" s="21" t="s">
        <v>291</v>
      </c>
      <c r="D130" s="21" t="s">
        <v>168</v>
      </c>
      <c r="E130" s="24" t="s">
        <v>50</v>
      </c>
      <c r="F130" s="21" t="s">
        <v>129</v>
      </c>
      <c r="G130" s="40" t="s">
        <v>56</v>
      </c>
      <c r="H130" s="21" t="s">
        <v>292</v>
      </c>
      <c r="I130" s="79">
        <v>25000</v>
      </c>
      <c r="J130" s="47">
        <v>0</v>
      </c>
      <c r="K130" s="47">
        <v>10000</v>
      </c>
      <c r="L130" s="47">
        <v>15000</v>
      </c>
      <c r="M130" s="24" t="s">
        <v>248</v>
      </c>
      <c r="N130" s="64" t="s">
        <v>163</v>
      </c>
      <c r="O130" s="126"/>
      <c r="P130" s="140"/>
    </row>
    <row r="131" spans="1:16" s="3" customFormat="1" ht="39" customHeight="1">
      <c r="A131" s="118">
        <v>41</v>
      </c>
      <c r="B131" s="20" t="s">
        <v>33</v>
      </c>
      <c r="C131" s="21" t="s">
        <v>294</v>
      </c>
      <c r="D131" s="21" t="s">
        <v>168</v>
      </c>
      <c r="E131" s="21" t="s">
        <v>73</v>
      </c>
      <c r="F131" s="21" t="s">
        <v>129</v>
      </c>
      <c r="G131" s="21" t="s">
        <v>122</v>
      </c>
      <c r="H131" s="21" t="s">
        <v>295</v>
      </c>
      <c r="I131" s="49">
        <v>15000</v>
      </c>
      <c r="J131" s="49">
        <v>2400</v>
      </c>
      <c r="K131" s="49">
        <v>12600</v>
      </c>
      <c r="L131" s="49"/>
      <c r="M131" s="21" t="s">
        <v>154</v>
      </c>
      <c r="N131" s="64" t="s">
        <v>163</v>
      </c>
      <c r="O131" s="126" t="s">
        <v>164</v>
      </c>
      <c r="P131" s="140" t="s">
        <v>296</v>
      </c>
    </row>
    <row r="132" spans="1:16" s="3" customFormat="1" ht="50.1" customHeight="1">
      <c r="A132" s="118"/>
      <c r="B132" s="20" t="s">
        <v>44</v>
      </c>
      <c r="C132" s="24" t="s">
        <v>297</v>
      </c>
      <c r="D132" s="21" t="s">
        <v>168</v>
      </c>
      <c r="E132" s="24" t="s">
        <v>50</v>
      </c>
      <c r="F132" s="21" t="s">
        <v>129</v>
      </c>
      <c r="G132" s="24" t="s">
        <v>298</v>
      </c>
      <c r="H132" s="24" t="s">
        <v>299</v>
      </c>
      <c r="I132" s="49">
        <v>15000</v>
      </c>
      <c r="J132" s="47">
        <v>0</v>
      </c>
      <c r="K132" s="47">
        <v>0</v>
      </c>
      <c r="L132" s="47">
        <v>500</v>
      </c>
      <c r="M132" s="24" t="s">
        <v>248</v>
      </c>
      <c r="N132" s="64" t="s">
        <v>163</v>
      </c>
      <c r="O132" s="126"/>
      <c r="P132" s="140"/>
    </row>
    <row r="133" spans="1:16" s="3" customFormat="1" ht="60" customHeight="1">
      <c r="A133" s="118">
        <v>42</v>
      </c>
      <c r="B133" s="20" t="s">
        <v>33</v>
      </c>
      <c r="C133" s="21" t="s">
        <v>300</v>
      </c>
      <c r="D133" s="21" t="s">
        <v>168</v>
      </c>
      <c r="E133" s="21" t="s">
        <v>73</v>
      </c>
      <c r="F133" s="21" t="s">
        <v>129</v>
      </c>
      <c r="G133" s="21" t="s">
        <v>130</v>
      </c>
      <c r="H133" s="21" t="s">
        <v>301</v>
      </c>
      <c r="I133" s="49">
        <v>90000</v>
      </c>
      <c r="J133" s="49">
        <v>30000</v>
      </c>
      <c r="K133" s="49">
        <v>30000</v>
      </c>
      <c r="L133" s="49">
        <v>30000</v>
      </c>
      <c r="M133" s="21" t="s">
        <v>154</v>
      </c>
      <c r="N133" s="64" t="s">
        <v>163</v>
      </c>
      <c r="O133" s="126" t="s">
        <v>164</v>
      </c>
      <c r="P133" s="140" t="s">
        <v>302</v>
      </c>
    </row>
    <row r="134" spans="1:16" s="3" customFormat="1" ht="72.95" customHeight="1">
      <c r="A134" s="118"/>
      <c r="B134" s="20" t="s">
        <v>44</v>
      </c>
      <c r="C134" s="24" t="s">
        <v>303</v>
      </c>
      <c r="D134" s="21" t="s">
        <v>168</v>
      </c>
      <c r="E134" s="24" t="s">
        <v>50</v>
      </c>
      <c r="F134" s="21" t="s">
        <v>129</v>
      </c>
      <c r="G134" s="24" t="s">
        <v>56</v>
      </c>
      <c r="H134" s="24" t="s">
        <v>304</v>
      </c>
      <c r="I134" s="51">
        <v>50000</v>
      </c>
      <c r="J134" s="47">
        <v>0</v>
      </c>
      <c r="K134" s="47">
        <v>20000</v>
      </c>
      <c r="L134" s="47">
        <v>30000</v>
      </c>
      <c r="M134" s="24" t="s">
        <v>248</v>
      </c>
      <c r="N134" s="64" t="s">
        <v>163</v>
      </c>
      <c r="O134" s="126"/>
      <c r="P134" s="140"/>
    </row>
    <row r="135" spans="1:16" s="2" customFormat="1" ht="96" customHeight="1">
      <c r="A135" s="118">
        <v>43</v>
      </c>
      <c r="B135" s="20" t="s">
        <v>33</v>
      </c>
      <c r="C135" s="21" t="s">
        <v>305</v>
      </c>
      <c r="D135" s="21" t="s">
        <v>168</v>
      </c>
      <c r="E135" s="21" t="s">
        <v>50</v>
      </c>
      <c r="F135" s="21" t="s">
        <v>129</v>
      </c>
      <c r="G135" s="21" t="s">
        <v>242</v>
      </c>
      <c r="H135" s="21" t="s">
        <v>306</v>
      </c>
      <c r="I135" s="49">
        <v>28900</v>
      </c>
      <c r="J135" s="49"/>
      <c r="K135" s="49">
        <v>5780</v>
      </c>
      <c r="L135" s="49">
        <v>8670</v>
      </c>
      <c r="M135" s="21" t="s">
        <v>81</v>
      </c>
      <c r="N135" s="64" t="s">
        <v>163</v>
      </c>
      <c r="O135" s="126" t="s">
        <v>164</v>
      </c>
      <c r="P135" s="140" t="s">
        <v>272</v>
      </c>
    </row>
    <row r="136" spans="1:16" s="2" customFormat="1" ht="74.099999999999994" customHeight="1">
      <c r="A136" s="118"/>
      <c r="B136" s="20" t="s">
        <v>44</v>
      </c>
      <c r="C136" s="21" t="s">
        <v>305</v>
      </c>
      <c r="D136" s="21" t="s">
        <v>168</v>
      </c>
      <c r="E136" s="21" t="s">
        <v>50</v>
      </c>
      <c r="F136" s="21" t="s">
        <v>129</v>
      </c>
      <c r="G136" s="40" t="s">
        <v>262</v>
      </c>
      <c r="H136" s="39" t="s">
        <v>307</v>
      </c>
      <c r="I136" s="63">
        <v>59500</v>
      </c>
      <c r="J136" s="20"/>
      <c r="K136" s="47">
        <v>0</v>
      </c>
      <c r="L136" s="47">
        <v>5000</v>
      </c>
      <c r="M136" s="24" t="s">
        <v>248</v>
      </c>
      <c r="N136" s="64" t="s">
        <v>163</v>
      </c>
      <c r="O136" s="126"/>
      <c r="P136" s="140"/>
    </row>
    <row r="137" spans="1:16" s="5" customFormat="1" ht="44.1" customHeight="1">
      <c r="A137" s="118">
        <v>44</v>
      </c>
      <c r="B137" s="20" t="s">
        <v>33</v>
      </c>
      <c r="C137" s="29" t="s">
        <v>308</v>
      </c>
      <c r="D137" s="21" t="s">
        <v>168</v>
      </c>
      <c r="E137" s="21" t="s">
        <v>50</v>
      </c>
      <c r="F137" s="21" t="s">
        <v>129</v>
      </c>
      <c r="G137" s="21" t="s">
        <v>262</v>
      </c>
      <c r="H137" s="21" t="s">
        <v>309</v>
      </c>
      <c r="I137" s="49">
        <v>22000</v>
      </c>
      <c r="J137" s="49"/>
      <c r="K137" s="49"/>
      <c r="L137" s="49">
        <v>6600</v>
      </c>
      <c r="M137" s="21" t="s">
        <v>58</v>
      </c>
      <c r="N137" s="64" t="s">
        <v>163</v>
      </c>
      <c r="O137" s="126" t="s">
        <v>164</v>
      </c>
      <c r="P137" s="135" t="s">
        <v>310</v>
      </c>
    </row>
    <row r="138" spans="1:16" s="5" customFormat="1" ht="57.95" customHeight="1">
      <c r="A138" s="118"/>
      <c r="B138" s="20" t="s">
        <v>44</v>
      </c>
      <c r="C138" s="29" t="s">
        <v>308</v>
      </c>
      <c r="D138" s="21" t="s">
        <v>168</v>
      </c>
      <c r="E138" s="21" t="s">
        <v>50</v>
      </c>
      <c r="F138" s="21" t="s">
        <v>129</v>
      </c>
      <c r="G138" s="75" t="s">
        <v>311</v>
      </c>
      <c r="H138" s="30" t="s">
        <v>312</v>
      </c>
      <c r="I138" s="49">
        <v>22000</v>
      </c>
      <c r="J138" s="49"/>
      <c r="K138" s="54"/>
      <c r="L138" s="55">
        <v>0</v>
      </c>
      <c r="M138" s="21" t="s">
        <v>58</v>
      </c>
      <c r="N138" s="64" t="s">
        <v>163</v>
      </c>
      <c r="O138" s="126"/>
      <c r="P138" s="135"/>
    </row>
    <row r="139" spans="1:16" s="3" customFormat="1" ht="15.75">
      <c r="A139" s="106" t="s">
        <v>313</v>
      </c>
      <c r="B139" s="15" t="s">
        <v>22</v>
      </c>
      <c r="C139" s="18" t="s">
        <v>126</v>
      </c>
      <c r="D139" s="16" t="s">
        <v>24</v>
      </c>
      <c r="E139" s="16" t="s">
        <v>24</v>
      </c>
      <c r="F139" s="16" t="s">
        <v>24</v>
      </c>
      <c r="G139" s="16" t="s">
        <v>24</v>
      </c>
      <c r="H139" s="16" t="s">
        <v>24</v>
      </c>
      <c r="I139" s="16">
        <f t="shared" ref="I139:L140" si="18">SUM(I141+I143+I145)</f>
        <v>50000</v>
      </c>
      <c r="J139" s="16">
        <f t="shared" si="18"/>
        <v>13300</v>
      </c>
      <c r="K139" s="16">
        <f t="shared" si="18"/>
        <v>25000</v>
      </c>
      <c r="L139" s="16">
        <f t="shared" si="18"/>
        <v>11700</v>
      </c>
      <c r="M139" s="16" t="s">
        <v>24</v>
      </c>
      <c r="N139" s="16" t="s">
        <v>24</v>
      </c>
      <c r="O139" s="16" t="s">
        <v>24</v>
      </c>
      <c r="P139" s="16" t="s">
        <v>24</v>
      </c>
    </row>
    <row r="140" spans="1:16" s="3" customFormat="1" ht="15.75">
      <c r="A140" s="107"/>
      <c r="B140" s="15" t="s">
        <v>25</v>
      </c>
      <c r="C140" s="18" t="s">
        <v>126</v>
      </c>
      <c r="D140" s="16" t="s">
        <v>24</v>
      </c>
      <c r="E140" s="16" t="s">
        <v>24</v>
      </c>
      <c r="F140" s="16" t="s">
        <v>24</v>
      </c>
      <c r="G140" s="16" t="s">
        <v>24</v>
      </c>
      <c r="H140" s="16" t="s">
        <v>24</v>
      </c>
      <c r="I140" s="16">
        <f t="shared" si="18"/>
        <v>50000</v>
      </c>
      <c r="J140" s="16">
        <f t="shared" si="18"/>
        <v>0</v>
      </c>
      <c r="K140" s="16">
        <f t="shared" si="18"/>
        <v>17000</v>
      </c>
      <c r="L140" s="16">
        <f t="shared" si="18"/>
        <v>23000</v>
      </c>
      <c r="M140" s="16" t="s">
        <v>24</v>
      </c>
      <c r="N140" s="16" t="s">
        <v>24</v>
      </c>
      <c r="O140" s="16" t="s">
        <v>24</v>
      </c>
      <c r="P140" s="16" t="s">
        <v>24</v>
      </c>
    </row>
    <row r="141" spans="1:16" s="3" customFormat="1" ht="42.95" customHeight="1">
      <c r="A141" s="118">
        <v>45</v>
      </c>
      <c r="B141" s="20" t="s">
        <v>33</v>
      </c>
      <c r="C141" s="21" t="s">
        <v>314</v>
      </c>
      <c r="D141" s="21" t="s">
        <v>128</v>
      </c>
      <c r="E141" s="21" t="s">
        <v>73</v>
      </c>
      <c r="F141" s="21" t="s">
        <v>129</v>
      </c>
      <c r="G141" s="21" t="s">
        <v>130</v>
      </c>
      <c r="H141" s="21" t="s">
        <v>315</v>
      </c>
      <c r="I141" s="49">
        <v>40000</v>
      </c>
      <c r="J141" s="49">
        <v>10000</v>
      </c>
      <c r="K141" s="49">
        <v>20000</v>
      </c>
      <c r="L141" s="49">
        <v>10000</v>
      </c>
      <c r="M141" s="26" t="s">
        <v>154</v>
      </c>
      <c r="N141" s="27" t="s">
        <v>128</v>
      </c>
      <c r="O141" s="118" t="s">
        <v>133</v>
      </c>
      <c r="P141" s="135" t="s">
        <v>316</v>
      </c>
    </row>
    <row r="142" spans="1:16" s="3" customFormat="1" ht="48" customHeight="1">
      <c r="A142" s="118"/>
      <c r="B142" s="20" t="s">
        <v>44</v>
      </c>
      <c r="C142" s="21" t="s">
        <v>314</v>
      </c>
      <c r="D142" s="21" t="s">
        <v>128</v>
      </c>
      <c r="E142" s="24" t="s">
        <v>50</v>
      </c>
      <c r="F142" s="21" t="s">
        <v>129</v>
      </c>
      <c r="G142" s="36" t="s">
        <v>262</v>
      </c>
      <c r="H142" s="21" t="s">
        <v>315</v>
      </c>
      <c r="I142" s="49">
        <v>40000</v>
      </c>
      <c r="J142" s="51">
        <v>0</v>
      </c>
      <c r="K142" s="47">
        <v>10000</v>
      </c>
      <c r="L142" s="47">
        <v>20000</v>
      </c>
      <c r="M142" s="24" t="s">
        <v>58</v>
      </c>
      <c r="N142" s="27" t="s">
        <v>128</v>
      </c>
      <c r="O142" s="118"/>
      <c r="P142" s="135"/>
    </row>
    <row r="143" spans="1:16" s="3" customFormat="1" ht="53.1" customHeight="1">
      <c r="A143" s="118">
        <v>46</v>
      </c>
      <c r="B143" s="20" t="s">
        <v>33</v>
      </c>
      <c r="C143" s="21" t="s">
        <v>317</v>
      </c>
      <c r="D143" s="21" t="s">
        <v>128</v>
      </c>
      <c r="E143" s="21" t="s">
        <v>73</v>
      </c>
      <c r="F143" s="21" t="s">
        <v>129</v>
      </c>
      <c r="G143" s="21" t="s">
        <v>122</v>
      </c>
      <c r="H143" s="21" t="s">
        <v>318</v>
      </c>
      <c r="I143" s="20">
        <v>5000</v>
      </c>
      <c r="J143" s="20">
        <v>3000</v>
      </c>
      <c r="K143" s="20">
        <v>2000</v>
      </c>
      <c r="L143" s="21"/>
      <c r="M143" s="21" t="s">
        <v>182</v>
      </c>
      <c r="N143" s="21" t="s">
        <v>128</v>
      </c>
      <c r="O143" s="127" t="s">
        <v>133</v>
      </c>
      <c r="P143" s="142" t="s">
        <v>319</v>
      </c>
    </row>
    <row r="144" spans="1:16" s="3" customFormat="1" ht="57" customHeight="1">
      <c r="A144" s="118"/>
      <c r="B144" s="20" t="s">
        <v>44</v>
      </c>
      <c r="C144" s="21" t="s">
        <v>317</v>
      </c>
      <c r="D144" s="21" t="s">
        <v>128</v>
      </c>
      <c r="E144" s="24" t="s">
        <v>50</v>
      </c>
      <c r="F144" s="21" t="s">
        <v>129</v>
      </c>
      <c r="G144" s="24" t="s">
        <v>56</v>
      </c>
      <c r="H144" s="21" t="s">
        <v>318</v>
      </c>
      <c r="I144" s="20">
        <v>5000</v>
      </c>
      <c r="J144" s="51">
        <v>0</v>
      </c>
      <c r="K144" s="47">
        <v>3000</v>
      </c>
      <c r="L144" s="47">
        <v>2000</v>
      </c>
      <c r="M144" s="24" t="s">
        <v>81</v>
      </c>
      <c r="N144" s="21" t="s">
        <v>128</v>
      </c>
      <c r="O144" s="128"/>
      <c r="P144" s="143"/>
    </row>
    <row r="145" spans="1:16" s="3" customFormat="1" ht="51" customHeight="1">
      <c r="A145" s="118">
        <v>47</v>
      </c>
      <c r="B145" s="20" t="s">
        <v>33</v>
      </c>
      <c r="C145" s="29" t="s">
        <v>320</v>
      </c>
      <c r="D145" s="29" t="s">
        <v>128</v>
      </c>
      <c r="E145" s="29" t="s">
        <v>73</v>
      </c>
      <c r="F145" s="29" t="s">
        <v>129</v>
      </c>
      <c r="G145" s="29" t="s">
        <v>130</v>
      </c>
      <c r="H145" s="29" t="s">
        <v>321</v>
      </c>
      <c r="I145" s="80">
        <v>5000</v>
      </c>
      <c r="J145" s="80">
        <v>300</v>
      </c>
      <c r="K145" s="80">
        <v>3000</v>
      </c>
      <c r="L145" s="80">
        <v>1700</v>
      </c>
      <c r="M145" s="81" t="s">
        <v>322</v>
      </c>
      <c r="N145" s="29" t="s">
        <v>128</v>
      </c>
      <c r="O145" s="129" t="s">
        <v>133</v>
      </c>
      <c r="P145" s="144" t="s">
        <v>323</v>
      </c>
    </row>
    <row r="146" spans="1:16" s="3" customFormat="1" ht="51" customHeight="1">
      <c r="A146" s="118"/>
      <c r="B146" s="20" t="s">
        <v>44</v>
      </c>
      <c r="C146" s="29" t="s">
        <v>320</v>
      </c>
      <c r="D146" s="29" t="s">
        <v>128</v>
      </c>
      <c r="E146" s="24" t="s">
        <v>50</v>
      </c>
      <c r="F146" s="29" t="s">
        <v>129</v>
      </c>
      <c r="G146" s="24" t="s">
        <v>56</v>
      </c>
      <c r="H146" s="29" t="s">
        <v>321</v>
      </c>
      <c r="I146" s="80">
        <v>5000</v>
      </c>
      <c r="J146" s="51">
        <v>0</v>
      </c>
      <c r="K146" s="47">
        <v>4000</v>
      </c>
      <c r="L146" s="47">
        <v>1000</v>
      </c>
      <c r="M146" s="24" t="s">
        <v>81</v>
      </c>
      <c r="N146" s="29" t="s">
        <v>128</v>
      </c>
      <c r="O146" s="130"/>
      <c r="P146" s="143"/>
    </row>
    <row r="147" spans="1:16" s="3" customFormat="1" ht="15.75">
      <c r="A147" s="106" t="s">
        <v>324</v>
      </c>
      <c r="B147" s="15" t="s">
        <v>22</v>
      </c>
      <c r="C147" s="18" t="s">
        <v>325</v>
      </c>
      <c r="D147" s="16" t="s">
        <v>24</v>
      </c>
      <c r="E147" s="16" t="s">
        <v>24</v>
      </c>
      <c r="F147" s="16" t="s">
        <v>24</v>
      </c>
      <c r="G147" s="16" t="s">
        <v>24</v>
      </c>
      <c r="H147" s="16" t="s">
        <v>24</v>
      </c>
      <c r="I147" s="16">
        <f t="shared" ref="I147:L148" si="19">SUM(I149+I151)</f>
        <v>10300</v>
      </c>
      <c r="J147" s="16">
        <f t="shared" si="19"/>
        <v>2300</v>
      </c>
      <c r="K147" s="16">
        <f t="shared" si="19"/>
        <v>4000</v>
      </c>
      <c r="L147" s="16">
        <f t="shared" si="19"/>
        <v>4000</v>
      </c>
      <c r="M147" s="16" t="s">
        <v>24</v>
      </c>
      <c r="N147" s="16" t="s">
        <v>24</v>
      </c>
      <c r="O147" s="16" t="s">
        <v>24</v>
      </c>
      <c r="P147" s="16" t="s">
        <v>24</v>
      </c>
    </row>
    <row r="148" spans="1:16" s="3" customFormat="1" ht="15.75">
      <c r="A148" s="107"/>
      <c r="B148" s="15" t="s">
        <v>25</v>
      </c>
      <c r="C148" s="18" t="s">
        <v>325</v>
      </c>
      <c r="D148" s="16" t="s">
        <v>24</v>
      </c>
      <c r="E148" s="16" t="s">
        <v>24</v>
      </c>
      <c r="F148" s="16" t="s">
        <v>24</v>
      </c>
      <c r="G148" s="16" t="s">
        <v>24</v>
      </c>
      <c r="H148" s="16" t="s">
        <v>24</v>
      </c>
      <c r="I148" s="16">
        <f t="shared" si="19"/>
        <v>8800</v>
      </c>
      <c r="J148" s="16">
        <f t="shared" si="19"/>
        <v>0</v>
      </c>
      <c r="K148" s="16">
        <f t="shared" si="19"/>
        <v>1700</v>
      </c>
      <c r="L148" s="16">
        <f t="shared" si="19"/>
        <v>6900</v>
      </c>
      <c r="M148" s="16" t="s">
        <v>24</v>
      </c>
      <c r="N148" s="16" t="s">
        <v>24</v>
      </c>
      <c r="O148" s="16" t="s">
        <v>24</v>
      </c>
      <c r="P148" s="16" t="s">
        <v>24</v>
      </c>
    </row>
    <row r="149" spans="1:16" s="3" customFormat="1" ht="45" customHeight="1">
      <c r="A149" s="118">
        <v>48</v>
      </c>
      <c r="B149" s="20" t="s">
        <v>33</v>
      </c>
      <c r="C149" s="29" t="s">
        <v>326</v>
      </c>
      <c r="D149" s="28" t="s">
        <v>152</v>
      </c>
      <c r="E149" s="21" t="s">
        <v>73</v>
      </c>
      <c r="F149" s="21" t="s">
        <v>129</v>
      </c>
      <c r="G149" s="21" t="s">
        <v>130</v>
      </c>
      <c r="H149" s="29" t="s">
        <v>327</v>
      </c>
      <c r="I149" s="61">
        <v>8000</v>
      </c>
      <c r="J149" s="20">
        <v>1000</v>
      </c>
      <c r="K149" s="20">
        <v>3000</v>
      </c>
      <c r="L149" s="20">
        <v>4000</v>
      </c>
      <c r="M149" s="21" t="s">
        <v>328</v>
      </c>
      <c r="N149" s="62" t="s">
        <v>152</v>
      </c>
      <c r="O149" s="125" t="s">
        <v>42</v>
      </c>
      <c r="P149" s="135" t="s">
        <v>329</v>
      </c>
    </row>
    <row r="150" spans="1:16" s="3" customFormat="1" ht="45" customHeight="1">
      <c r="A150" s="119"/>
      <c r="B150" s="20" t="s">
        <v>44</v>
      </c>
      <c r="C150" s="24" t="s">
        <v>330</v>
      </c>
      <c r="D150" s="28" t="s">
        <v>152</v>
      </c>
      <c r="E150" s="24" t="s">
        <v>50</v>
      </c>
      <c r="F150" s="21" t="s">
        <v>129</v>
      </c>
      <c r="G150" s="24" t="s">
        <v>51</v>
      </c>
      <c r="H150" s="29" t="s">
        <v>327</v>
      </c>
      <c r="I150" s="61">
        <v>8000</v>
      </c>
      <c r="J150" s="47">
        <v>0</v>
      </c>
      <c r="K150" s="47">
        <v>1000</v>
      </c>
      <c r="L150" s="47">
        <v>6800</v>
      </c>
      <c r="M150" s="24" t="s">
        <v>248</v>
      </c>
      <c r="N150" s="62" t="s">
        <v>152</v>
      </c>
      <c r="O150" s="125"/>
      <c r="P150" s="135"/>
    </row>
    <row r="151" spans="1:16" s="3" customFormat="1" ht="33.950000000000003" customHeight="1">
      <c r="A151" s="118">
        <v>49</v>
      </c>
      <c r="B151" s="20" t="s">
        <v>33</v>
      </c>
      <c r="C151" s="21" t="s">
        <v>331</v>
      </c>
      <c r="D151" s="21" t="s">
        <v>152</v>
      </c>
      <c r="E151" s="21" t="s">
        <v>73</v>
      </c>
      <c r="F151" s="21" t="s">
        <v>129</v>
      </c>
      <c r="G151" s="21" t="s">
        <v>122</v>
      </c>
      <c r="H151" s="21" t="s">
        <v>332</v>
      </c>
      <c r="I151" s="49">
        <v>2300</v>
      </c>
      <c r="J151" s="49">
        <v>1300</v>
      </c>
      <c r="K151" s="49">
        <v>1000</v>
      </c>
      <c r="L151" s="49"/>
      <c r="M151" s="26" t="s">
        <v>333</v>
      </c>
      <c r="N151" s="22" t="s">
        <v>152</v>
      </c>
      <c r="O151" s="125" t="s">
        <v>42</v>
      </c>
      <c r="P151" s="135" t="s">
        <v>334</v>
      </c>
    </row>
    <row r="152" spans="1:16" s="3" customFormat="1" ht="33.950000000000003" customHeight="1">
      <c r="A152" s="119"/>
      <c r="B152" s="20" t="s">
        <v>44</v>
      </c>
      <c r="C152" s="21" t="s">
        <v>331</v>
      </c>
      <c r="D152" s="21" t="s">
        <v>152</v>
      </c>
      <c r="E152" s="24" t="s">
        <v>50</v>
      </c>
      <c r="F152" s="21" t="s">
        <v>129</v>
      </c>
      <c r="G152" s="24" t="s">
        <v>56</v>
      </c>
      <c r="H152" s="21" t="s">
        <v>332</v>
      </c>
      <c r="I152" s="51">
        <v>800</v>
      </c>
      <c r="J152" s="51">
        <v>0</v>
      </c>
      <c r="K152" s="51">
        <v>700</v>
      </c>
      <c r="L152" s="51">
        <v>100</v>
      </c>
      <c r="M152" s="36" t="s">
        <v>248</v>
      </c>
      <c r="N152" s="22" t="s">
        <v>152</v>
      </c>
      <c r="O152" s="125"/>
      <c r="P152" s="135"/>
    </row>
    <row r="153" spans="1:16" s="3" customFormat="1" ht="15.75">
      <c r="A153" s="106" t="s">
        <v>335</v>
      </c>
      <c r="B153" s="15" t="s">
        <v>22</v>
      </c>
      <c r="C153" s="18" t="s">
        <v>336</v>
      </c>
      <c r="D153" s="16" t="s">
        <v>24</v>
      </c>
      <c r="E153" s="16" t="s">
        <v>24</v>
      </c>
      <c r="F153" s="16" t="s">
        <v>24</v>
      </c>
      <c r="G153" s="16" t="s">
        <v>24</v>
      </c>
      <c r="H153" s="16" t="s">
        <v>24</v>
      </c>
      <c r="I153" s="16">
        <f t="shared" ref="I153:L154" si="20">SUM(I155)</f>
        <v>2000</v>
      </c>
      <c r="J153" s="16">
        <f t="shared" si="20"/>
        <v>500</v>
      </c>
      <c r="K153" s="16">
        <f t="shared" si="20"/>
        <v>1000</v>
      </c>
      <c r="L153" s="16">
        <f t="shared" si="20"/>
        <v>500</v>
      </c>
      <c r="M153" s="16" t="s">
        <v>24</v>
      </c>
      <c r="N153" s="16" t="s">
        <v>24</v>
      </c>
      <c r="O153" s="16" t="s">
        <v>24</v>
      </c>
      <c r="P153" s="16" t="s">
        <v>24</v>
      </c>
    </row>
    <row r="154" spans="1:16" s="3" customFormat="1" ht="15.75">
      <c r="A154" s="107"/>
      <c r="B154" s="15" t="s">
        <v>25</v>
      </c>
      <c r="C154" s="18" t="s">
        <v>336</v>
      </c>
      <c r="D154" s="16" t="s">
        <v>24</v>
      </c>
      <c r="E154" s="16" t="s">
        <v>24</v>
      </c>
      <c r="F154" s="16" t="s">
        <v>24</v>
      </c>
      <c r="G154" s="16" t="s">
        <v>24</v>
      </c>
      <c r="H154" s="16" t="s">
        <v>24</v>
      </c>
      <c r="I154" s="16">
        <f t="shared" si="20"/>
        <v>2000</v>
      </c>
      <c r="J154" s="16">
        <f t="shared" si="20"/>
        <v>0</v>
      </c>
      <c r="K154" s="16">
        <f t="shared" si="20"/>
        <v>500</v>
      </c>
      <c r="L154" s="16">
        <f t="shared" si="20"/>
        <v>1000</v>
      </c>
      <c r="M154" s="16" t="s">
        <v>24</v>
      </c>
      <c r="N154" s="16" t="s">
        <v>24</v>
      </c>
      <c r="O154" s="16" t="s">
        <v>24</v>
      </c>
      <c r="P154" s="16" t="s">
        <v>24</v>
      </c>
    </row>
    <row r="155" spans="1:16" s="3" customFormat="1" ht="42" customHeight="1">
      <c r="A155" s="118">
        <v>50</v>
      </c>
      <c r="B155" s="20" t="s">
        <v>33</v>
      </c>
      <c r="C155" s="38" t="s">
        <v>337</v>
      </c>
      <c r="D155" s="52" t="s">
        <v>338</v>
      </c>
      <c r="E155" s="21" t="s">
        <v>73</v>
      </c>
      <c r="F155" s="21" t="s">
        <v>129</v>
      </c>
      <c r="G155" s="29" t="s">
        <v>130</v>
      </c>
      <c r="H155" s="29" t="s">
        <v>339</v>
      </c>
      <c r="I155" s="54">
        <v>2000</v>
      </c>
      <c r="J155" s="54">
        <v>500</v>
      </c>
      <c r="K155" s="54">
        <v>1000</v>
      </c>
      <c r="L155" s="49">
        <v>500</v>
      </c>
      <c r="M155" s="26" t="s">
        <v>154</v>
      </c>
      <c r="N155" s="52" t="s">
        <v>338</v>
      </c>
      <c r="O155" s="131" t="s">
        <v>340</v>
      </c>
      <c r="P155" s="137" t="s">
        <v>341</v>
      </c>
    </row>
    <row r="156" spans="1:16" s="3" customFormat="1" ht="41.1" customHeight="1">
      <c r="A156" s="119"/>
      <c r="B156" s="20" t="s">
        <v>44</v>
      </c>
      <c r="C156" s="29" t="s">
        <v>342</v>
      </c>
      <c r="D156" s="52" t="s">
        <v>338</v>
      </c>
      <c r="E156" s="24" t="s">
        <v>50</v>
      </c>
      <c r="F156" s="21" t="s">
        <v>129</v>
      </c>
      <c r="G156" s="30" t="s">
        <v>51</v>
      </c>
      <c r="H156" s="29" t="s">
        <v>339</v>
      </c>
      <c r="I156" s="54">
        <v>2000</v>
      </c>
      <c r="J156" s="55">
        <v>0</v>
      </c>
      <c r="K156" s="55">
        <v>500</v>
      </c>
      <c r="L156" s="51">
        <v>1000</v>
      </c>
      <c r="M156" s="24" t="s">
        <v>248</v>
      </c>
      <c r="N156" s="52" t="s">
        <v>338</v>
      </c>
      <c r="O156" s="125"/>
      <c r="P156" s="137"/>
    </row>
    <row r="157" spans="1:16" s="3" customFormat="1" ht="15.75">
      <c r="A157" s="106" t="s">
        <v>343</v>
      </c>
      <c r="B157" s="15" t="s">
        <v>22</v>
      </c>
      <c r="C157" s="18" t="s">
        <v>344</v>
      </c>
      <c r="D157" s="16" t="s">
        <v>24</v>
      </c>
      <c r="E157" s="16" t="s">
        <v>24</v>
      </c>
      <c r="F157" s="16" t="s">
        <v>24</v>
      </c>
      <c r="G157" s="16" t="s">
        <v>24</v>
      </c>
      <c r="H157" s="16" t="s">
        <v>24</v>
      </c>
      <c r="I157" s="16">
        <f t="shared" ref="I157:L158" si="21">SUM(I159+I161+I163+I165+I167)</f>
        <v>10809</v>
      </c>
      <c r="J157" s="16">
        <f t="shared" si="21"/>
        <v>0</v>
      </c>
      <c r="K157" s="16">
        <f t="shared" si="21"/>
        <v>6000</v>
      </c>
      <c r="L157" s="16">
        <f t="shared" si="21"/>
        <v>4809</v>
      </c>
      <c r="M157" s="16" t="s">
        <v>24</v>
      </c>
      <c r="N157" s="16" t="s">
        <v>24</v>
      </c>
      <c r="O157" s="16" t="s">
        <v>24</v>
      </c>
      <c r="P157" s="16" t="s">
        <v>24</v>
      </c>
    </row>
    <row r="158" spans="1:16" s="3" customFormat="1" ht="15.75">
      <c r="A158" s="107"/>
      <c r="B158" s="15" t="s">
        <v>25</v>
      </c>
      <c r="C158" s="18" t="s">
        <v>344</v>
      </c>
      <c r="D158" s="16" t="s">
        <v>24</v>
      </c>
      <c r="E158" s="16" t="s">
        <v>24</v>
      </c>
      <c r="F158" s="16" t="s">
        <v>24</v>
      </c>
      <c r="G158" s="16" t="s">
        <v>24</v>
      </c>
      <c r="H158" s="16" t="s">
        <v>24</v>
      </c>
      <c r="I158" s="16">
        <f t="shared" si="21"/>
        <v>8965</v>
      </c>
      <c r="J158" s="16">
        <f t="shared" si="21"/>
        <v>2276</v>
      </c>
      <c r="K158" s="16">
        <f t="shared" si="21"/>
        <v>6689</v>
      </c>
      <c r="L158" s="16">
        <f t="shared" si="21"/>
        <v>0</v>
      </c>
      <c r="M158" s="16" t="s">
        <v>24</v>
      </c>
      <c r="N158" s="16" t="s">
        <v>24</v>
      </c>
      <c r="O158" s="16" t="s">
        <v>24</v>
      </c>
      <c r="P158" s="16" t="s">
        <v>24</v>
      </c>
    </row>
    <row r="159" spans="1:16" s="3" customFormat="1" ht="44.1" customHeight="1">
      <c r="A159" s="118">
        <v>51</v>
      </c>
      <c r="B159" s="20" t="s">
        <v>33</v>
      </c>
      <c r="C159" s="21" t="s">
        <v>345</v>
      </c>
      <c r="D159" s="21" t="s">
        <v>346</v>
      </c>
      <c r="E159" s="21" t="s">
        <v>50</v>
      </c>
      <c r="F159" s="29" t="s">
        <v>37</v>
      </c>
      <c r="G159" s="21" t="s">
        <v>56</v>
      </c>
      <c r="H159" s="21" t="s">
        <v>347</v>
      </c>
      <c r="I159" s="49">
        <v>4357</v>
      </c>
      <c r="J159" s="20"/>
      <c r="K159" s="49">
        <v>2200</v>
      </c>
      <c r="L159" s="49">
        <v>2157</v>
      </c>
      <c r="M159" s="26" t="s">
        <v>81</v>
      </c>
      <c r="N159" s="27" t="s">
        <v>346</v>
      </c>
      <c r="O159" s="123" t="s">
        <v>69</v>
      </c>
      <c r="P159" s="135" t="s">
        <v>249</v>
      </c>
    </row>
    <row r="160" spans="1:16" s="3" customFormat="1" ht="45.95" customHeight="1">
      <c r="A160" s="118"/>
      <c r="B160" s="20" t="s">
        <v>44</v>
      </c>
      <c r="C160" s="21" t="s">
        <v>345</v>
      </c>
      <c r="D160" s="21" t="s">
        <v>346</v>
      </c>
      <c r="E160" s="24" t="s">
        <v>73</v>
      </c>
      <c r="F160" s="29" t="s">
        <v>37</v>
      </c>
      <c r="G160" s="24" t="s">
        <v>122</v>
      </c>
      <c r="H160" s="21" t="s">
        <v>347</v>
      </c>
      <c r="I160" s="47">
        <v>2920</v>
      </c>
      <c r="J160" s="47">
        <v>876</v>
      </c>
      <c r="K160" s="47">
        <v>2044</v>
      </c>
      <c r="L160" s="47">
        <v>0</v>
      </c>
      <c r="M160" s="24" t="s">
        <v>123</v>
      </c>
      <c r="N160" s="27" t="s">
        <v>346</v>
      </c>
      <c r="O160" s="118"/>
      <c r="P160" s="135"/>
    </row>
    <row r="161" spans="1:16" s="4" customFormat="1" ht="54" customHeight="1">
      <c r="A161" s="118">
        <v>52</v>
      </c>
      <c r="B161" s="20" t="s">
        <v>33</v>
      </c>
      <c r="C161" s="21" t="s">
        <v>348</v>
      </c>
      <c r="D161" s="21" t="s">
        <v>349</v>
      </c>
      <c r="E161" s="21" t="s">
        <v>50</v>
      </c>
      <c r="F161" s="29" t="s">
        <v>37</v>
      </c>
      <c r="G161" s="21" t="s">
        <v>56</v>
      </c>
      <c r="H161" s="21" t="s">
        <v>350</v>
      </c>
      <c r="I161" s="49">
        <v>1695</v>
      </c>
      <c r="J161" s="20"/>
      <c r="K161" s="49">
        <v>1000</v>
      </c>
      <c r="L161" s="49">
        <v>695</v>
      </c>
      <c r="M161" s="26" t="s">
        <v>81</v>
      </c>
      <c r="N161" s="27" t="s">
        <v>349</v>
      </c>
      <c r="O161" s="123" t="s">
        <v>69</v>
      </c>
      <c r="P161" s="135" t="s">
        <v>249</v>
      </c>
    </row>
    <row r="162" spans="1:16" s="4" customFormat="1" ht="74.099999999999994" customHeight="1">
      <c r="A162" s="118"/>
      <c r="B162" s="20" t="s">
        <v>44</v>
      </c>
      <c r="C162" s="76" t="s">
        <v>351</v>
      </c>
      <c r="D162" s="21" t="s">
        <v>349</v>
      </c>
      <c r="E162" s="24" t="s">
        <v>73</v>
      </c>
      <c r="F162" s="29" t="s">
        <v>37</v>
      </c>
      <c r="G162" s="24" t="s">
        <v>122</v>
      </c>
      <c r="H162" s="24" t="s">
        <v>352</v>
      </c>
      <c r="I162" s="47">
        <v>1702</v>
      </c>
      <c r="J162" s="47">
        <v>600</v>
      </c>
      <c r="K162" s="47">
        <v>1102</v>
      </c>
      <c r="L162" s="47">
        <v>0</v>
      </c>
      <c r="M162" s="24" t="s">
        <v>284</v>
      </c>
      <c r="N162" s="27" t="s">
        <v>349</v>
      </c>
      <c r="O162" s="118"/>
      <c r="P162" s="135"/>
    </row>
    <row r="163" spans="1:16" s="3" customFormat="1" ht="48.95" customHeight="1">
      <c r="A163" s="118">
        <v>53</v>
      </c>
      <c r="B163" s="20" t="s">
        <v>33</v>
      </c>
      <c r="C163" s="21" t="s">
        <v>353</v>
      </c>
      <c r="D163" s="21" t="s">
        <v>349</v>
      </c>
      <c r="E163" s="21" t="s">
        <v>50</v>
      </c>
      <c r="F163" s="29" t="s">
        <v>37</v>
      </c>
      <c r="G163" s="21" t="s">
        <v>56</v>
      </c>
      <c r="H163" s="21" t="s">
        <v>354</v>
      </c>
      <c r="I163" s="23">
        <v>1581</v>
      </c>
      <c r="J163" s="49"/>
      <c r="K163" s="49">
        <v>1000</v>
      </c>
      <c r="L163" s="49">
        <v>581</v>
      </c>
      <c r="M163" s="26" t="s">
        <v>81</v>
      </c>
      <c r="N163" s="27" t="s">
        <v>349</v>
      </c>
      <c r="O163" s="123" t="s">
        <v>69</v>
      </c>
      <c r="P163" s="135" t="s">
        <v>249</v>
      </c>
    </row>
    <row r="164" spans="1:16" s="3" customFormat="1" ht="75.95" customHeight="1">
      <c r="A164" s="118"/>
      <c r="B164" s="20" t="s">
        <v>44</v>
      </c>
      <c r="C164" s="24" t="s">
        <v>355</v>
      </c>
      <c r="D164" s="21" t="s">
        <v>349</v>
      </c>
      <c r="E164" s="24" t="s">
        <v>73</v>
      </c>
      <c r="F164" s="29" t="s">
        <v>37</v>
      </c>
      <c r="G164" s="24" t="s">
        <v>122</v>
      </c>
      <c r="H164" s="24" t="s">
        <v>356</v>
      </c>
      <c r="I164" s="47">
        <v>1599</v>
      </c>
      <c r="J164" s="47">
        <v>600</v>
      </c>
      <c r="K164" s="47">
        <v>999</v>
      </c>
      <c r="L164" s="47">
        <v>0</v>
      </c>
      <c r="M164" s="24" t="s">
        <v>284</v>
      </c>
      <c r="N164" s="27" t="s">
        <v>349</v>
      </c>
      <c r="O164" s="118"/>
      <c r="P164" s="135"/>
    </row>
    <row r="165" spans="1:16" s="3" customFormat="1" ht="75" customHeight="1">
      <c r="A165" s="118">
        <v>54</v>
      </c>
      <c r="B165" s="20" t="s">
        <v>33</v>
      </c>
      <c r="C165" s="28" t="s">
        <v>357</v>
      </c>
      <c r="D165" s="21" t="s">
        <v>358</v>
      </c>
      <c r="E165" s="21" t="s">
        <v>50</v>
      </c>
      <c r="F165" s="21" t="s">
        <v>37</v>
      </c>
      <c r="G165" s="21" t="s">
        <v>56</v>
      </c>
      <c r="H165" s="21" t="s">
        <v>359</v>
      </c>
      <c r="I165" s="49">
        <v>1949</v>
      </c>
      <c r="J165" s="49"/>
      <c r="K165" s="49">
        <v>1000</v>
      </c>
      <c r="L165" s="49">
        <v>949</v>
      </c>
      <c r="M165" s="21" t="s">
        <v>81</v>
      </c>
      <c r="N165" s="27" t="s">
        <v>358</v>
      </c>
      <c r="O165" s="123" t="s">
        <v>69</v>
      </c>
      <c r="P165" s="137" t="s">
        <v>360</v>
      </c>
    </row>
    <row r="166" spans="1:16" s="3" customFormat="1" ht="87" customHeight="1">
      <c r="A166" s="118"/>
      <c r="B166" s="20" t="s">
        <v>44</v>
      </c>
      <c r="C166" s="28" t="s">
        <v>357</v>
      </c>
      <c r="D166" s="21" t="s">
        <v>358</v>
      </c>
      <c r="E166" s="24" t="s">
        <v>73</v>
      </c>
      <c r="F166" s="21" t="s">
        <v>37</v>
      </c>
      <c r="G166" s="24" t="s">
        <v>122</v>
      </c>
      <c r="H166" s="24" t="s">
        <v>361</v>
      </c>
      <c r="I166" s="47">
        <v>1501</v>
      </c>
      <c r="J166" s="47">
        <v>100</v>
      </c>
      <c r="K166" s="47">
        <v>1401</v>
      </c>
      <c r="L166" s="47">
        <v>0</v>
      </c>
      <c r="M166" s="24" t="s">
        <v>154</v>
      </c>
      <c r="N166" s="27" t="s">
        <v>358</v>
      </c>
      <c r="O166" s="118"/>
      <c r="P166" s="137"/>
    </row>
    <row r="167" spans="1:16" s="3" customFormat="1" ht="87.95" customHeight="1">
      <c r="A167" s="118">
        <v>55</v>
      </c>
      <c r="B167" s="20" t="s">
        <v>33</v>
      </c>
      <c r="C167" s="28" t="s">
        <v>362</v>
      </c>
      <c r="D167" s="21" t="s">
        <v>358</v>
      </c>
      <c r="E167" s="21" t="s">
        <v>50</v>
      </c>
      <c r="F167" s="21" t="s">
        <v>37</v>
      </c>
      <c r="G167" s="21" t="s">
        <v>56</v>
      </c>
      <c r="H167" s="21" t="s">
        <v>363</v>
      </c>
      <c r="I167" s="49">
        <v>1227</v>
      </c>
      <c r="J167" s="49"/>
      <c r="K167" s="49">
        <v>800</v>
      </c>
      <c r="L167" s="49">
        <v>427</v>
      </c>
      <c r="M167" s="21" t="s">
        <v>81</v>
      </c>
      <c r="N167" s="27" t="s">
        <v>358</v>
      </c>
      <c r="O167" s="123" t="s">
        <v>69</v>
      </c>
      <c r="P167" s="137" t="s">
        <v>364</v>
      </c>
    </row>
    <row r="168" spans="1:16" s="3" customFormat="1" ht="60.95" customHeight="1">
      <c r="A168" s="118"/>
      <c r="B168" s="20" t="s">
        <v>44</v>
      </c>
      <c r="C168" s="28" t="s">
        <v>362</v>
      </c>
      <c r="D168" s="21" t="s">
        <v>358</v>
      </c>
      <c r="E168" s="24" t="s">
        <v>73</v>
      </c>
      <c r="F168" s="21" t="s">
        <v>37</v>
      </c>
      <c r="G168" s="24" t="s">
        <v>122</v>
      </c>
      <c r="H168" s="24" t="s">
        <v>365</v>
      </c>
      <c r="I168" s="47">
        <v>1243</v>
      </c>
      <c r="J168" s="47">
        <v>100</v>
      </c>
      <c r="K168" s="47">
        <v>1143</v>
      </c>
      <c r="L168" s="47">
        <v>0</v>
      </c>
      <c r="M168" s="24" t="s">
        <v>154</v>
      </c>
      <c r="N168" s="27" t="s">
        <v>358</v>
      </c>
      <c r="O168" s="118"/>
      <c r="P168" s="137"/>
    </row>
    <row r="169" spans="1:16" s="4" customFormat="1" ht="15">
      <c r="A169" s="106" t="s">
        <v>366</v>
      </c>
      <c r="B169" s="15" t="s">
        <v>22</v>
      </c>
      <c r="C169" s="108" t="s">
        <v>367</v>
      </c>
      <c r="D169" s="109"/>
      <c r="E169" s="109"/>
      <c r="F169" s="109"/>
      <c r="G169" s="16" t="s">
        <v>24</v>
      </c>
      <c r="H169" s="16" t="s">
        <v>24</v>
      </c>
      <c r="I169" s="16">
        <f t="shared" ref="I169:L170" si="22">SUM(I171+I177+I183+I191+I196)</f>
        <v>143700</v>
      </c>
      <c r="J169" s="16">
        <f t="shared" si="22"/>
        <v>26375</v>
      </c>
      <c r="K169" s="16">
        <f t="shared" si="22"/>
        <v>67025</v>
      </c>
      <c r="L169" s="16">
        <f t="shared" si="22"/>
        <v>41300</v>
      </c>
      <c r="M169" s="16" t="s">
        <v>24</v>
      </c>
      <c r="N169" s="16" t="s">
        <v>24</v>
      </c>
      <c r="O169" s="16" t="s">
        <v>24</v>
      </c>
      <c r="P169" s="16" t="s">
        <v>24</v>
      </c>
    </row>
    <row r="170" spans="1:16" s="4" customFormat="1" ht="15">
      <c r="A170" s="107"/>
      <c r="B170" s="15" t="s">
        <v>25</v>
      </c>
      <c r="C170" s="108" t="s">
        <v>368</v>
      </c>
      <c r="D170" s="109"/>
      <c r="E170" s="109"/>
      <c r="F170" s="109"/>
      <c r="G170" s="16" t="s">
        <v>24</v>
      </c>
      <c r="H170" s="16" t="s">
        <v>24</v>
      </c>
      <c r="I170" s="16">
        <f t="shared" si="22"/>
        <v>156700</v>
      </c>
      <c r="J170" s="16">
        <f t="shared" si="22"/>
        <v>26375</v>
      </c>
      <c r="K170" s="16">
        <f t="shared" si="22"/>
        <v>59980</v>
      </c>
      <c r="L170" s="16">
        <f t="shared" si="22"/>
        <v>62655</v>
      </c>
      <c r="M170" s="16" t="s">
        <v>24</v>
      </c>
      <c r="N170" s="16" t="s">
        <v>24</v>
      </c>
      <c r="O170" s="16" t="s">
        <v>24</v>
      </c>
      <c r="P170" s="16" t="s">
        <v>24</v>
      </c>
    </row>
    <row r="171" spans="1:16" s="4" customFormat="1" ht="15">
      <c r="A171" s="106" t="s">
        <v>30</v>
      </c>
      <c r="B171" s="15" t="s">
        <v>22</v>
      </c>
      <c r="C171" s="18" t="s">
        <v>369</v>
      </c>
      <c r="D171" s="16" t="s">
        <v>24</v>
      </c>
      <c r="E171" s="16" t="s">
        <v>24</v>
      </c>
      <c r="F171" s="16" t="s">
        <v>24</v>
      </c>
      <c r="G171" s="16" t="s">
        <v>24</v>
      </c>
      <c r="H171" s="16" t="s">
        <v>24</v>
      </c>
      <c r="I171" s="16">
        <f t="shared" ref="I171:L172" si="23">SUM(I173+I175)</f>
        <v>2250</v>
      </c>
      <c r="J171" s="16">
        <f t="shared" si="23"/>
        <v>1625</v>
      </c>
      <c r="K171" s="16">
        <f t="shared" si="23"/>
        <v>625</v>
      </c>
      <c r="L171" s="16">
        <f t="shared" si="23"/>
        <v>0</v>
      </c>
      <c r="M171" s="16" t="s">
        <v>24</v>
      </c>
      <c r="N171" s="16" t="s">
        <v>24</v>
      </c>
      <c r="O171" s="16" t="s">
        <v>24</v>
      </c>
      <c r="P171" s="16" t="s">
        <v>24</v>
      </c>
    </row>
    <row r="172" spans="1:16" s="4" customFormat="1" ht="15">
      <c r="A172" s="107"/>
      <c r="B172" s="15" t="s">
        <v>25</v>
      </c>
      <c r="C172" s="18" t="s">
        <v>369</v>
      </c>
      <c r="D172" s="16" t="s">
        <v>24</v>
      </c>
      <c r="E172" s="16" t="s">
        <v>24</v>
      </c>
      <c r="F172" s="16" t="s">
        <v>24</v>
      </c>
      <c r="G172" s="16" t="s">
        <v>24</v>
      </c>
      <c r="H172" s="16" t="s">
        <v>24</v>
      </c>
      <c r="I172" s="16">
        <f t="shared" si="23"/>
        <v>2250</v>
      </c>
      <c r="J172" s="16">
        <f t="shared" si="23"/>
        <v>1625</v>
      </c>
      <c r="K172" s="16">
        <f t="shared" si="23"/>
        <v>625</v>
      </c>
      <c r="L172" s="16">
        <f t="shared" si="23"/>
        <v>0</v>
      </c>
      <c r="M172" s="16" t="s">
        <v>24</v>
      </c>
      <c r="N172" s="16" t="s">
        <v>24</v>
      </c>
      <c r="O172" s="16" t="s">
        <v>24</v>
      </c>
      <c r="P172" s="16" t="s">
        <v>24</v>
      </c>
    </row>
    <row r="173" spans="1:16" s="3" customFormat="1" ht="93" customHeight="1">
      <c r="A173" s="118">
        <v>56</v>
      </c>
      <c r="B173" s="20" t="s">
        <v>33</v>
      </c>
      <c r="C173" s="21" t="s">
        <v>370</v>
      </c>
      <c r="D173" s="77" t="s">
        <v>371</v>
      </c>
      <c r="E173" s="21" t="s">
        <v>73</v>
      </c>
      <c r="F173" s="21" t="s">
        <v>37</v>
      </c>
      <c r="G173" s="21" t="s">
        <v>122</v>
      </c>
      <c r="H173" s="21" t="s">
        <v>372</v>
      </c>
      <c r="I173" s="49">
        <v>1000</v>
      </c>
      <c r="J173" s="49">
        <v>500</v>
      </c>
      <c r="K173" s="49">
        <v>500</v>
      </c>
      <c r="L173" s="49"/>
      <c r="M173" s="21" t="s">
        <v>182</v>
      </c>
      <c r="N173" s="21" t="s">
        <v>68</v>
      </c>
      <c r="O173" s="123" t="s">
        <v>69</v>
      </c>
      <c r="P173" s="135" t="s">
        <v>373</v>
      </c>
    </row>
    <row r="174" spans="1:16" s="3" customFormat="1" ht="95.1" customHeight="1">
      <c r="A174" s="118"/>
      <c r="B174" s="20" t="s">
        <v>44</v>
      </c>
      <c r="C174" s="24" t="s">
        <v>374</v>
      </c>
      <c r="D174" s="77" t="s">
        <v>371</v>
      </c>
      <c r="E174" s="21" t="s">
        <v>73</v>
      </c>
      <c r="F174" s="21" t="s">
        <v>37</v>
      </c>
      <c r="G174" s="21" t="s">
        <v>122</v>
      </c>
      <c r="H174" s="21" t="s">
        <v>372</v>
      </c>
      <c r="I174" s="49">
        <v>1000</v>
      </c>
      <c r="J174" s="49">
        <v>500</v>
      </c>
      <c r="K174" s="49">
        <v>500</v>
      </c>
      <c r="L174" s="49"/>
      <c r="M174" s="21" t="s">
        <v>182</v>
      </c>
      <c r="N174" s="21" t="s">
        <v>68</v>
      </c>
      <c r="O174" s="118"/>
      <c r="P174" s="135"/>
    </row>
    <row r="175" spans="1:16" s="3" customFormat="1" ht="123.95" customHeight="1">
      <c r="A175" s="118">
        <v>57</v>
      </c>
      <c r="B175" s="20" t="s">
        <v>33</v>
      </c>
      <c r="C175" s="21" t="s">
        <v>375</v>
      </c>
      <c r="D175" s="77" t="s">
        <v>371</v>
      </c>
      <c r="E175" s="21" t="s">
        <v>73</v>
      </c>
      <c r="F175" s="21" t="s">
        <v>37</v>
      </c>
      <c r="G175" s="21" t="s">
        <v>122</v>
      </c>
      <c r="H175" s="21" t="s">
        <v>376</v>
      </c>
      <c r="I175" s="49">
        <v>1250</v>
      </c>
      <c r="J175" s="49">
        <v>1125</v>
      </c>
      <c r="K175" s="49">
        <v>125</v>
      </c>
      <c r="L175" s="49"/>
      <c r="M175" s="21" t="s">
        <v>67</v>
      </c>
      <c r="N175" s="21" t="s">
        <v>68</v>
      </c>
      <c r="O175" s="123" t="s">
        <v>69</v>
      </c>
      <c r="P175" s="135" t="s">
        <v>373</v>
      </c>
    </row>
    <row r="176" spans="1:16" s="3" customFormat="1" ht="122.1" customHeight="1">
      <c r="A176" s="118"/>
      <c r="B176" s="20" t="s">
        <v>44</v>
      </c>
      <c r="C176" s="24" t="s">
        <v>377</v>
      </c>
      <c r="D176" s="77" t="s">
        <v>371</v>
      </c>
      <c r="E176" s="21" t="s">
        <v>73</v>
      </c>
      <c r="F176" s="21" t="s">
        <v>37</v>
      </c>
      <c r="G176" s="21" t="s">
        <v>122</v>
      </c>
      <c r="H176" s="21" t="s">
        <v>376</v>
      </c>
      <c r="I176" s="49">
        <v>1250</v>
      </c>
      <c r="J176" s="49">
        <v>1125</v>
      </c>
      <c r="K176" s="49">
        <v>125</v>
      </c>
      <c r="L176" s="49"/>
      <c r="M176" s="21" t="s">
        <v>67</v>
      </c>
      <c r="N176" s="21" t="s">
        <v>68</v>
      </c>
      <c r="O176" s="118"/>
      <c r="P176" s="135"/>
    </row>
    <row r="177" spans="1:16" s="3" customFormat="1" ht="15.75">
      <c r="A177" s="106" t="s">
        <v>61</v>
      </c>
      <c r="B177" s="15" t="s">
        <v>22</v>
      </c>
      <c r="C177" s="18" t="s">
        <v>378</v>
      </c>
      <c r="D177" s="16" t="s">
        <v>24</v>
      </c>
      <c r="E177" s="16" t="s">
        <v>24</v>
      </c>
      <c r="F177" s="16" t="s">
        <v>24</v>
      </c>
      <c r="G177" s="16" t="s">
        <v>24</v>
      </c>
      <c r="H177" s="16" t="s">
        <v>24</v>
      </c>
      <c r="I177" s="16">
        <f t="shared" ref="I177:L178" si="24">SUM(I179+I181)</f>
        <v>27000</v>
      </c>
      <c r="J177" s="16">
        <f t="shared" si="24"/>
        <v>2000</v>
      </c>
      <c r="K177" s="16">
        <f t="shared" si="24"/>
        <v>13200</v>
      </c>
      <c r="L177" s="16">
        <f t="shared" si="24"/>
        <v>11800</v>
      </c>
      <c r="M177" s="16" t="s">
        <v>24</v>
      </c>
      <c r="N177" s="16" t="s">
        <v>24</v>
      </c>
      <c r="O177" s="16" t="s">
        <v>24</v>
      </c>
      <c r="P177" s="16" t="s">
        <v>24</v>
      </c>
    </row>
    <row r="178" spans="1:16" s="3" customFormat="1" ht="14.25" customHeight="1">
      <c r="A178" s="107"/>
      <c r="B178" s="15" t="s">
        <v>25</v>
      </c>
      <c r="C178" s="110" t="s">
        <v>379</v>
      </c>
      <c r="D178" s="111"/>
      <c r="E178" s="112"/>
      <c r="F178" s="16" t="s">
        <v>24</v>
      </c>
      <c r="G178" s="16" t="s">
        <v>24</v>
      </c>
      <c r="H178" s="16" t="s">
        <v>24</v>
      </c>
      <c r="I178" s="16">
        <f t="shared" si="24"/>
        <v>40000</v>
      </c>
      <c r="J178" s="16">
        <f t="shared" si="24"/>
        <v>2000</v>
      </c>
      <c r="K178" s="16">
        <f t="shared" si="24"/>
        <v>19000</v>
      </c>
      <c r="L178" s="16">
        <f t="shared" si="24"/>
        <v>19000</v>
      </c>
      <c r="M178" s="16" t="s">
        <v>24</v>
      </c>
      <c r="N178" s="16" t="s">
        <v>24</v>
      </c>
      <c r="O178" s="16" t="s">
        <v>24</v>
      </c>
      <c r="P178" s="16" t="s">
        <v>24</v>
      </c>
    </row>
    <row r="179" spans="1:16" s="3" customFormat="1" ht="62.1" customHeight="1">
      <c r="A179" s="118">
        <v>58</v>
      </c>
      <c r="B179" s="20" t="s">
        <v>33</v>
      </c>
      <c r="C179" s="21" t="s">
        <v>380</v>
      </c>
      <c r="D179" s="21" t="s">
        <v>381</v>
      </c>
      <c r="E179" s="21" t="s">
        <v>73</v>
      </c>
      <c r="F179" s="21" t="s">
        <v>37</v>
      </c>
      <c r="G179" s="21" t="s">
        <v>130</v>
      </c>
      <c r="H179" s="21" t="s">
        <v>382</v>
      </c>
      <c r="I179" s="49">
        <v>20000</v>
      </c>
      <c r="J179" s="49">
        <v>2000</v>
      </c>
      <c r="K179" s="49">
        <v>9000</v>
      </c>
      <c r="L179" s="49">
        <v>9000</v>
      </c>
      <c r="M179" s="21" t="s">
        <v>154</v>
      </c>
      <c r="N179" s="21" t="s">
        <v>383</v>
      </c>
      <c r="O179" s="118" t="s">
        <v>133</v>
      </c>
      <c r="P179" s="134" t="s">
        <v>384</v>
      </c>
    </row>
    <row r="180" spans="1:16" s="3" customFormat="1" ht="66.95" customHeight="1">
      <c r="A180" s="118"/>
      <c r="B180" s="20" t="s">
        <v>44</v>
      </c>
      <c r="C180" s="21" t="s">
        <v>380</v>
      </c>
      <c r="D180" s="75" t="s">
        <v>385</v>
      </c>
      <c r="E180" s="21" t="s">
        <v>73</v>
      </c>
      <c r="F180" s="21" t="s">
        <v>37</v>
      </c>
      <c r="G180" s="21" t="s">
        <v>130</v>
      </c>
      <c r="H180" s="21" t="s">
        <v>382</v>
      </c>
      <c r="I180" s="49">
        <v>20000</v>
      </c>
      <c r="J180" s="49">
        <v>2000</v>
      </c>
      <c r="K180" s="49">
        <v>9000</v>
      </c>
      <c r="L180" s="49">
        <v>9000</v>
      </c>
      <c r="M180" s="21" t="s">
        <v>154</v>
      </c>
      <c r="N180" s="24" t="s">
        <v>385</v>
      </c>
      <c r="O180" s="118"/>
      <c r="P180" s="135"/>
    </row>
    <row r="181" spans="1:16" s="3" customFormat="1" ht="51.95" customHeight="1">
      <c r="A181" s="118">
        <v>59</v>
      </c>
      <c r="B181" s="20" t="s">
        <v>33</v>
      </c>
      <c r="C181" s="21" t="s">
        <v>386</v>
      </c>
      <c r="D181" s="21" t="s">
        <v>387</v>
      </c>
      <c r="E181" s="21" t="s">
        <v>50</v>
      </c>
      <c r="F181" s="29" t="s">
        <v>37</v>
      </c>
      <c r="G181" s="21" t="s">
        <v>56</v>
      </c>
      <c r="H181" s="21" t="s">
        <v>388</v>
      </c>
      <c r="I181" s="49">
        <v>7000</v>
      </c>
      <c r="J181" s="49"/>
      <c r="K181" s="49">
        <v>4200</v>
      </c>
      <c r="L181" s="49">
        <v>2800</v>
      </c>
      <c r="M181" s="21" t="s">
        <v>58</v>
      </c>
      <c r="N181" s="21" t="s">
        <v>383</v>
      </c>
      <c r="O181" s="118" t="s">
        <v>133</v>
      </c>
      <c r="P181" s="135" t="s">
        <v>389</v>
      </c>
    </row>
    <row r="182" spans="1:16" s="3" customFormat="1" ht="47.1" customHeight="1">
      <c r="A182" s="118"/>
      <c r="B182" s="20" t="s">
        <v>44</v>
      </c>
      <c r="C182" s="24" t="s">
        <v>390</v>
      </c>
      <c r="D182" s="75" t="s">
        <v>128</v>
      </c>
      <c r="E182" s="21" t="s">
        <v>50</v>
      </c>
      <c r="F182" s="29" t="s">
        <v>37</v>
      </c>
      <c r="G182" s="21" t="s">
        <v>56</v>
      </c>
      <c r="H182" s="21" t="s">
        <v>388</v>
      </c>
      <c r="I182" s="51">
        <v>20000</v>
      </c>
      <c r="J182" s="23"/>
      <c r="K182" s="47">
        <v>10000</v>
      </c>
      <c r="L182" s="47">
        <v>10000</v>
      </c>
      <c r="M182" s="21" t="s">
        <v>58</v>
      </c>
      <c r="N182" s="24" t="s">
        <v>128</v>
      </c>
      <c r="O182" s="118"/>
      <c r="P182" s="135"/>
    </row>
    <row r="183" spans="1:16" s="3" customFormat="1" ht="15.75">
      <c r="A183" s="106" t="s">
        <v>94</v>
      </c>
      <c r="B183" s="15" t="s">
        <v>22</v>
      </c>
      <c r="C183" s="18" t="s">
        <v>391</v>
      </c>
      <c r="D183" s="16" t="s">
        <v>24</v>
      </c>
      <c r="E183" s="16" t="s">
        <v>24</v>
      </c>
      <c r="F183" s="16" t="s">
        <v>24</v>
      </c>
      <c r="G183" s="16" t="s">
        <v>24</v>
      </c>
      <c r="H183" s="16" t="s">
        <v>24</v>
      </c>
      <c r="I183" s="16">
        <f>SUM(I185+I187)</f>
        <v>101500</v>
      </c>
      <c r="J183" s="16">
        <f>SUM(J185+J187)</f>
        <v>20000</v>
      </c>
      <c r="K183" s="16">
        <f>SUM(K185+K187)</f>
        <v>50000</v>
      </c>
      <c r="L183" s="16">
        <f>SUM(L185+L187)</f>
        <v>29500</v>
      </c>
      <c r="M183" s="16" t="s">
        <v>24</v>
      </c>
      <c r="N183" s="16" t="s">
        <v>24</v>
      </c>
      <c r="O183" s="16" t="s">
        <v>24</v>
      </c>
      <c r="P183" s="16" t="s">
        <v>24</v>
      </c>
    </row>
    <row r="184" spans="1:16" s="3" customFormat="1" ht="15.75">
      <c r="A184" s="107"/>
      <c r="B184" s="15" t="s">
        <v>25</v>
      </c>
      <c r="C184" s="110" t="s">
        <v>392</v>
      </c>
      <c r="D184" s="111"/>
      <c r="E184" s="112"/>
      <c r="F184" s="16" t="s">
        <v>24</v>
      </c>
      <c r="G184" s="16" t="s">
        <v>24</v>
      </c>
      <c r="H184" s="16" t="s">
        <v>24</v>
      </c>
      <c r="I184" s="16">
        <f>SUM(I186+I188+I189+I190)</f>
        <v>101500</v>
      </c>
      <c r="J184" s="16">
        <f>SUM(J186+J188+J189+J190)</f>
        <v>20000</v>
      </c>
      <c r="K184" s="16">
        <f>SUM(K186+K188+K189+K190)</f>
        <v>36500</v>
      </c>
      <c r="L184" s="16">
        <f>SUM(L186+L188+L189+L190)</f>
        <v>43000</v>
      </c>
      <c r="M184" s="16" t="s">
        <v>24</v>
      </c>
      <c r="N184" s="16" t="s">
        <v>24</v>
      </c>
      <c r="O184" s="16" t="s">
        <v>24</v>
      </c>
      <c r="P184" s="16" t="s">
        <v>24</v>
      </c>
    </row>
    <row r="185" spans="1:16" s="5" customFormat="1" ht="48" customHeight="1">
      <c r="A185" s="118">
        <v>60</v>
      </c>
      <c r="B185" s="20" t="s">
        <v>33</v>
      </c>
      <c r="C185" s="21" t="s">
        <v>393</v>
      </c>
      <c r="D185" s="21" t="s">
        <v>128</v>
      </c>
      <c r="E185" s="21" t="s">
        <v>36</v>
      </c>
      <c r="F185" s="21" t="s">
        <v>129</v>
      </c>
      <c r="G185" s="21" t="s">
        <v>394</v>
      </c>
      <c r="H185" s="46" t="s">
        <v>395</v>
      </c>
      <c r="I185" s="20">
        <v>65000</v>
      </c>
      <c r="J185" s="20">
        <v>20000</v>
      </c>
      <c r="K185" s="20">
        <v>20000</v>
      </c>
      <c r="L185" s="20">
        <v>23000</v>
      </c>
      <c r="M185" s="21" t="s">
        <v>166</v>
      </c>
      <c r="N185" s="21" t="s">
        <v>128</v>
      </c>
      <c r="O185" s="118" t="s">
        <v>133</v>
      </c>
      <c r="P185" s="135" t="s">
        <v>396</v>
      </c>
    </row>
    <row r="186" spans="1:16" s="5" customFormat="1" ht="51" customHeight="1">
      <c r="A186" s="118"/>
      <c r="B186" s="20" t="s">
        <v>44</v>
      </c>
      <c r="C186" s="36" t="s">
        <v>397</v>
      </c>
      <c r="D186" s="21" t="s">
        <v>128</v>
      </c>
      <c r="E186" s="21" t="s">
        <v>36</v>
      </c>
      <c r="F186" s="21" t="s">
        <v>129</v>
      </c>
      <c r="G186" s="21" t="s">
        <v>394</v>
      </c>
      <c r="H186" s="46" t="s">
        <v>395</v>
      </c>
      <c r="I186" s="20">
        <v>65000</v>
      </c>
      <c r="J186" s="20">
        <v>20000</v>
      </c>
      <c r="K186" s="20">
        <v>20000</v>
      </c>
      <c r="L186" s="20">
        <v>23000</v>
      </c>
      <c r="M186" s="21" t="s">
        <v>166</v>
      </c>
      <c r="N186" s="21" t="s">
        <v>128</v>
      </c>
      <c r="O186" s="118"/>
      <c r="P186" s="135"/>
    </row>
    <row r="187" spans="1:16" s="3" customFormat="1" ht="111" customHeight="1">
      <c r="A187" s="118">
        <v>61</v>
      </c>
      <c r="B187" s="20" t="s">
        <v>33</v>
      </c>
      <c r="C187" s="78" t="s">
        <v>398</v>
      </c>
      <c r="D187" s="28" t="s">
        <v>128</v>
      </c>
      <c r="E187" s="21" t="s">
        <v>50</v>
      </c>
      <c r="F187" s="21" t="s">
        <v>129</v>
      </c>
      <c r="G187" s="21" t="s">
        <v>56</v>
      </c>
      <c r="H187" s="21" t="s">
        <v>399</v>
      </c>
      <c r="I187" s="49">
        <v>36500</v>
      </c>
      <c r="J187" s="49"/>
      <c r="K187" s="49">
        <v>30000</v>
      </c>
      <c r="L187" s="49">
        <v>6500</v>
      </c>
      <c r="M187" s="26" t="s">
        <v>81</v>
      </c>
      <c r="N187" s="27" t="s">
        <v>128</v>
      </c>
      <c r="O187" s="20" t="s">
        <v>133</v>
      </c>
      <c r="P187" s="137" t="s">
        <v>400</v>
      </c>
    </row>
    <row r="188" spans="1:16" s="3" customFormat="1" ht="32.1" customHeight="1">
      <c r="A188" s="118"/>
      <c r="B188" s="118" t="s">
        <v>44</v>
      </c>
      <c r="C188" s="24" t="s">
        <v>401</v>
      </c>
      <c r="D188" s="24" t="s">
        <v>402</v>
      </c>
      <c r="E188" s="21" t="s">
        <v>50</v>
      </c>
      <c r="F188" s="30" t="s">
        <v>37</v>
      </c>
      <c r="G188" s="21" t="s">
        <v>56</v>
      </c>
      <c r="H188" s="36" t="s">
        <v>403</v>
      </c>
      <c r="I188" s="55">
        <v>16300</v>
      </c>
      <c r="J188" s="49"/>
      <c r="K188" s="55">
        <v>7000</v>
      </c>
      <c r="L188" s="55">
        <v>9300</v>
      </c>
      <c r="M188" s="24" t="s">
        <v>404</v>
      </c>
      <c r="N188" s="24" t="s">
        <v>120</v>
      </c>
      <c r="O188" s="118" t="s">
        <v>109</v>
      </c>
      <c r="P188" s="137"/>
    </row>
    <row r="189" spans="1:16" s="3" customFormat="1" ht="32.1" customHeight="1">
      <c r="A189" s="118"/>
      <c r="B189" s="118"/>
      <c r="C189" s="24" t="s">
        <v>405</v>
      </c>
      <c r="D189" s="24" t="s">
        <v>406</v>
      </c>
      <c r="E189" s="21" t="s">
        <v>50</v>
      </c>
      <c r="F189" s="30" t="s">
        <v>37</v>
      </c>
      <c r="G189" s="21" t="s">
        <v>56</v>
      </c>
      <c r="H189" s="36" t="s">
        <v>407</v>
      </c>
      <c r="I189" s="55">
        <v>15000</v>
      </c>
      <c r="J189" s="49"/>
      <c r="K189" s="55">
        <v>7000</v>
      </c>
      <c r="L189" s="55">
        <v>8000</v>
      </c>
      <c r="M189" s="24" t="s">
        <v>404</v>
      </c>
      <c r="N189" s="24" t="s">
        <v>120</v>
      </c>
      <c r="O189" s="118"/>
      <c r="P189" s="137"/>
    </row>
    <row r="190" spans="1:16" s="3" customFormat="1" ht="32.1" customHeight="1">
      <c r="A190" s="118"/>
      <c r="B190" s="118"/>
      <c r="C190" s="24" t="s">
        <v>408</v>
      </c>
      <c r="D190" s="24" t="s">
        <v>409</v>
      </c>
      <c r="E190" s="21" t="s">
        <v>50</v>
      </c>
      <c r="F190" s="30" t="s">
        <v>37</v>
      </c>
      <c r="G190" s="21" t="s">
        <v>56</v>
      </c>
      <c r="H190" s="36" t="s">
        <v>410</v>
      </c>
      <c r="I190" s="55">
        <v>5200</v>
      </c>
      <c r="J190" s="49"/>
      <c r="K190" s="55">
        <v>2500</v>
      </c>
      <c r="L190" s="55">
        <v>2700</v>
      </c>
      <c r="M190" s="24" t="s">
        <v>404</v>
      </c>
      <c r="N190" s="24" t="s">
        <v>120</v>
      </c>
      <c r="O190" s="118"/>
      <c r="P190" s="137"/>
    </row>
    <row r="191" spans="1:16" s="3" customFormat="1" ht="15.75">
      <c r="A191" s="106" t="s">
        <v>102</v>
      </c>
      <c r="B191" s="15" t="s">
        <v>22</v>
      </c>
      <c r="C191" s="18" t="s">
        <v>411</v>
      </c>
      <c r="D191" s="16" t="s">
        <v>24</v>
      </c>
      <c r="E191" s="16" t="s">
        <v>24</v>
      </c>
      <c r="F191" s="16" t="s">
        <v>24</v>
      </c>
      <c r="G191" s="16" t="s">
        <v>24</v>
      </c>
      <c r="H191" s="16" t="s">
        <v>24</v>
      </c>
      <c r="I191" s="16">
        <f>SUM(I193)</f>
        <v>8950</v>
      </c>
      <c r="J191" s="16">
        <f>SUM(J193)</f>
        <v>1950</v>
      </c>
      <c r="K191" s="16">
        <f>SUM(K193)</f>
        <v>0</v>
      </c>
      <c r="L191" s="16">
        <f>SUM(L193)</f>
        <v>0</v>
      </c>
      <c r="M191" s="16" t="s">
        <v>24</v>
      </c>
      <c r="N191" s="16" t="s">
        <v>24</v>
      </c>
      <c r="O191" s="16" t="s">
        <v>24</v>
      </c>
      <c r="P191" s="16" t="s">
        <v>24</v>
      </c>
    </row>
    <row r="192" spans="1:16" s="3" customFormat="1" ht="15.75">
      <c r="A192" s="107"/>
      <c r="B192" s="15" t="s">
        <v>25</v>
      </c>
      <c r="C192" s="110" t="s">
        <v>412</v>
      </c>
      <c r="D192" s="111"/>
      <c r="E192" s="111"/>
      <c r="F192" s="112"/>
      <c r="G192" s="16" t="s">
        <v>24</v>
      </c>
      <c r="H192" s="16" t="s">
        <v>24</v>
      </c>
      <c r="I192" s="16">
        <f>SUM(I194+I195)</f>
        <v>8950</v>
      </c>
      <c r="J192" s="16">
        <f>SUM(J194+J195)</f>
        <v>1950</v>
      </c>
      <c r="K192" s="16">
        <f>SUM(K194+K195)</f>
        <v>655</v>
      </c>
      <c r="L192" s="16">
        <f>SUM(L194+L195)</f>
        <v>655</v>
      </c>
      <c r="M192" s="16" t="s">
        <v>24</v>
      </c>
      <c r="N192" s="16" t="s">
        <v>24</v>
      </c>
      <c r="O192" s="16" t="s">
        <v>24</v>
      </c>
      <c r="P192" s="16" t="s">
        <v>24</v>
      </c>
    </row>
    <row r="193" spans="1:16" s="3" customFormat="1" ht="51.95" customHeight="1">
      <c r="A193" s="118">
        <v>62</v>
      </c>
      <c r="B193" s="20" t="s">
        <v>33</v>
      </c>
      <c r="C193" s="29" t="s">
        <v>413</v>
      </c>
      <c r="D193" s="29" t="s">
        <v>414</v>
      </c>
      <c r="E193" s="21" t="s">
        <v>36</v>
      </c>
      <c r="F193" s="21" t="s">
        <v>129</v>
      </c>
      <c r="G193" s="29" t="s">
        <v>415</v>
      </c>
      <c r="H193" s="29" t="s">
        <v>416</v>
      </c>
      <c r="I193" s="54">
        <v>8950</v>
      </c>
      <c r="J193" s="49">
        <v>1950</v>
      </c>
      <c r="K193" s="49"/>
      <c r="L193" s="49"/>
      <c r="M193" s="21" t="s">
        <v>40</v>
      </c>
      <c r="N193" s="88" t="s">
        <v>414</v>
      </c>
      <c r="O193" s="125" t="s">
        <v>133</v>
      </c>
      <c r="P193" s="137" t="s">
        <v>417</v>
      </c>
    </row>
    <row r="194" spans="1:16" s="3" customFormat="1" ht="30" customHeight="1">
      <c r="A194" s="118"/>
      <c r="B194" s="118" t="s">
        <v>44</v>
      </c>
      <c r="C194" s="29" t="s">
        <v>413</v>
      </c>
      <c r="D194" s="29" t="s">
        <v>414</v>
      </c>
      <c r="E194" s="21" t="s">
        <v>36</v>
      </c>
      <c r="F194" s="21" t="s">
        <v>129</v>
      </c>
      <c r="G194" s="29" t="s">
        <v>415</v>
      </c>
      <c r="H194" s="30" t="s">
        <v>418</v>
      </c>
      <c r="I194" s="55">
        <v>7640</v>
      </c>
      <c r="J194" s="49">
        <v>1950</v>
      </c>
      <c r="K194" s="49"/>
      <c r="L194" s="49"/>
      <c r="M194" s="21" t="s">
        <v>40</v>
      </c>
      <c r="N194" s="88" t="s">
        <v>414</v>
      </c>
      <c r="O194" s="125"/>
      <c r="P194" s="137"/>
    </row>
    <row r="195" spans="1:16" s="3" customFormat="1" ht="39.950000000000003" customHeight="1">
      <c r="A195" s="118"/>
      <c r="B195" s="118"/>
      <c r="C195" s="30" t="s">
        <v>419</v>
      </c>
      <c r="D195" s="30" t="s">
        <v>128</v>
      </c>
      <c r="E195" s="24" t="s">
        <v>50</v>
      </c>
      <c r="F195" s="21" t="s">
        <v>129</v>
      </c>
      <c r="G195" s="30" t="s">
        <v>56</v>
      </c>
      <c r="H195" s="30" t="s">
        <v>420</v>
      </c>
      <c r="I195" s="55">
        <v>1310</v>
      </c>
      <c r="J195" s="51">
        <v>0</v>
      </c>
      <c r="K195" s="51">
        <v>655</v>
      </c>
      <c r="L195" s="51">
        <v>655</v>
      </c>
      <c r="M195" s="24" t="s">
        <v>421</v>
      </c>
      <c r="N195" s="89" t="s">
        <v>128</v>
      </c>
      <c r="O195" s="125"/>
      <c r="P195" s="137"/>
    </row>
    <row r="196" spans="1:16" s="3" customFormat="1" ht="15.75">
      <c r="A196" s="106" t="s">
        <v>116</v>
      </c>
      <c r="B196" s="15" t="s">
        <v>22</v>
      </c>
      <c r="C196" s="18" t="s">
        <v>422</v>
      </c>
      <c r="D196" s="16" t="s">
        <v>24</v>
      </c>
      <c r="E196" s="16" t="s">
        <v>24</v>
      </c>
      <c r="F196" s="16" t="s">
        <v>24</v>
      </c>
      <c r="G196" s="16" t="s">
        <v>24</v>
      </c>
      <c r="H196" s="16" t="s">
        <v>24</v>
      </c>
      <c r="I196" s="50">
        <f t="shared" ref="I196:L197" si="25">SUM(I198)</f>
        <v>4000</v>
      </c>
      <c r="J196" s="50">
        <f t="shared" si="25"/>
        <v>800</v>
      </c>
      <c r="K196" s="50">
        <f t="shared" si="25"/>
        <v>3200</v>
      </c>
      <c r="L196" s="50">
        <f t="shared" si="25"/>
        <v>0</v>
      </c>
      <c r="M196" s="16" t="s">
        <v>24</v>
      </c>
      <c r="N196" s="16" t="s">
        <v>24</v>
      </c>
      <c r="O196" s="16" t="s">
        <v>24</v>
      </c>
      <c r="P196" s="16" t="s">
        <v>24</v>
      </c>
    </row>
    <row r="197" spans="1:16" s="3" customFormat="1" ht="15.75">
      <c r="A197" s="107"/>
      <c r="B197" s="15" t="s">
        <v>25</v>
      </c>
      <c r="C197" s="18" t="s">
        <v>422</v>
      </c>
      <c r="D197" s="16" t="s">
        <v>24</v>
      </c>
      <c r="E197" s="16" t="s">
        <v>24</v>
      </c>
      <c r="F197" s="16" t="s">
        <v>24</v>
      </c>
      <c r="G197" s="16" t="s">
        <v>24</v>
      </c>
      <c r="H197" s="16" t="s">
        <v>24</v>
      </c>
      <c r="I197" s="16">
        <f t="shared" si="25"/>
        <v>4000</v>
      </c>
      <c r="J197" s="16">
        <f t="shared" si="25"/>
        <v>800</v>
      </c>
      <c r="K197" s="16">
        <f t="shared" si="25"/>
        <v>3200</v>
      </c>
      <c r="L197" s="16">
        <f t="shared" si="25"/>
        <v>0</v>
      </c>
      <c r="M197" s="16" t="s">
        <v>24</v>
      </c>
      <c r="N197" s="16" t="s">
        <v>24</v>
      </c>
      <c r="O197" s="16" t="s">
        <v>24</v>
      </c>
      <c r="P197" s="16" t="s">
        <v>24</v>
      </c>
    </row>
    <row r="198" spans="1:16" s="3" customFormat="1" ht="39" customHeight="1">
      <c r="A198" s="118">
        <v>63</v>
      </c>
      <c r="B198" s="20" t="s">
        <v>33</v>
      </c>
      <c r="C198" s="21" t="s">
        <v>423</v>
      </c>
      <c r="D198" s="21" t="s">
        <v>168</v>
      </c>
      <c r="E198" s="21" t="s">
        <v>73</v>
      </c>
      <c r="F198" s="21" t="s">
        <v>129</v>
      </c>
      <c r="G198" s="21" t="s">
        <v>122</v>
      </c>
      <c r="H198" s="21" t="s">
        <v>424</v>
      </c>
      <c r="I198" s="49">
        <v>4000</v>
      </c>
      <c r="J198" s="49">
        <v>800</v>
      </c>
      <c r="K198" s="49">
        <v>3200</v>
      </c>
      <c r="L198" s="49"/>
      <c r="M198" s="21" t="s">
        <v>154</v>
      </c>
      <c r="N198" s="64" t="s">
        <v>163</v>
      </c>
      <c r="O198" s="126" t="s">
        <v>164</v>
      </c>
      <c r="P198" s="135" t="s">
        <v>425</v>
      </c>
    </row>
    <row r="199" spans="1:16" s="3" customFormat="1" ht="39" customHeight="1">
      <c r="A199" s="118"/>
      <c r="B199" s="20" t="s">
        <v>44</v>
      </c>
      <c r="C199" s="24" t="s">
        <v>426</v>
      </c>
      <c r="D199" s="21" t="s">
        <v>168</v>
      </c>
      <c r="E199" s="21" t="s">
        <v>73</v>
      </c>
      <c r="F199" s="21" t="s">
        <v>129</v>
      </c>
      <c r="G199" s="21" t="s">
        <v>122</v>
      </c>
      <c r="H199" s="21" t="s">
        <v>424</v>
      </c>
      <c r="I199" s="49">
        <v>4000</v>
      </c>
      <c r="J199" s="49">
        <v>800</v>
      </c>
      <c r="K199" s="49">
        <v>3200</v>
      </c>
      <c r="L199" s="49"/>
      <c r="M199" s="21" t="s">
        <v>154</v>
      </c>
      <c r="N199" s="64" t="s">
        <v>163</v>
      </c>
      <c r="O199" s="126"/>
      <c r="P199" s="135"/>
    </row>
    <row r="200" spans="1:16" s="3" customFormat="1" ht="15.75">
      <c r="A200" s="106" t="s">
        <v>427</v>
      </c>
      <c r="B200" s="15" t="s">
        <v>22</v>
      </c>
      <c r="C200" s="113" t="s">
        <v>428</v>
      </c>
      <c r="D200" s="114"/>
      <c r="E200" s="114"/>
      <c r="F200" s="114"/>
      <c r="G200" s="16" t="s">
        <v>24</v>
      </c>
      <c r="H200" s="16" t="s">
        <v>24</v>
      </c>
      <c r="I200" s="16">
        <f>SUM(I202+I208+I212+I218+I222+I226+I230)</f>
        <v>46203</v>
      </c>
      <c r="J200" s="16">
        <f>SUM(J202+J208+J212+J218+J222+J226+J230)</f>
        <v>9092</v>
      </c>
      <c r="K200" s="16">
        <f>SUM(K202+K208+K212+K218+K222+K226+K230)</f>
        <v>21941</v>
      </c>
      <c r="L200" s="16">
        <f>SUM(L202+L208+L212+L218+L222+L226+L230)</f>
        <v>12000</v>
      </c>
      <c r="M200" s="16" t="s">
        <v>24</v>
      </c>
      <c r="N200" s="16" t="s">
        <v>24</v>
      </c>
      <c r="O200" s="16" t="s">
        <v>24</v>
      </c>
      <c r="P200" s="16" t="s">
        <v>24</v>
      </c>
    </row>
    <row r="201" spans="1:16" s="3" customFormat="1" ht="15.75">
      <c r="A201" s="107"/>
      <c r="B201" s="15" t="s">
        <v>25</v>
      </c>
      <c r="C201" s="113" t="s">
        <v>429</v>
      </c>
      <c r="D201" s="114"/>
      <c r="E201" s="114" t="s">
        <v>24</v>
      </c>
      <c r="F201" s="114" t="s">
        <v>24</v>
      </c>
      <c r="G201" s="16" t="s">
        <v>24</v>
      </c>
      <c r="H201" s="16" t="s">
        <v>24</v>
      </c>
      <c r="I201" s="16">
        <v>0</v>
      </c>
      <c r="J201" s="16">
        <v>0</v>
      </c>
      <c r="K201" s="16">
        <v>0</v>
      </c>
      <c r="L201" s="16">
        <v>0</v>
      </c>
      <c r="M201" s="16" t="s">
        <v>24</v>
      </c>
      <c r="N201" s="16" t="s">
        <v>24</v>
      </c>
      <c r="O201" s="16" t="s">
        <v>24</v>
      </c>
      <c r="P201" s="16" t="s">
        <v>24</v>
      </c>
    </row>
    <row r="202" spans="1:16" s="3" customFormat="1" ht="15.75">
      <c r="A202" s="106" t="s">
        <v>30</v>
      </c>
      <c r="B202" s="15" t="s">
        <v>22</v>
      </c>
      <c r="C202" s="18" t="s">
        <v>378</v>
      </c>
      <c r="D202" s="16" t="s">
        <v>24</v>
      </c>
      <c r="E202" s="16" t="s">
        <v>24</v>
      </c>
      <c r="F202" s="16" t="s">
        <v>24</v>
      </c>
      <c r="G202" s="16" t="s">
        <v>24</v>
      </c>
      <c r="H202" s="16" t="s">
        <v>24</v>
      </c>
      <c r="I202" s="16">
        <f>SUM(I204+I206)</f>
        <v>5902</v>
      </c>
      <c r="J202" s="16">
        <f>SUM(J204+J206)</f>
        <v>1077</v>
      </c>
      <c r="K202" s="16">
        <f>SUM(K204+K206)</f>
        <v>1955</v>
      </c>
      <c r="L202" s="16">
        <f>SUM(L204+L206)</f>
        <v>0</v>
      </c>
      <c r="M202" s="16" t="s">
        <v>24</v>
      </c>
      <c r="N202" s="16" t="s">
        <v>24</v>
      </c>
      <c r="O202" s="16" t="s">
        <v>24</v>
      </c>
      <c r="P202" s="16" t="s">
        <v>24</v>
      </c>
    </row>
    <row r="203" spans="1:16" s="3" customFormat="1" ht="15.75">
      <c r="A203" s="107"/>
      <c r="B203" s="15" t="s">
        <v>25</v>
      </c>
      <c r="C203" s="18" t="s">
        <v>430</v>
      </c>
      <c r="D203" s="16" t="s">
        <v>24</v>
      </c>
      <c r="E203" s="16" t="s">
        <v>24</v>
      </c>
      <c r="F203" s="16" t="s">
        <v>24</v>
      </c>
      <c r="G203" s="16" t="s">
        <v>24</v>
      </c>
      <c r="H203" s="16" t="s">
        <v>24</v>
      </c>
      <c r="I203" s="16">
        <v>0</v>
      </c>
      <c r="J203" s="16">
        <v>0</v>
      </c>
      <c r="K203" s="16">
        <v>0</v>
      </c>
      <c r="L203" s="16">
        <v>0</v>
      </c>
      <c r="M203" s="16" t="s">
        <v>24</v>
      </c>
      <c r="N203" s="16" t="s">
        <v>24</v>
      </c>
      <c r="O203" s="16" t="s">
        <v>24</v>
      </c>
      <c r="P203" s="16" t="s">
        <v>24</v>
      </c>
    </row>
    <row r="204" spans="1:16" s="3" customFormat="1" ht="81.95" customHeight="1">
      <c r="A204" s="118">
        <v>64</v>
      </c>
      <c r="B204" s="20" t="s">
        <v>33</v>
      </c>
      <c r="C204" s="82" t="s">
        <v>431</v>
      </c>
      <c r="D204" s="82" t="s">
        <v>432</v>
      </c>
      <c r="E204" s="83" t="s">
        <v>36</v>
      </c>
      <c r="F204" s="83" t="s">
        <v>129</v>
      </c>
      <c r="G204" s="82" t="s">
        <v>433</v>
      </c>
      <c r="H204" s="82" t="s">
        <v>434</v>
      </c>
      <c r="I204" s="90">
        <v>1304</v>
      </c>
      <c r="J204" s="91">
        <v>434</v>
      </c>
      <c r="K204" s="91"/>
      <c r="L204" s="91"/>
      <c r="M204" s="83" t="s">
        <v>40</v>
      </c>
      <c r="N204" s="92" t="s">
        <v>383</v>
      </c>
      <c r="O204" s="132" t="s">
        <v>133</v>
      </c>
      <c r="P204" s="135" t="s">
        <v>435</v>
      </c>
    </row>
    <row r="205" spans="1:16" s="3" customFormat="1" ht="27" customHeight="1">
      <c r="A205" s="118"/>
      <c r="B205" s="20" t="s">
        <v>44</v>
      </c>
      <c r="C205" s="115" t="s">
        <v>436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32"/>
      <c r="P205" s="135"/>
    </row>
    <row r="206" spans="1:16" s="3" customFormat="1" ht="80.099999999999994" customHeight="1">
      <c r="A206" s="118">
        <v>65</v>
      </c>
      <c r="B206" s="20" t="s">
        <v>33</v>
      </c>
      <c r="C206" s="84" t="s">
        <v>437</v>
      </c>
      <c r="D206" s="84" t="s">
        <v>432</v>
      </c>
      <c r="E206" s="85" t="s">
        <v>36</v>
      </c>
      <c r="F206" s="85" t="s">
        <v>129</v>
      </c>
      <c r="G206" s="84" t="s">
        <v>438</v>
      </c>
      <c r="H206" s="84" t="s">
        <v>439</v>
      </c>
      <c r="I206" s="93">
        <v>4598</v>
      </c>
      <c r="J206" s="65">
        <v>643</v>
      </c>
      <c r="K206" s="65">
        <v>1955</v>
      </c>
      <c r="L206" s="65"/>
      <c r="M206" s="85" t="s">
        <v>440</v>
      </c>
      <c r="N206" s="94" t="s">
        <v>383</v>
      </c>
      <c r="O206" s="132" t="s">
        <v>133</v>
      </c>
      <c r="P206" s="135" t="s">
        <v>435</v>
      </c>
    </row>
    <row r="207" spans="1:16" s="3" customFormat="1" ht="29.1" customHeight="1">
      <c r="A207" s="118"/>
      <c r="B207" s="20" t="s">
        <v>44</v>
      </c>
      <c r="C207" s="115" t="s">
        <v>436</v>
      </c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32"/>
      <c r="P207" s="135"/>
    </row>
    <row r="208" spans="1:16" s="3" customFormat="1" ht="15.75">
      <c r="A208" s="106" t="s">
        <v>61</v>
      </c>
      <c r="B208" s="15" t="s">
        <v>22</v>
      </c>
      <c r="C208" s="18" t="s">
        <v>441</v>
      </c>
      <c r="D208" s="16" t="s">
        <v>24</v>
      </c>
      <c r="E208" s="16" t="s">
        <v>24</v>
      </c>
      <c r="F208" s="16" t="s">
        <v>24</v>
      </c>
      <c r="G208" s="16" t="s">
        <v>24</v>
      </c>
      <c r="H208" s="16" t="s">
        <v>24</v>
      </c>
      <c r="I208" s="16">
        <f>SUM(I210)</f>
        <v>3750</v>
      </c>
      <c r="J208" s="16">
        <f>SUM(J210)</f>
        <v>500</v>
      </c>
      <c r="K208" s="16">
        <f>SUM(K210)</f>
        <v>3250</v>
      </c>
      <c r="L208" s="16">
        <f>SUM(L210)</f>
        <v>0</v>
      </c>
      <c r="M208" s="16" t="s">
        <v>24</v>
      </c>
      <c r="N208" s="16" t="s">
        <v>24</v>
      </c>
      <c r="O208" s="16" t="s">
        <v>24</v>
      </c>
      <c r="P208" s="16" t="s">
        <v>24</v>
      </c>
    </row>
    <row r="209" spans="1:16" s="3" customFormat="1" ht="15.75">
      <c r="A209" s="107"/>
      <c r="B209" s="15" t="s">
        <v>25</v>
      </c>
      <c r="C209" s="18" t="s">
        <v>442</v>
      </c>
      <c r="D209" s="16" t="s">
        <v>24</v>
      </c>
      <c r="E209" s="16" t="s">
        <v>24</v>
      </c>
      <c r="F209" s="16" t="s">
        <v>24</v>
      </c>
      <c r="G209" s="16" t="s">
        <v>24</v>
      </c>
      <c r="H209" s="16" t="s">
        <v>24</v>
      </c>
      <c r="I209" s="16">
        <v>0</v>
      </c>
      <c r="J209" s="16">
        <v>0</v>
      </c>
      <c r="K209" s="16">
        <v>0</v>
      </c>
      <c r="L209" s="16">
        <v>0</v>
      </c>
      <c r="M209" s="16" t="s">
        <v>24</v>
      </c>
      <c r="N209" s="16" t="s">
        <v>24</v>
      </c>
      <c r="O209" s="16" t="s">
        <v>24</v>
      </c>
      <c r="P209" s="16" t="s">
        <v>24</v>
      </c>
    </row>
    <row r="210" spans="1:16" s="3" customFormat="1" ht="42.95" customHeight="1">
      <c r="A210" s="118">
        <v>66</v>
      </c>
      <c r="B210" s="20" t="s">
        <v>33</v>
      </c>
      <c r="C210" s="21" t="s">
        <v>443</v>
      </c>
      <c r="D210" s="21" t="s">
        <v>35</v>
      </c>
      <c r="E210" s="21" t="s">
        <v>73</v>
      </c>
      <c r="F210" s="20" t="s">
        <v>37</v>
      </c>
      <c r="G210" s="49" t="s">
        <v>122</v>
      </c>
      <c r="H210" s="21" t="s">
        <v>444</v>
      </c>
      <c r="I210" s="49">
        <v>3750</v>
      </c>
      <c r="J210" s="49">
        <v>500</v>
      </c>
      <c r="K210" s="49">
        <v>3250</v>
      </c>
      <c r="L210" s="72"/>
      <c r="M210" s="26" t="s">
        <v>154</v>
      </c>
      <c r="N210" s="26" t="s">
        <v>41</v>
      </c>
      <c r="O210" s="133" t="s">
        <v>42</v>
      </c>
      <c r="P210" s="135" t="s">
        <v>445</v>
      </c>
    </row>
    <row r="211" spans="1:16" s="3" customFormat="1" ht="26.1" customHeight="1">
      <c r="A211" s="118"/>
      <c r="B211" s="20" t="s">
        <v>44</v>
      </c>
      <c r="C211" s="116" t="s">
        <v>436</v>
      </c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33"/>
      <c r="P211" s="135"/>
    </row>
    <row r="212" spans="1:16" s="3" customFormat="1" ht="15.75">
      <c r="A212" s="106" t="s">
        <v>94</v>
      </c>
      <c r="B212" s="15" t="s">
        <v>22</v>
      </c>
      <c r="C212" s="18" t="s">
        <v>446</v>
      </c>
      <c r="D212" s="16" t="s">
        <v>24</v>
      </c>
      <c r="E212" s="16" t="s">
        <v>24</v>
      </c>
      <c r="F212" s="16" t="s">
        <v>24</v>
      </c>
      <c r="G212" s="16" t="s">
        <v>24</v>
      </c>
      <c r="H212" s="16" t="s">
        <v>24</v>
      </c>
      <c r="I212" s="16">
        <f>SUM(I214+I216)</f>
        <v>28000</v>
      </c>
      <c r="J212" s="16">
        <f>SUM(J214+J216)</f>
        <v>4000</v>
      </c>
      <c r="K212" s="16">
        <f>SUM(K214+K216)</f>
        <v>12000</v>
      </c>
      <c r="L212" s="16">
        <f>SUM(L214+L216)</f>
        <v>12000</v>
      </c>
      <c r="M212" s="16" t="s">
        <v>24</v>
      </c>
      <c r="N212" s="16" t="s">
        <v>24</v>
      </c>
      <c r="O212" s="16" t="s">
        <v>24</v>
      </c>
      <c r="P212" s="16" t="s">
        <v>24</v>
      </c>
    </row>
    <row r="213" spans="1:16" s="3" customFormat="1" ht="15.75">
      <c r="A213" s="107"/>
      <c r="B213" s="15" t="s">
        <v>25</v>
      </c>
      <c r="C213" s="18" t="s">
        <v>447</v>
      </c>
      <c r="D213" s="16" t="s">
        <v>24</v>
      </c>
      <c r="E213" s="16" t="s">
        <v>24</v>
      </c>
      <c r="F213" s="16" t="s">
        <v>24</v>
      </c>
      <c r="G213" s="16" t="s">
        <v>24</v>
      </c>
      <c r="H213" s="16" t="s">
        <v>24</v>
      </c>
      <c r="I213" s="16">
        <v>0</v>
      </c>
      <c r="J213" s="16">
        <v>0</v>
      </c>
      <c r="K213" s="16">
        <v>0</v>
      </c>
      <c r="L213" s="16">
        <v>0</v>
      </c>
      <c r="M213" s="16" t="s">
        <v>24</v>
      </c>
      <c r="N213" s="16" t="s">
        <v>24</v>
      </c>
      <c r="O213" s="16" t="s">
        <v>24</v>
      </c>
      <c r="P213" s="16" t="s">
        <v>24</v>
      </c>
    </row>
    <row r="214" spans="1:16" s="3" customFormat="1" ht="54.95" customHeight="1">
      <c r="A214" s="118">
        <v>67</v>
      </c>
      <c r="B214" s="20" t="s">
        <v>33</v>
      </c>
      <c r="C214" s="21" t="s">
        <v>448</v>
      </c>
      <c r="D214" s="21" t="s">
        <v>449</v>
      </c>
      <c r="E214" s="21" t="s">
        <v>73</v>
      </c>
      <c r="F214" s="21" t="s">
        <v>129</v>
      </c>
      <c r="G214" s="21" t="s">
        <v>130</v>
      </c>
      <c r="H214" s="21" t="s">
        <v>450</v>
      </c>
      <c r="I214" s="49">
        <v>8000</v>
      </c>
      <c r="J214" s="49">
        <v>2000</v>
      </c>
      <c r="K214" s="49">
        <v>2000</v>
      </c>
      <c r="L214" s="49">
        <v>4000</v>
      </c>
      <c r="M214" s="21" t="s">
        <v>451</v>
      </c>
      <c r="N214" s="27" t="s">
        <v>452</v>
      </c>
      <c r="O214" s="118" t="s">
        <v>164</v>
      </c>
      <c r="P214" s="135" t="s">
        <v>453</v>
      </c>
    </row>
    <row r="215" spans="1:16" s="3" customFormat="1" ht="27.95" customHeight="1">
      <c r="A215" s="118"/>
      <c r="B215" s="20" t="s">
        <v>44</v>
      </c>
      <c r="C215" s="116" t="s">
        <v>436</v>
      </c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8"/>
      <c r="P215" s="135"/>
    </row>
    <row r="216" spans="1:16" s="3" customFormat="1" ht="51.95" customHeight="1">
      <c r="A216" s="118">
        <v>68</v>
      </c>
      <c r="B216" s="20" t="s">
        <v>33</v>
      </c>
      <c r="C216" s="21" t="s">
        <v>454</v>
      </c>
      <c r="D216" s="21" t="s">
        <v>455</v>
      </c>
      <c r="E216" s="21" t="s">
        <v>73</v>
      </c>
      <c r="F216" s="21" t="s">
        <v>129</v>
      </c>
      <c r="G216" s="21" t="s">
        <v>130</v>
      </c>
      <c r="H216" s="46" t="s">
        <v>456</v>
      </c>
      <c r="I216" s="49">
        <v>20000</v>
      </c>
      <c r="J216" s="49">
        <v>2000</v>
      </c>
      <c r="K216" s="49">
        <v>10000</v>
      </c>
      <c r="L216" s="49">
        <v>8000</v>
      </c>
      <c r="M216" s="21" t="s">
        <v>451</v>
      </c>
      <c r="N216" s="27" t="s">
        <v>452</v>
      </c>
      <c r="O216" s="118" t="s">
        <v>164</v>
      </c>
      <c r="P216" s="135" t="s">
        <v>453</v>
      </c>
    </row>
    <row r="217" spans="1:16" s="3" customFormat="1" ht="26.1" customHeight="1">
      <c r="A217" s="118"/>
      <c r="B217" s="20" t="s">
        <v>44</v>
      </c>
      <c r="C217" s="116" t="s">
        <v>436</v>
      </c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8"/>
      <c r="P217" s="135"/>
    </row>
    <row r="218" spans="1:16" s="3" customFormat="1" ht="15.75">
      <c r="A218" s="106" t="s">
        <v>102</v>
      </c>
      <c r="B218" s="15" t="s">
        <v>22</v>
      </c>
      <c r="C218" s="18" t="s">
        <v>457</v>
      </c>
      <c r="D218" s="16" t="s">
        <v>24</v>
      </c>
      <c r="E218" s="16" t="s">
        <v>24</v>
      </c>
      <c r="F218" s="16" t="s">
        <v>24</v>
      </c>
      <c r="G218" s="16" t="s">
        <v>24</v>
      </c>
      <c r="H218" s="16" t="s">
        <v>24</v>
      </c>
      <c r="I218" s="16">
        <f>SUM(I220)</f>
        <v>1500</v>
      </c>
      <c r="J218" s="16">
        <f>SUM(J220)</f>
        <v>400</v>
      </c>
      <c r="K218" s="16">
        <f>SUM(K220)</f>
        <v>800</v>
      </c>
      <c r="L218" s="16">
        <f>SUM(L220)</f>
        <v>0</v>
      </c>
      <c r="M218" s="16" t="s">
        <v>24</v>
      </c>
      <c r="N218" s="16" t="s">
        <v>24</v>
      </c>
      <c r="O218" s="16" t="s">
        <v>24</v>
      </c>
      <c r="P218" s="16" t="s">
        <v>24</v>
      </c>
    </row>
    <row r="219" spans="1:16" s="3" customFormat="1" ht="15.75">
      <c r="A219" s="107"/>
      <c r="B219" s="15" t="s">
        <v>25</v>
      </c>
      <c r="C219" s="18" t="s">
        <v>458</v>
      </c>
      <c r="D219" s="16" t="s">
        <v>24</v>
      </c>
      <c r="E219" s="16" t="s">
        <v>24</v>
      </c>
      <c r="F219" s="16" t="s">
        <v>24</v>
      </c>
      <c r="G219" s="16" t="s">
        <v>24</v>
      </c>
      <c r="H219" s="16" t="s">
        <v>24</v>
      </c>
      <c r="I219" s="16">
        <v>0</v>
      </c>
      <c r="J219" s="16">
        <v>0</v>
      </c>
      <c r="K219" s="16">
        <v>0</v>
      </c>
      <c r="L219" s="16">
        <v>0</v>
      </c>
      <c r="M219" s="16" t="s">
        <v>24</v>
      </c>
      <c r="N219" s="16" t="s">
        <v>24</v>
      </c>
      <c r="O219" s="16" t="s">
        <v>24</v>
      </c>
      <c r="P219" s="16" t="s">
        <v>24</v>
      </c>
    </row>
    <row r="220" spans="1:16" s="3" customFormat="1" ht="102" customHeight="1">
      <c r="A220" s="118">
        <v>69</v>
      </c>
      <c r="B220" s="20" t="s">
        <v>33</v>
      </c>
      <c r="C220" s="28" t="s">
        <v>459</v>
      </c>
      <c r="D220" s="28" t="s">
        <v>460</v>
      </c>
      <c r="E220" s="21" t="s">
        <v>73</v>
      </c>
      <c r="F220" s="28" t="s">
        <v>37</v>
      </c>
      <c r="G220" s="86" t="s">
        <v>46</v>
      </c>
      <c r="H220" s="87" t="s">
        <v>461</v>
      </c>
      <c r="I220" s="95">
        <v>1500</v>
      </c>
      <c r="J220" s="95">
        <v>400</v>
      </c>
      <c r="K220" s="96">
        <v>800</v>
      </c>
      <c r="L220" s="96"/>
      <c r="M220" s="97" t="s">
        <v>123</v>
      </c>
      <c r="N220" s="27" t="s">
        <v>460</v>
      </c>
      <c r="O220" s="118" t="s">
        <v>42</v>
      </c>
      <c r="P220" s="135" t="s">
        <v>462</v>
      </c>
    </row>
    <row r="221" spans="1:16" s="3" customFormat="1" ht="24.95" customHeight="1">
      <c r="A221" s="118"/>
      <c r="B221" s="20" t="s">
        <v>44</v>
      </c>
      <c r="C221" s="115" t="s">
        <v>436</v>
      </c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8"/>
      <c r="P221" s="135"/>
    </row>
    <row r="222" spans="1:16" s="3" customFormat="1" ht="15.75">
      <c r="A222" s="106" t="s">
        <v>116</v>
      </c>
      <c r="B222" s="15" t="s">
        <v>22</v>
      </c>
      <c r="C222" s="18" t="s">
        <v>150</v>
      </c>
      <c r="D222" s="16" t="s">
        <v>24</v>
      </c>
      <c r="E222" s="16" t="s">
        <v>24</v>
      </c>
      <c r="F222" s="16" t="s">
        <v>24</v>
      </c>
      <c r="G222" s="16" t="s">
        <v>24</v>
      </c>
      <c r="H222" s="16" t="s">
        <v>24</v>
      </c>
      <c r="I222" s="16">
        <f>SUM(I224)</f>
        <v>3500</v>
      </c>
      <c r="J222" s="16">
        <f>SUM(J224)</f>
        <v>1000</v>
      </c>
      <c r="K222" s="16">
        <f>SUM(K224)</f>
        <v>2500</v>
      </c>
      <c r="L222" s="16">
        <f>SUM(L224)</f>
        <v>0</v>
      </c>
      <c r="M222" s="16" t="s">
        <v>24</v>
      </c>
      <c r="N222" s="16" t="s">
        <v>24</v>
      </c>
      <c r="O222" s="16" t="s">
        <v>24</v>
      </c>
      <c r="P222" s="16" t="s">
        <v>24</v>
      </c>
    </row>
    <row r="223" spans="1:16" s="3" customFormat="1" ht="15.75">
      <c r="A223" s="107"/>
      <c r="B223" s="15" t="s">
        <v>25</v>
      </c>
      <c r="C223" s="18" t="s">
        <v>463</v>
      </c>
      <c r="D223" s="16" t="s">
        <v>24</v>
      </c>
      <c r="E223" s="16" t="s">
        <v>24</v>
      </c>
      <c r="F223" s="16" t="s">
        <v>24</v>
      </c>
      <c r="G223" s="16" t="s">
        <v>24</v>
      </c>
      <c r="H223" s="16" t="s">
        <v>24</v>
      </c>
      <c r="I223" s="16">
        <v>0</v>
      </c>
      <c r="J223" s="16">
        <v>0</v>
      </c>
      <c r="K223" s="16">
        <v>0</v>
      </c>
      <c r="L223" s="16">
        <v>0</v>
      </c>
      <c r="M223" s="16" t="s">
        <v>24</v>
      </c>
      <c r="N223" s="16" t="s">
        <v>24</v>
      </c>
      <c r="O223" s="16" t="s">
        <v>24</v>
      </c>
      <c r="P223" s="16" t="s">
        <v>24</v>
      </c>
    </row>
    <row r="224" spans="1:16" s="3" customFormat="1" ht="87.95" customHeight="1">
      <c r="A224" s="118">
        <v>70</v>
      </c>
      <c r="B224" s="20" t="s">
        <v>33</v>
      </c>
      <c r="C224" s="21" t="s">
        <v>464</v>
      </c>
      <c r="D224" s="21" t="s">
        <v>152</v>
      </c>
      <c r="E224" s="21" t="s">
        <v>73</v>
      </c>
      <c r="F224" s="21" t="s">
        <v>129</v>
      </c>
      <c r="G224" s="21" t="s">
        <v>122</v>
      </c>
      <c r="H224" s="46" t="s">
        <v>465</v>
      </c>
      <c r="I224" s="49">
        <v>3500</v>
      </c>
      <c r="J224" s="20">
        <v>1000</v>
      </c>
      <c r="K224" s="49">
        <v>2500</v>
      </c>
      <c r="L224" s="20"/>
      <c r="M224" s="21" t="s">
        <v>123</v>
      </c>
      <c r="N224" s="62" t="s">
        <v>152</v>
      </c>
      <c r="O224" s="125" t="s">
        <v>42</v>
      </c>
      <c r="P224" s="135" t="s">
        <v>466</v>
      </c>
    </row>
    <row r="225" spans="1:16" s="3" customFormat="1" ht="24.95" customHeight="1">
      <c r="A225" s="119"/>
      <c r="B225" s="20" t="s">
        <v>44</v>
      </c>
      <c r="C225" s="117" t="s">
        <v>436</v>
      </c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25"/>
      <c r="P225" s="135"/>
    </row>
    <row r="226" spans="1:16" s="1" customFormat="1" ht="15.75">
      <c r="A226" s="106" t="s">
        <v>124</v>
      </c>
      <c r="B226" s="15" t="s">
        <v>22</v>
      </c>
      <c r="C226" s="18" t="s">
        <v>422</v>
      </c>
      <c r="D226" s="16" t="s">
        <v>24</v>
      </c>
      <c r="E226" s="16" t="s">
        <v>24</v>
      </c>
      <c r="F226" s="16" t="s">
        <v>24</v>
      </c>
      <c r="G226" s="16" t="s">
        <v>24</v>
      </c>
      <c r="H226" s="16" t="s">
        <v>24</v>
      </c>
      <c r="I226" s="50">
        <f>SUM(I228)</f>
        <v>1500</v>
      </c>
      <c r="J226" s="50">
        <f>SUM(J228)</f>
        <v>1500</v>
      </c>
      <c r="K226" s="50">
        <f>SUM(K228)</f>
        <v>0</v>
      </c>
      <c r="L226" s="50">
        <f>SUM(L228)</f>
        <v>0</v>
      </c>
      <c r="M226" s="16" t="s">
        <v>24</v>
      </c>
      <c r="N226" s="16" t="s">
        <v>24</v>
      </c>
      <c r="O226" s="16" t="s">
        <v>24</v>
      </c>
      <c r="P226" s="16" t="s">
        <v>24</v>
      </c>
    </row>
    <row r="227" spans="1:16" s="1" customFormat="1" ht="15.75">
      <c r="A227" s="107"/>
      <c r="B227" s="15" t="s">
        <v>25</v>
      </c>
      <c r="C227" s="18" t="s">
        <v>467</v>
      </c>
      <c r="D227" s="16" t="s">
        <v>24</v>
      </c>
      <c r="E227" s="16" t="s">
        <v>24</v>
      </c>
      <c r="F227" s="16" t="s">
        <v>24</v>
      </c>
      <c r="G227" s="16" t="s">
        <v>24</v>
      </c>
      <c r="H227" s="16" t="s">
        <v>24</v>
      </c>
      <c r="I227" s="16">
        <v>0</v>
      </c>
      <c r="J227" s="16">
        <v>0</v>
      </c>
      <c r="K227" s="16">
        <v>0</v>
      </c>
      <c r="L227" s="16">
        <v>0</v>
      </c>
      <c r="M227" s="16" t="s">
        <v>24</v>
      </c>
      <c r="N227" s="16" t="s">
        <v>24</v>
      </c>
      <c r="O227" s="16" t="s">
        <v>24</v>
      </c>
      <c r="P227" s="16" t="s">
        <v>24</v>
      </c>
    </row>
    <row r="228" spans="1:16" s="1" customFormat="1" ht="45.95" customHeight="1">
      <c r="A228" s="118">
        <v>71</v>
      </c>
      <c r="B228" s="20" t="s">
        <v>33</v>
      </c>
      <c r="C228" s="21" t="s">
        <v>468</v>
      </c>
      <c r="D228" s="21" t="s">
        <v>168</v>
      </c>
      <c r="E228" s="21" t="s">
        <v>73</v>
      </c>
      <c r="F228" s="21" t="s">
        <v>129</v>
      </c>
      <c r="G228" s="21">
        <v>2021</v>
      </c>
      <c r="H228" s="21" t="s">
        <v>469</v>
      </c>
      <c r="I228" s="49">
        <v>1500</v>
      </c>
      <c r="J228" s="49">
        <v>1500</v>
      </c>
      <c r="K228" s="49"/>
      <c r="L228" s="49"/>
      <c r="M228" s="21" t="s">
        <v>40</v>
      </c>
      <c r="N228" s="27" t="s">
        <v>163</v>
      </c>
      <c r="O228" s="118" t="s">
        <v>164</v>
      </c>
      <c r="P228" s="140" t="s">
        <v>470</v>
      </c>
    </row>
    <row r="229" spans="1:16" s="1" customFormat="1" ht="26.1" customHeight="1">
      <c r="A229" s="119"/>
      <c r="B229" s="20" t="s">
        <v>44</v>
      </c>
      <c r="C229" s="116" t="s">
        <v>436</v>
      </c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8"/>
      <c r="P229" s="140"/>
    </row>
    <row r="230" spans="1:16" s="1" customFormat="1" ht="15.75">
      <c r="A230" s="106" t="s">
        <v>149</v>
      </c>
      <c r="B230" s="15" t="s">
        <v>22</v>
      </c>
      <c r="C230" s="18" t="s">
        <v>471</v>
      </c>
      <c r="D230" s="16" t="s">
        <v>24</v>
      </c>
      <c r="E230" s="16" t="s">
        <v>24</v>
      </c>
      <c r="F230" s="16" t="s">
        <v>24</v>
      </c>
      <c r="G230" s="16" t="s">
        <v>24</v>
      </c>
      <c r="H230" s="16" t="s">
        <v>24</v>
      </c>
      <c r="I230" s="16">
        <f>SUM(I232)</f>
        <v>2051</v>
      </c>
      <c r="J230" s="16">
        <f>SUM(J232)</f>
        <v>615</v>
      </c>
      <c r="K230" s="16">
        <f>SUM(K232)</f>
        <v>1436</v>
      </c>
      <c r="L230" s="16">
        <f>SUM(L232)</f>
        <v>0</v>
      </c>
      <c r="M230" s="16" t="s">
        <v>24</v>
      </c>
      <c r="N230" s="16" t="s">
        <v>24</v>
      </c>
      <c r="O230" s="16" t="s">
        <v>24</v>
      </c>
      <c r="P230" s="16" t="s">
        <v>24</v>
      </c>
    </row>
    <row r="231" spans="1:16" s="1" customFormat="1" ht="15.75">
      <c r="A231" s="107"/>
      <c r="B231" s="15" t="s">
        <v>25</v>
      </c>
      <c r="C231" s="18" t="s">
        <v>472</v>
      </c>
      <c r="D231" s="16" t="s">
        <v>24</v>
      </c>
      <c r="E231" s="16" t="s">
        <v>24</v>
      </c>
      <c r="F231" s="16" t="s">
        <v>24</v>
      </c>
      <c r="G231" s="16" t="s">
        <v>24</v>
      </c>
      <c r="H231" s="16" t="s">
        <v>24</v>
      </c>
      <c r="I231" s="16">
        <v>0</v>
      </c>
      <c r="J231" s="16">
        <v>0</v>
      </c>
      <c r="K231" s="16">
        <v>0</v>
      </c>
      <c r="L231" s="16">
        <v>0</v>
      </c>
      <c r="M231" s="16" t="s">
        <v>24</v>
      </c>
      <c r="N231" s="16" t="s">
        <v>24</v>
      </c>
      <c r="O231" s="16" t="s">
        <v>24</v>
      </c>
      <c r="P231" s="16" t="s">
        <v>24</v>
      </c>
    </row>
    <row r="232" spans="1:16" s="1" customFormat="1" ht="72.95" customHeight="1">
      <c r="A232" s="118">
        <v>72</v>
      </c>
      <c r="B232" s="20" t="s">
        <v>33</v>
      </c>
      <c r="C232" s="29" t="s">
        <v>473</v>
      </c>
      <c r="D232" s="29" t="s">
        <v>474</v>
      </c>
      <c r="E232" s="29" t="s">
        <v>73</v>
      </c>
      <c r="F232" s="29" t="s">
        <v>37</v>
      </c>
      <c r="G232" s="29" t="s">
        <v>122</v>
      </c>
      <c r="H232" s="29" t="s">
        <v>475</v>
      </c>
      <c r="I232" s="80">
        <v>2051</v>
      </c>
      <c r="J232" s="80">
        <v>615</v>
      </c>
      <c r="K232" s="80">
        <v>1436</v>
      </c>
      <c r="L232" s="80"/>
      <c r="M232" s="21" t="s">
        <v>123</v>
      </c>
      <c r="N232" s="21" t="s">
        <v>474</v>
      </c>
      <c r="O232" s="123" t="s">
        <v>69</v>
      </c>
      <c r="P232" s="135" t="s">
        <v>476</v>
      </c>
    </row>
    <row r="233" spans="1:16" s="1" customFormat="1" ht="27.95" customHeight="1">
      <c r="A233" s="118"/>
      <c r="B233" s="20" t="s">
        <v>44</v>
      </c>
      <c r="C233" s="115" t="s">
        <v>436</v>
      </c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8"/>
      <c r="P233" s="135"/>
    </row>
  </sheetData>
  <autoFilter ref="A5:P233">
    <extLst/>
  </autoFilter>
  <mergeCells count="299">
    <mergeCell ref="P228:P229"/>
    <mergeCell ref="P232:P233"/>
    <mergeCell ref="P193:P195"/>
    <mergeCell ref="P198:P199"/>
    <mergeCell ref="P204:P205"/>
    <mergeCell ref="P206:P207"/>
    <mergeCell ref="P210:P211"/>
    <mergeCell ref="P214:P215"/>
    <mergeCell ref="P216:P217"/>
    <mergeCell ref="P220:P221"/>
    <mergeCell ref="P224:P225"/>
    <mergeCell ref="P163:P164"/>
    <mergeCell ref="P165:P166"/>
    <mergeCell ref="P167:P168"/>
    <mergeCell ref="P173:P174"/>
    <mergeCell ref="P175:P176"/>
    <mergeCell ref="P179:P180"/>
    <mergeCell ref="P181:P182"/>
    <mergeCell ref="P185:P186"/>
    <mergeCell ref="P187:P190"/>
    <mergeCell ref="P137:P138"/>
    <mergeCell ref="P141:P142"/>
    <mergeCell ref="P143:P144"/>
    <mergeCell ref="P145:P146"/>
    <mergeCell ref="P149:P150"/>
    <mergeCell ref="P151:P152"/>
    <mergeCell ref="P155:P156"/>
    <mergeCell ref="P159:P160"/>
    <mergeCell ref="P161:P162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89:P90"/>
    <mergeCell ref="P93:P94"/>
    <mergeCell ref="P95:P96"/>
    <mergeCell ref="P99:P100"/>
    <mergeCell ref="P103:P104"/>
    <mergeCell ref="P107:P108"/>
    <mergeCell ref="P109:P110"/>
    <mergeCell ref="P113:P114"/>
    <mergeCell ref="P117:P118"/>
    <mergeCell ref="P61:P62"/>
    <mergeCell ref="P67:P68"/>
    <mergeCell ref="P69:P70"/>
    <mergeCell ref="P71:P72"/>
    <mergeCell ref="P77:P78"/>
    <mergeCell ref="P79:P80"/>
    <mergeCell ref="P81:P82"/>
    <mergeCell ref="P85:P86"/>
    <mergeCell ref="P87:P88"/>
    <mergeCell ref="O210:O211"/>
    <mergeCell ref="O214:O215"/>
    <mergeCell ref="O216:O217"/>
    <mergeCell ref="O220:O221"/>
    <mergeCell ref="O224:O225"/>
    <mergeCell ref="O228:O229"/>
    <mergeCell ref="O232:O233"/>
    <mergeCell ref="P4:P5"/>
    <mergeCell ref="P12:P13"/>
    <mergeCell ref="P14:P16"/>
    <mergeCell ref="P19:P20"/>
    <mergeCell ref="P21:P22"/>
    <mergeCell ref="P23:P24"/>
    <mergeCell ref="P25:P26"/>
    <mergeCell ref="P27:P28"/>
    <mergeCell ref="P31:P32"/>
    <mergeCell ref="P35:P37"/>
    <mergeCell ref="P40:P41"/>
    <mergeCell ref="P44:P46"/>
    <mergeCell ref="P47:P48"/>
    <mergeCell ref="P49:P50"/>
    <mergeCell ref="P53:P54"/>
    <mergeCell ref="P57:P58"/>
    <mergeCell ref="P59:P60"/>
    <mergeCell ref="O175:O176"/>
    <mergeCell ref="O179:O180"/>
    <mergeCell ref="O181:O182"/>
    <mergeCell ref="O185:O186"/>
    <mergeCell ref="O188:O190"/>
    <mergeCell ref="O193:O195"/>
    <mergeCell ref="O198:O199"/>
    <mergeCell ref="O204:O205"/>
    <mergeCell ref="O206:O207"/>
    <mergeCell ref="O149:O150"/>
    <mergeCell ref="O151:O152"/>
    <mergeCell ref="O155:O156"/>
    <mergeCell ref="O159:O160"/>
    <mergeCell ref="O161:O162"/>
    <mergeCell ref="O163:O164"/>
    <mergeCell ref="O165:O166"/>
    <mergeCell ref="O167:O168"/>
    <mergeCell ref="O173:O174"/>
    <mergeCell ref="O127:O128"/>
    <mergeCell ref="O129:O130"/>
    <mergeCell ref="O131:O132"/>
    <mergeCell ref="O133:O134"/>
    <mergeCell ref="O135:O136"/>
    <mergeCell ref="O137:O138"/>
    <mergeCell ref="O141:O142"/>
    <mergeCell ref="O143:O144"/>
    <mergeCell ref="O145:O146"/>
    <mergeCell ref="O103:O104"/>
    <mergeCell ref="O107:O108"/>
    <mergeCell ref="O109:O110"/>
    <mergeCell ref="O113:O114"/>
    <mergeCell ref="O117:O118"/>
    <mergeCell ref="O119:O120"/>
    <mergeCell ref="O121:O122"/>
    <mergeCell ref="O123:O124"/>
    <mergeCell ref="O125:O126"/>
    <mergeCell ref="O77:O78"/>
    <mergeCell ref="O79:O80"/>
    <mergeCell ref="O81:O82"/>
    <mergeCell ref="O85:O86"/>
    <mergeCell ref="O87:O88"/>
    <mergeCell ref="O89:O90"/>
    <mergeCell ref="O93:O94"/>
    <mergeCell ref="O95:O96"/>
    <mergeCell ref="O99:O100"/>
    <mergeCell ref="O47:O48"/>
    <mergeCell ref="O49:O50"/>
    <mergeCell ref="O53:O54"/>
    <mergeCell ref="O57:O58"/>
    <mergeCell ref="O59:O60"/>
    <mergeCell ref="O61:O62"/>
    <mergeCell ref="O67:O68"/>
    <mergeCell ref="O69:O70"/>
    <mergeCell ref="O71:O72"/>
    <mergeCell ref="O19:O20"/>
    <mergeCell ref="O21:O22"/>
    <mergeCell ref="O23:O24"/>
    <mergeCell ref="O25:O26"/>
    <mergeCell ref="O27:O28"/>
    <mergeCell ref="O31:O32"/>
    <mergeCell ref="O35:O37"/>
    <mergeCell ref="O40:O41"/>
    <mergeCell ref="O44:O46"/>
    <mergeCell ref="F4:F5"/>
    <mergeCell ref="G4:G5"/>
    <mergeCell ref="H4:H5"/>
    <mergeCell ref="I4:I5"/>
    <mergeCell ref="M4:M5"/>
    <mergeCell ref="N4:N5"/>
    <mergeCell ref="O4:O5"/>
    <mergeCell ref="O12:O13"/>
    <mergeCell ref="O14:O16"/>
    <mergeCell ref="B4:B5"/>
    <mergeCell ref="B15:B16"/>
    <mergeCell ref="B36:B37"/>
    <mergeCell ref="B44:B45"/>
    <mergeCell ref="B188:B190"/>
    <mergeCell ref="B194:B195"/>
    <mergeCell ref="C4:C5"/>
    <mergeCell ref="D4:D5"/>
    <mergeCell ref="E4:E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177:A178"/>
    <mergeCell ref="A179:A180"/>
    <mergeCell ref="A181:A182"/>
    <mergeCell ref="A183:A184"/>
    <mergeCell ref="A185:A186"/>
    <mergeCell ref="A187:A190"/>
    <mergeCell ref="A191:A192"/>
    <mergeCell ref="A193:A195"/>
    <mergeCell ref="A196:A197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C207:N207"/>
    <mergeCell ref="C211:N211"/>
    <mergeCell ref="C215:N215"/>
    <mergeCell ref="C217:N217"/>
    <mergeCell ref="C221:N221"/>
    <mergeCell ref="C225:N225"/>
    <mergeCell ref="C229:N229"/>
    <mergeCell ref="C233:N233"/>
    <mergeCell ref="A4:A5"/>
    <mergeCell ref="A6:A7"/>
    <mergeCell ref="A8:A9"/>
    <mergeCell ref="A10:A11"/>
    <mergeCell ref="A12:A13"/>
    <mergeCell ref="A14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7"/>
    <mergeCell ref="C74:F74"/>
    <mergeCell ref="C169:F169"/>
    <mergeCell ref="C170:F170"/>
    <mergeCell ref="C178:E178"/>
    <mergeCell ref="C184:E184"/>
    <mergeCell ref="C192:F192"/>
    <mergeCell ref="C200:F200"/>
    <mergeCell ref="C201:F201"/>
    <mergeCell ref="C205:N205"/>
    <mergeCell ref="A1:B1"/>
    <mergeCell ref="A2:P2"/>
    <mergeCell ref="A3:C3"/>
    <mergeCell ref="J4:L4"/>
    <mergeCell ref="C8:F8"/>
    <mergeCell ref="C9:F9"/>
    <mergeCell ref="C63:F63"/>
    <mergeCell ref="C64:F64"/>
    <mergeCell ref="C73:F73"/>
    <mergeCell ref="A38:A39"/>
    <mergeCell ref="A40:A41"/>
    <mergeCell ref="A42:A43"/>
    <mergeCell ref="A44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</mergeCells>
  <phoneticPr fontId="25" type="noConversion"/>
  <conditionalFormatting sqref="C12">
    <cfRule type="expression" dxfId="1" priority="1" stopIfTrue="1">
      <formula>AND(COUNTIF($B:$B,C12)&gt;1,NOT(ISBLANK(C12)))</formula>
    </cfRule>
    <cfRule type="expression" dxfId="0" priority="2" stopIfTrue="1">
      <formula>AND(COUNTIF($B:$B,C12)&gt;1,NOT(ISBLANK(C12)))</formula>
    </cfRule>
  </conditionalFormatting>
  <printOptions horizontalCentered="1"/>
  <pageMargins left="0.31458333333333299" right="0.196527777777778" top="0.31458333333333299" bottom="0.27500000000000002" header="0.23611111111111099" footer="0.118055555555556"/>
  <pageSetup paperSize="8" scale="95" fitToHeight="0" orientation="landscape" useFirstPageNumber="1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  调整</vt:lpstr>
      <vt:lpstr>'附件  调整'!Print_Area</vt:lpstr>
      <vt:lpstr>'附件  调整'!Print_Titles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2021-11-29T02:48:00Z</cp:lastPrinted>
  <dcterms:created xsi:type="dcterms:W3CDTF">2021-11-01T07:03:00Z</dcterms:created>
  <dcterms:modified xsi:type="dcterms:W3CDTF">2022-07-29T08:56:07Z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8181BD1927D04F5489E4309FCBBF9C20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