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Sheet1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<sst xmlns="http://schemas.openxmlformats.org/spreadsheetml/2006/main" count="522" uniqueCount="416">
  <si>
    <t>区县名称</t>
  </si>
  <si>
    <t>渝中区</t>
  </si>
  <si>
    <t>2023年高桥乡镇（街道）财政预算草案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</si>
  <si>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</si>
  <si>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：2023年3月2日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</si>
  <si>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</si>
  <si>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</si>
  <si>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</si>
  <si>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</si>
  <si>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</si>
  <si>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</si>
  <si>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</si>
  <si>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</si>
  <si>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</si>
  <si>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</si>
  <si>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</si>
  <si>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</si>
  <si>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</si>
  <si>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</si>
  <si>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</si>
  <si>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</si>
  <si>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</si>
  <si>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</si>
  <si>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</si>
  <si>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</si>
  <si>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</si>
  <si>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</si>
  <si>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</si>
  <si>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</si>
  <si>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</si>
  <si>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</si>
  <si>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</si>
  <si>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</si>
  <si>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</si>
  <si>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</si>
  <si>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</si>
  <si>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</si>
  <si>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</si>
  <si>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</si>
  <si>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</si>
  <si>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</si>
  <si>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</si>
  <si>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</si>
  <si>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</si>
  <si>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</si>
  <si>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</si>
  <si>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</si>
  <si>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</si>
  <si>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</si>
  <si>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</si>
  <si>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</si>
  <si>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</si>
  <si>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</si>
  <si>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</si>
  <si>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</si>
  <si>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</si>
  <si>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</si>
  <si>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</si>
  <si>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</si>
  <si>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</si>
  <si>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</si>
  <si>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</si>
  <si>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</si>
  <si>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</si>
  <si>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</si>
  <si>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</si>
  <si>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</si>
  <si>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</si>
  <si>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</si>
  <si>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</si>
  <si>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</si>
  <si>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</si>
  <si>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</si>
  <si>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</si>
  <si>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</si>
  <si>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</si>
  <si>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</si>
  <si>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</si>
  <si>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</si>
  <si>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</si>
  <si>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</si>
  <si>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</si>
  <si>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</si>
  <si>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</si>
  <si>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</si>
  <si>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</si>
  <si>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</si>
  <si>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</si>
  <si>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</si>
  <si>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</si>
  <si>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</si>
  <si>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</si>
  <si>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</si>
  <si>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</si>
  <si>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</si>
  <si>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</si>
  <si>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</si>
  <si>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</si>
  <si>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</si>
  <si>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</si>
  <si>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</si>
  <si>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</si>
  <si>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</si>
  <si>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</si>
  <si>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</si>
  <si>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</si>
  <si>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</si>
  <si>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</si>
  <si>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</si>
  <si>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</si>
  <si>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</si>
  <si>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</si>
  <si>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</si>
  <si>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</si>
  <si>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</si>
  <si>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</si>
  <si>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</si>
  <si>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</si>
  <si>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</si>
  <si>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</si>
  <si>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</si>
  <si>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</si>
  <si>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</si>
  <si>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</si>
  <si>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</si>
  <si>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</si>
  <si>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</si>
  <si>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</si>
  <si>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</si>
  <si>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</si>
  <si>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</si>
  <si>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</si>
  <si>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</si>
  <si>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</si>
  <si>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</si>
  <si>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</si>
  <si>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</si>
  <si>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</si>
  <si>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</si>
  <si>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</si>
  <si>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</si>
  <si>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</si>
  <si>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</si>
  <si>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</si>
  <si>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</si>
  <si>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</si>
  <si>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</si>
  <si>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</si>
  <si>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</si>
  <si>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</si>
  <si>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</si>
  <si>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</si>
  <si>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</si>
  <si>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</si>
  <si>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</si>
  <si>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</si>
  <si>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</si>
  <si>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</si>
  <si>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</si>
  <si>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</si>
  <si>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</si>
  <si>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</si>
  <si>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</si>
  <si>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</si>
  <si>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</si>
  <si>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</si>
  <si>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</si>
  <si>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</si>
  <si>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</si>
  <si>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</si>
  <si>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</si>
  <si>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</si>
  <si>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</si>
  <si>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</si>
  <si>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</si>
  <si>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</si>
  <si>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</si>
  <si>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</si>
  <si>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2120802</t>
  </si>
  <si>
    <t>2120802-土地开发支出</t>
  </si>
  <si>
    <t>2120899</t>
  </si>
  <si>
    <t>2120899-其他国有土地使用权出让收入安排的支出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</si>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</sst>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1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82" fillId="0" borderId="0">
      <alignment vertical="center"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22" borderId="5" applyNumberFormat="0" applyAlignment="0" applyProtection="0"/>
    <xf numFmtId="0" fontId="87" fillId="23" borderId="6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1" fillId="30" borderId="0" applyNumberFormat="0" applyBorder="0" applyAlignment="0" applyProtection="0"/>
    <xf numFmtId="0" fontId="92" fillId="22" borderId="8" applyNumberFormat="0" applyAlignment="0" applyProtection="0"/>
    <xf numFmtId="0" fontId="93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3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4" fillId="0" borderId="10" xfId="48" applyFont="1" applyFill="1" applyBorder="1" applyAlignment="1">
      <alignment horizontal="left" vertical="center" indent="1"/>
      <protection/>
    </xf>
    <xf numFmtId="0" fontId="94" fillId="0" borderId="10" xfId="48" applyFont="1" applyFill="1" applyBorder="1" applyAlignment="1">
      <alignment horizontal="center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82" fillId="0" borderId="0" xfId="45" applyBorder="1" applyAlignment="1">
      <alignment vertical="center" wrapText="1"/>
      <protection/>
    </xf>
    <xf numFmtId="0" fontId="82" fillId="0" borderId="0" xfId="45" applyBorder="1" applyAlignment="1">
      <alignment horizontal="right" vertical="center" wrapText="1"/>
      <protection/>
    </xf>
    <xf numFmtId="0" fontId="82" fillId="0" borderId="11" xfId="45" applyBorder="1" applyAlignment="1">
      <alignment horizontal="center" vertical="center"/>
      <protection/>
    </xf>
    <xf numFmtId="0" fontId="82" fillId="0" borderId="12" xfId="45" applyBorder="1" applyAlignment="1">
      <alignment horizontal="center" vertical="center"/>
      <protection/>
    </xf>
    <xf numFmtId="0" fontId="82" fillId="0" borderId="11" xfId="45" applyBorder="1" applyAlignment="1">
      <alignment vertical="center"/>
      <protection/>
    </xf>
    <xf numFmtId="176" fontId="82" fillId="0" borderId="12" xfId="45" applyNumberFormat="1" applyBorder="1" applyAlignment="1">
      <alignment vertical="center"/>
      <protection/>
    </xf>
    <xf numFmtId="0" fontId="82" fillId="0" borderId="10" xfId="45" applyBorder="1" applyAlignment="1">
      <alignment vertical="center" wrapText="1"/>
      <protection/>
    </xf>
    <xf numFmtId="0" fontId="82" fillId="0" borderId="10" xfId="45" applyBorder="1" applyAlignment="1">
      <alignment horizontal="right" vertical="center" wrapText="1"/>
      <protection/>
    </xf>
    <xf numFmtId="0" fontId="82" fillId="0" borderId="10" xfId="45" applyBorder="1" applyAlignment="1">
      <alignment horizontal="center" vertical="center"/>
      <protection/>
    </xf>
    <xf numFmtId="0" fontId="96" fillId="0" borderId="10" xfId="45" applyFont="1" applyBorder="1" applyAlignment="1">
      <alignment vertical="center"/>
      <protection/>
    </xf>
    <xf numFmtId="176" fontId="96" fillId="0" borderId="10" xfId="45" applyNumberFormat="1" applyFont="1" applyBorder="1" applyAlignment="1">
      <alignment vertical="center"/>
      <protection/>
    </xf>
    <xf numFmtId="0" fontId="82" fillId="0" borderId="10" xfId="45" applyBorder="1" applyAlignment="1">
      <alignment vertical="center"/>
      <protection/>
    </xf>
    <xf numFmtId="176" fontId="82" fillId="0" borderId="10" xfId="45" applyNumberFormat="1" applyBorder="1" applyAlignment="1">
      <alignment vertical="center"/>
      <protection/>
    </xf>
    <xf numFmtId="0" fontId="96" fillId="0" borderId="10" xfId="45" applyFont="1" applyBorder="1" applyAlignment="1">
      <alignment horizontal="center" vertical="center"/>
      <protection/>
    </xf>
    <xf numFmtId="0" fontId="82" fillId="0" borderId="10" xfId="45" applyBorder="1" applyAlignment="1">
      <alignment vertical="center"/>
      <protection/>
    </xf>
    <xf numFmtId="0" fontId="82" fillId="0" borderId="10" xfId="45" applyFill="1" applyBorder="1" applyAlignment="1">
      <alignment horizontal="center" vertical="center"/>
      <protection/>
    </xf>
    <xf numFmtId="176" fontId="96" fillId="0" borderId="10" xfId="45" applyNumberFormat="1" applyFont="1" applyFill="1" applyBorder="1" applyAlignment="1">
      <alignment vertical="center"/>
      <protection/>
    </xf>
    <xf numFmtId="0" fontId="82" fillId="0" borderId="10" xfId="45" applyBorder="1" applyAlignment="1">
      <alignment horizontal="left" vertical="center"/>
      <protection/>
    </xf>
    <xf numFmtId="176" fontId="82" fillId="0" borderId="10" xfId="45" applyNumberFormat="1" applyFill="1" applyBorder="1" applyAlignment="1">
      <alignment vertical="center"/>
      <protection/>
    </xf>
    <xf numFmtId="0" fontId="96" fillId="0" borderId="10" xfId="45" applyFont="1" applyBorder="1" applyAlignment="1">
      <alignment horizontal="left" vertical="center"/>
      <protection/>
    </xf>
    <xf numFmtId="0" fontId="82" fillId="0" borderId="10" xfId="45" applyFill="1" applyBorder="1" applyAlignment="1">
      <alignment vertical="center"/>
      <protection/>
    </xf>
    <xf numFmtId="0" fontId="97" fillId="0" borderId="0" xfId="40" applyFont="1" applyFill="1" applyAlignment="1">
      <alignment horizontal="left" vertical="center"/>
      <protection/>
    </xf>
    <xf numFmtId="0" fontId="98" fillId="0" borderId="0" xfId="40" applyFont="1" applyFill="1" applyBorder="1" applyAlignment="1">
      <alignment horizontal="right" vertical="center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2" fillId="0" borderId="13" xfId="40" applyFont="1" applyFill="1" applyBorder="1" applyAlignment="1">
      <alignment horizontal="center" vertical="center" wrapText="1"/>
      <protection/>
    </xf>
    <xf numFmtId="176" fontId="100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2" fillId="34" borderId="0" xfId="41" applyFill="1" applyBorder="1">
      <alignment vertical="center"/>
      <protection/>
    </xf>
    <xf numFmtId="0" fontId="82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2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1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2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2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2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1" fillId="34" borderId="10" xfId="0" applyNumberFormat="1" applyFont="1" applyFill="1" applyBorder="1" applyAlignment="1">
      <alignment horizontal="right" vertical="center"/>
    </xf>
    <xf numFmtId="177" fontId="101" fillId="33" borderId="10" xfId="0" applyNumberFormat="1" applyFont="1" applyFill="1" applyBorder="1" applyAlignment="1">
      <alignment horizontal="right" vertical="center"/>
    </xf>
    <xf numFmtId="0" fontId="103" fillId="0" borderId="10" xfId="0" applyFont="1" applyBorder="1" applyAlignment="1">
      <alignment horizontal="left"/>
    </xf>
    <xf numFmtId="179" fontId="103" fillId="0" borderId="10" xfId="0" applyNumberFormat="1" applyFont="1" applyFill="1" applyBorder="1" applyAlignment="1">
      <alignment vertical="center" wrapText="1"/>
    </xf>
    <xf numFmtId="177" fontId="11" fillId="33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2" fillId="0" borderId="0" xfId="42" applyBorder="1" applyAlignment="1">
      <alignment horizontal="right" vertical="center"/>
      <protection/>
    </xf>
    <xf numFmtId="0" fontId="102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9" fillId="0" borderId="15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2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0" fontId="29" fillId="0" borderId="10" xfId="50" applyFont="1" applyFill="1" applyBorder="1" applyAlignment="1" applyProtection="1">
      <alignment horizontal="right" shrinkToFit="1"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right" vertical="center"/>
      <protection locked="0"/>
    </xf>
    <xf numFmtId="1" fontId="8" fillId="0" borderId="10" xfId="0" applyNumberFormat="1" applyFont="1" applyFill="1" applyBorder="1" applyAlignment="1" applyProtection="1">
      <alignment horizontal="left" indent="1"/>
      <protection locked="0"/>
    </xf>
    <xf numFmtId="4" fontId="8" fillId="0" borderId="0" xfId="0" applyNumberFormat="1" applyFont="1" applyFill="1" applyAlignment="1" applyProtection="1">
      <alignment/>
      <protection locked="0"/>
    </xf>
    <xf numFmtId="176" fontId="30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28" fillId="33" borderId="10" xfId="0" applyNumberFormat="1" applyFont="1" applyFill="1" applyBorder="1" applyAlignment="1" applyProtection="1">
      <alignment horizontal="right" vertical="center"/>
      <protection/>
    </xf>
    <xf numFmtId="1" fontId="8" fillId="33" borderId="10" xfId="0" applyNumberFormat="1" applyFont="1" applyFill="1" applyBorder="1" applyAlignment="1" applyProtection="1">
      <alignment horizontal="right" vertical="center"/>
      <protection/>
    </xf>
    <xf numFmtId="0" fontId="82" fillId="0" borderId="0" xfId="0" applyFont="1" applyFill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vertical="center"/>
    </xf>
    <xf numFmtId="0" fontId="107" fillId="0" borderId="10" xfId="0" applyFont="1" applyFill="1" applyBorder="1" applyAlignment="1">
      <alignment/>
    </xf>
    <xf numFmtId="0" fontId="3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6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9" fillId="0" borderId="0" xfId="42" applyFont="1" applyFill="1" applyAlignment="1">
      <alignment horizontal="center" vertical="center"/>
      <protection/>
    </xf>
    <xf numFmtId="0" fontId="82" fillId="0" borderId="0" xfId="42" applyFill="1" applyBorder="1" applyAlignment="1">
      <alignment horizontal="right" vertical="center"/>
      <protection/>
    </xf>
    <xf numFmtId="0" fontId="109" fillId="0" borderId="0" xfId="40" applyFont="1" applyFill="1" applyAlignment="1">
      <alignment horizontal="center" vertical="center"/>
      <protection/>
    </xf>
    <xf numFmtId="0" fontId="98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0" xfId="40" applyFont="1" applyFill="1" applyAlignment="1">
      <alignment horizontal="left" vertical="center"/>
      <protection/>
    </xf>
    <xf numFmtId="0" fontId="109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5" fillId="0" borderId="10" xfId="45" applyFont="1" applyBorder="1" applyAlignment="1">
      <alignment horizontal="center" vertical="center" wrapText="1"/>
      <protection/>
    </xf>
    <xf numFmtId="0" fontId="95" fillId="0" borderId="10" xfId="45" applyFont="1" applyBorder="1" applyAlignment="1">
      <alignment horizontal="center" vertical="center"/>
      <protection/>
    </xf>
    <xf numFmtId="0" fontId="97" fillId="34" borderId="0" xfId="41" applyFont="1" applyFill="1" applyAlignment="1">
      <alignment horizontal="left" vertical="center"/>
      <protection/>
    </xf>
    <xf numFmtId="0" fontId="95" fillId="0" borderId="0" xfId="45" applyFont="1" applyAlignment="1">
      <alignment horizontal="center" wrapText="1"/>
      <protection/>
    </xf>
    <xf numFmtId="0" fontId="95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9"/>
      <c r="B1" s="39"/>
    </row>
    <row r="2" spans="1:2" ht="24">
      <c r="A2" s="216" t="s">
        <v>322</v>
      </c>
      <c r="B2" s="216"/>
    </row>
    <row r="3" spans="1:2" ht="14.25">
      <c r="A3" s="217" t="s">
        <v>286</v>
      </c>
      <c r="B3" s="217"/>
    </row>
    <row r="4" spans="1:2" ht="14.25">
      <c r="A4" s="40"/>
      <c r="B4" s="41" t="s">
        <v>38</v>
      </c>
    </row>
    <row r="5" spans="1:2" ht="14.25">
      <c r="A5" s="219" t="s">
        <v>287</v>
      </c>
      <c r="B5" s="220" t="s">
        <v>288</v>
      </c>
    </row>
    <row r="6" spans="1:2" ht="14.25">
      <c r="A6" s="219"/>
      <c r="B6" s="220"/>
    </row>
    <row r="7" spans="1:2" ht="30" customHeight="1">
      <c r="A7" s="42" t="s">
        <v>289</v>
      </c>
      <c r="B7" s="42"/>
    </row>
    <row r="8" spans="1:2" ht="30" customHeight="1">
      <c r="A8" s="43"/>
      <c r="B8" s="44"/>
    </row>
    <row r="9" spans="1:2" ht="30" customHeight="1">
      <c r="A9" s="43"/>
      <c r="B9" s="44"/>
    </row>
    <row r="10" spans="1:2" ht="30" customHeight="1">
      <c r="A10" s="43"/>
      <c r="B10" s="44"/>
    </row>
    <row r="11" spans="1:2" ht="30" customHeight="1">
      <c r="A11" s="43"/>
      <c r="B11" s="44"/>
    </row>
    <row r="12" spans="1:2" ht="30" customHeight="1">
      <c r="A12" s="43"/>
      <c r="B12" s="44"/>
    </row>
    <row r="13" spans="1:2" ht="30" customHeight="1">
      <c r="A13" s="43"/>
      <c r="B13" s="44"/>
    </row>
    <row r="14" spans="1:2" ht="30" customHeight="1">
      <c r="A14" s="43"/>
      <c r="B14" s="44"/>
    </row>
    <row r="15" spans="1:2" ht="30" customHeight="1">
      <c r="A15" s="43"/>
      <c r="B15" s="44"/>
    </row>
    <row r="16" spans="1:2" ht="30" customHeight="1">
      <c r="A16" s="43"/>
      <c r="B16" s="44"/>
    </row>
    <row r="17" spans="1:2" ht="30" customHeight="1">
      <c r="A17" s="43"/>
      <c r="B17" s="44"/>
    </row>
    <row r="18" spans="1:2" ht="30" customHeight="1">
      <c r="A18" s="43"/>
      <c r="B18" s="44"/>
    </row>
    <row r="19" spans="1:2" ht="30" customHeight="1">
      <c r="A19" s="43"/>
      <c r="B19" s="44"/>
    </row>
    <row r="20" spans="1:2" ht="30" customHeight="1">
      <c r="A20" s="43"/>
      <c r="B20" s="44"/>
    </row>
    <row r="21" spans="1:2" ht="30" customHeight="1">
      <c r="A21" s="43"/>
      <c r="B21" s="44"/>
    </row>
    <row r="22" spans="1:2" ht="30" customHeight="1">
      <c r="A22" s="43"/>
      <c r="B22" s="44"/>
    </row>
    <row r="23" spans="1:2" ht="30" customHeight="1">
      <c r="A23" s="43"/>
      <c r="B23" s="43"/>
    </row>
    <row r="24" spans="1:2" ht="14.25">
      <c r="A24" s="218" t="s">
        <v>290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22" t="s">
        <v>323</v>
      </c>
      <c r="B1" s="222"/>
      <c r="C1" s="222"/>
      <c r="D1" s="222"/>
      <c r="E1" s="222"/>
      <c r="F1" s="222"/>
    </row>
    <row r="2" spans="1:6" ht="27.75" customHeight="1">
      <c r="A2" s="55"/>
      <c r="B2" s="56"/>
      <c r="C2" s="57"/>
      <c r="D2" s="58"/>
      <c r="E2" s="58"/>
      <c r="F2" s="59" t="s">
        <v>38</v>
      </c>
    </row>
    <row r="3" spans="1:6" ht="18.75">
      <c r="A3" s="60" t="s">
        <v>324</v>
      </c>
      <c r="B3" s="60" t="s">
        <v>42</v>
      </c>
      <c r="C3" s="60" t="s">
        <v>43</v>
      </c>
      <c r="D3" s="60" t="s">
        <v>98</v>
      </c>
      <c r="E3" s="60" t="s">
        <v>42</v>
      </c>
      <c r="F3" s="60" t="s">
        <v>43</v>
      </c>
    </row>
    <row r="4" spans="1:6" ht="24.75" customHeight="1">
      <c r="A4" s="60" t="s">
        <v>325</v>
      </c>
      <c r="B4" s="60"/>
      <c r="C4" s="61"/>
      <c r="D4" s="60" t="s">
        <v>325</v>
      </c>
      <c r="E4" s="60"/>
      <c r="F4" s="62"/>
    </row>
    <row r="5" spans="1:6" ht="24.75" customHeight="1">
      <c r="A5" s="63" t="s">
        <v>326</v>
      </c>
      <c r="B5" s="62"/>
      <c r="C5" s="62"/>
      <c r="D5" s="64" t="s">
        <v>100</v>
      </c>
      <c r="E5" s="64"/>
      <c r="F5" s="62"/>
    </row>
    <row r="6" spans="1:6" ht="24.75" customHeight="1">
      <c r="A6" s="65" t="s">
        <v>327</v>
      </c>
      <c r="B6" s="62"/>
      <c r="C6" s="62"/>
      <c r="D6" s="65" t="s">
        <v>328</v>
      </c>
      <c r="E6" s="65"/>
      <c r="F6" s="62"/>
    </row>
    <row r="7" spans="1:6" ht="24.75" customHeight="1">
      <c r="A7" s="65" t="s">
        <v>329</v>
      </c>
      <c r="B7" s="66"/>
      <c r="C7" s="66"/>
      <c r="D7" s="67" t="s">
        <v>330</v>
      </c>
      <c r="E7" s="67"/>
      <c r="F7" s="68"/>
    </row>
    <row r="8" spans="1:6" ht="24.75" customHeight="1">
      <c r="A8" s="65"/>
      <c r="B8" s="65"/>
      <c r="C8" s="62"/>
      <c r="D8" s="67" t="s">
        <v>331</v>
      </c>
      <c r="E8" s="67"/>
      <c r="F8" s="68"/>
    </row>
    <row r="9" spans="1:6" ht="24.75" customHeight="1">
      <c r="A9" s="65"/>
      <c r="B9" s="65"/>
      <c r="C9" s="62"/>
      <c r="D9" s="65" t="s">
        <v>332</v>
      </c>
      <c r="E9" s="65"/>
      <c r="F9" s="62"/>
    </row>
    <row r="10" spans="1:6" ht="24.75" customHeight="1">
      <c r="A10" s="69"/>
      <c r="B10" s="69"/>
      <c r="C10" s="70"/>
      <c r="D10" s="67" t="s">
        <v>333</v>
      </c>
      <c r="E10" s="67"/>
      <c r="F10" s="68"/>
    </row>
    <row r="11" spans="1:6" ht="24.75" customHeight="1">
      <c r="A11" s="71"/>
      <c r="B11" s="71"/>
      <c r="C11" s="70"/>
      <c r="D11" s="67" t="s">
        <v>334</v>
      </c>
      <c r="E11" s="67"/>
      <c r="F11" s="68"/>
    </row>
    <row r="12" spans="1:6" ht="24.75" customHeight="1">
      <c r="A12" s="72"/>
      <c r="B12" s="72"/>
      <c r="C12" s="73"/>
      <c r="D12" s="65" t="s">
        <v>335</v>
      </c>
      <c r="E12" s="65"/>
      <c r="F12" s="62"/>
    </row>
    <row r="13" spans="1:6" ht="24.75" customHeight="1">
      <c r="A13" s="74"/>
      <c r="B13" s="74"/>
      <c r="C13" s="75"/>
      <c r="D13" s="67" t="s">
        <v>336</v>
      </c>
      <c r="E13" s="67"/>
      <c r="F13" s="68"/>
    </row>
    <row r="14" spans="1:6" ht="24.75" customHeight="1">
      <c r="A14" s="76"/>
      <c r="B14" s="76"/>
      <c r="C14" s="77"/>
      <c r="D14" s="67" t="s">
        <v>337</v>
      </c>
      <c r="E14" s="67"/>
      <c r="F14" s="68"/>
    </row>
    <row r="15" spans="1:6" ht="24.75" customHeight="1">
      <c r="A15" s="78"/>
      <c r="B15" s="78"/>
      <c r="C15" s="70"/>
      <c r="D15" s="65" t="s">
        <v>338</v>
      </c>
      <c r="E15" s="65"/>
      <c r="F15" s="62"/>
    </row>
    <row r="16" spans="1:6" ht="24.75" customHeight="1">
      <c r="A16" s="78"/>
      <c r="B16" s="78"/>
      <c r="C16" s="70"/>
      <c r="D16" s="67" t="s">
        <v>339</v>
      </c>
      <c r="E16" s="67"/>
      <c r="F16" s="68"/>
    </row>
    <row r="17" spans="1:6" ht="24.75" customHeight="1">
      <c r="A17" s="79" t="s">
        <v>340</v>
      </c>
      <c r="B17" s="79"/>
      <c r="C17" s="80"/>
      <c r="D17" s="79" t="s">
        <v>341</v>
      </c>
      <c r="E17" s="62"/>
      <c r="F17" s="62"/>
    </row>
    <row r="18" spans="1:6" ht="24.75" customHeight="1">
      <c r="A18" s="65" t="s">
        <v>342</v>
      </c>
      <c r="B18" s="65"/>
      <c r="C18" s="68"/>
      <c r="D18" s="65" t="s">
        <v>343</v>
      </c>
      <c r="E18" s="68"/>
      <c r="F18" s="68"/>
    </row>
    <row r="19" spans="1:6" ht="14.25" customHeight="1">
      <c r="A19" s="223" t="s">
        <v>344</v>
      </c>
      <c r="B19" s="223"/>
      <c r="C19" s="223"/>
      <c r="D19" s="223"/>
      <c r="E19" s="223"/>
      <c r="F19" s="223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16" t="s">
        <v>345</v>
      </c>
      <c r="B1" s="216"/>
      <c r="C1" s="216"/>
    </row>
    <row r="2" spans="2:3" ht="14.25">
      <c r="B2" s="45"/>
      <c r="C2" s="46" t="s">
        <v>38</v>
      </c>
    </row>
    <row r="3" spans="1:3" ht="18">
      <c r="A3" s="47" t="s">
        <v>231</v>
      </c>
      <c r="B3" s="48" t="s">
        <v>98</v>
      </c>
      <c r="C3" s="48" t="s">
        <v>233</v>
      </c>
    </row>
    <row r="4" spans="1:3" ht="18.75">
      <c r="A4" s="49"/>
      <c r="B4" s="50" t="s">
        <v>289</v>
      </c>
      <c r="C4" s="51">
        <f>C5+C12</f>
        <v>0</v>
      </c>
    </row>
    <row r="5" spans="1:3" ht="24.75" customHeight="1">
      <c r="A5" s="52"/>
      <c r="B5" s="53"/>
      <c r="C5" s="54"/>
    </row>
    <row r="6" spans="1:3" ht="24.75" customHeight="1">
      <c r="A6" s="52"/>
      <c r="B6" s="53"/>
      <c r="C6" s="54"/>
    </row>
    <row r="7" spans="1:3" ht="24.75" customHeight="1">
      <c r="A7" s="52"/>
      <c r="B7" s="53"/>
      <c r="C7" s="54"/>
    </row>
    <row r="8" spans="1:3" ht="24.75" customHeight="1">
      <c r="A8" s="52"/>
      <c r="B8" s="53"/>
      <c r="C8" s="54"/>
    </row>
    <row r="9" spans="1:3" ht="24.75" customHeight="1">
      <c r="A9" s="52"/>
      <c r="B9" s="53"/>
      <c r="C9" s="54"/>
    </row>
    <row r="10" spans="1:3" ht="24.75" customHeight="1">
      <c r="A10" s="52"/>
      <c r="B10" s="53"/>
      <c r="C10" s="54"/>
    </row>
    <row r="11" spans="1:3" ht="24.75" customHeight="1">
      <c r="A11" s="52"/>
      <c r="B11" s="53"/>
      <c r="C11" s="54"/>
    </row>
    <row r="12" spans="1:3" ht="24.75" customHeight="1">
      <c r="A12" s="52"/>
      <c r="B12" s="53"/>
      <c r="C12" s="54"/>
    </row>
    <row r="13" spans="1:3" ht="24.75" customHeight="1">
      <c r="A13" s="52"/>
      <c r="B13" s="53"/>
      <c r="C13" s="54"/>
    </row>
    <row r="14" spans="1:3" ht="24.75" customHeight="1">
      <c r="A14" s="52"/>
      <c r="B14" s="53"/>
      <c r="C14" s="54"/>
    </row>
    <row r="15" spans="1:3" ht="24.75" customHeight="1">
      <c r="A15" s="52"/>
      <c r="B15" s="53"/>
      <c r="C15" s="54"/>
    </row>
    <row r="16" spans="1:3" ht="24.75" customHeight="1">
      <c r="A16" s="52"/>
      <c r="B16" s="53"/>
      <c r="C16" s="54"/>
    </row>
    <row r="17" spans="1:2" ht="24.75" customHeight="1">
      <c r="A17" s="218" t="s">
        <v>344</v>
      </c>
      <c r="B17" s="218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4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9"/>
      <c r="B1" s="39"/>
    </row>
    <row r="2" spans="1:2" ht="24">
      <c r="A2" s="216" t="s">
        <v>346</v>
      </c>
      <c r="B2" s="216"/>
    </row>
    <row r="3" spans="1:2" ht="14.25">
      <c r="A3" s="217" t="s">
        <v>286</v>
      </c>
      <c r="B3" s="217"/>
    </row>
    <row r="4" spans="1:2" ht="14.25">
      <c r="A4" s="40"/>
      <c r="B4" s="41" t="s">
        <v>38</v>
      </c>
    </row>
    <row r="5" spans="1:2" ht="14.25">
      <c r="A5" s="219" t="s">
        <v>287</v>
      </c>
      <c r="B5" s="220" t="s">
        <v>288</v>
      </c>
    </row>
    <row r="6" spans="1:2" ht="14.25">
      <c r="A6" s="219"/>
      <c r="B6" s="220"/>
    </row>
    <row r="7" spans="1:2" ht="30" customHeight="1">
      <c r="A7" s="42" t="s">
        <v>289</v>
      </c>
      <c r="B7" s="42"/>
    </row>
    <row r="8" spans="1:2" ht="30" customHeight="1">
      <c r="A8" s="43"/>
      <c r="B8" s="44"/>
    </row>
    <row r="9" spans="1:2" ht="30" customHeight="1">
      <c r="A9" s="43"/>
      <c r="B9" s="44"/>
    </row>
    <row r="10" spans="1:2" ht="30" customHeight="1">
      <c r="A10" s="43"/>
      <c r="B10" s="44"/>
    </row>
    <row r="11" spans="1:2" ht="30" customHeight="1">
      <c r="A11" s="43"/>
      <c r="B11" s="44"/>
    </row>
    <row r="12" spans="1:2" ht="30" customHeight="1">
      <c r="A12" s="43"/>
      <c r="B12" s="44"/>
    </row>
    <row r="13" spans="1:2" ht="30" customHeight="1">
      <c r="A13" s="43"/>
      <c r="B13" s="44"/>
    </row>
    <row r="14" spans="1:2" ht="30" customHeight="1">
      <c r="A14" s="43"/>
      <c r="B14" s="44"/>
    </row>
    <row r="15" spans="1:2" ht="30" customHeight="1">
      <c r="A15" s="43"/>
      <c r="B15" s="44"/>
    </row>
    <row r="16" spans="1:2" ht="30" customHeight="1">
      <c r="A16" s="43"/>
      <c r="B16" s="44"/>
    </row>
    <row r="17" spans="1:2" ht="30" customHeight="1">
      <c r="A17" s="43"/>
      <c r="B17" s="44"/>
    </row>
    <row r="18" spans="1:2" ht="30" customHeight="1">
      <c r="A18" s="43"/>
      <c r="B18" s="44"/>
    </row>
    <row r="19" spans="1:2" ht="30" customHeight="1">
      <c r="A19" s="43"/>
      <c r="B19" s="44"/>
    </row>
    <row r="20" spans="1:2" ht="30" customHeight="1">
      <c r="A20" s="43"/>
      <c r="B20" s="44"/>
    </row>
    <row r="21" spans="1:2" ht="30" customHeight="1">
      <c r="A21" s="43"/>
      <c r="B21" s="44"/>
    </row>
    <row r="22" spans="1:2" ht="30" customHeight="1">
      <c r="A22" s="43"/>
      <c r="B22" s="44"/>
    </row>
    <row r="23" spans="1:2" ht="30" customHeight="1">
      <c r="A23" s="43"/>
      <c r="B23" s="43"/>
    </row>
    <row r="24" spans="1:2" ht="14.25">
      <c r="A24" s="218" t="s">
        <v>290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3">
      <selection activeCell="A1" sqref="A1:B36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24" t="s">
        <v>347</v>
      </c>
      <c r="B1" s="225"/>
    </row>
    <row r="2" spans="1:2" ht="18" customHeight="1">
      <c r="A2" s="32" t="s">
        <v>348</v>
      </c>
      <c r="B2" s="25" t="s">
        <v>38</v>
      </c>
    </row>
    <row r="3" spans="1:2" ht="18" customHeight="1">
      <c r="A3" s="26" t="s">
        <v>349</v>
      </c>
      <c r="B3" s="33" t="s">
        <v>288</v>
      </c>
    </row>
    <row r="4" spans="1:2" ht="18" customHeight="1">
      <c r="A4" s="27" t="s">
        <v>350</v>
      </c>
      <c r="B4" s="34"/>
    </row>
    <row r="5" spans="1:2" ht="18" customHeight="1">
      <c r="A5" s="35" t="s">
        <v>351</v>
      </c>
      <c r="B5" s="36"/>
    </row>
    <row r="6" spans="1:2" ht="18" customHeight="1">
      <c r="A6" s="35" t="s">
        <v>352</v>
      </c>
      <c r="B6" s="36"/>
    </row>
    <row r="7" spans="1:2" ht="18" customHeight="1">
      <c r="A7" s="35" t="s">
        <v>353</v>
      </c>
      <c r="B7" s="36"/>
    </row>
    <row r="8" spans="1:2" ht="18" customHeight="1">
      <c r="A8" s="37" t="s">
        <v>354</v>
      </c>
      <c r="B8" s="34"/>
    </row>
    <row r="9" spans="1:2" ht="18" customHeight="1">
      <c r="A9" s="35" t="s">
        <v>351</v>
      </c>
      <c r="B9" s="36"/>
    </row>
    <row r="10" spans="1:2" ht="18" customHeight="1">
      <c r="A10" s="35" t="s">
        <v>352</v>
      </c>
      <c r="B10" s="36"/>
    </row>
    <row r="11" spans="1:2" ht="18" customHeight="1">
      <c r="A11" s="35" t="s">
        <v>353</v>
      </c>
      <c r="B11" s="36"/>
    </row>
    <row r="12" spans="1:2" ht="18" customHeight="1">
      <c r="A12" s="27" t="s">
        <v>355</v>
      </c>
      <c r="B12" s="34"/>
    </row>
    <row r="13" spans="1:2" ht="18" customHeight="1">
      <c r="A13" s="35" t="s">
        <v>351</v>
      </c>
      <c r="B13" s="36"/>
    </row>
    <row r="14" spans="1:2" ht="18" customHeight="1">
      <c r="A14" s="35" t="s">
        <v>352</v>
      </c>
      <c r="B14" s="36"/>
    </row>
    <row r="15" spans="1:2" ht="18" customHeight="1">
      <c r="A15" s="35" t="s">
        <v>353</v>
      </c>
      <c r="B15" s="36"/>
    </row>
    <row r="16" spans="1:2" ht="18" customHeight="1">
      <c r="A16" s="27" t="s">
        <v>356</v>
      </c>
      <c r="B16" s="34"/>
    </row>
    <row r="17" spans="1:2" ht="18" customHeight="1">
      <c r="A17" s="35" t="s">
        <v>351</v>
      </c>
      <c r="B17" s="36"/>
    </row>
    <row r="18" spans="1:2" ht="18" customHeight="1">
      <c r="A18" s="35" t="s">
        <v>352</v>
      </c>
      <c r="B18" s="36"/>
    </row>
    <row r="19" spans="1:2" ht="18" customHeight="1">
      <c r="A19" s="35" t="s">
        <v>353</v>
      </c>
      <c r="B19" s="36"/>
    </row>
    <row r="20" spans="1:2" ht="18" customHeight="1">
      <c r="A20" s="27" t="s">
        <v>357</v>
      </c>
      <c r="B20" s="34"/>
    </row>
    <row r="21" spans="1:2" ht="18" customHeight="1">
      <c r="A21" s="35" t="s">
        <v>351</v>
      </c>
      <c r="B21" s="36"/>
    </row>
    <row r="22" spans="1:2" ht="18" customHeight="1">
      <c r="A22" s="35" t="s">
        <v>352</v>
      </c>
      <c r="B22" s="36"/>
    </row>
    <row r="23" spans="1:2" ht="18" customHeight="1">
      <c r="A23" s="35" t="s">
        <v>353</v>
      </c>
      <c r="B23" s="36"/>
    </row>
    <row r="24" spans="1:2" ht="18" customHeight="1">
      <c r="A24" s="27" t="s">
        <v>358</v>
      </c>
      <c r="B24" s="34"/>
    </row>
    <row r="25" spans="1:2" ht="18" customHeight="1">
      <c r="A25" s="35" t="s">
        <v>351</v>
      </c>
      <c r="B25" s="36"/>
    </row>
    <row r="26" spans="1:2" ht="18" customHeight="1">
      <c r="A26" s="35" t="s">
        <v>352</v>
      </c>
      <c r="B26" s="36"/>
    </row>
    <row r="27" spans="1:2" ht="18" customHeight="1">
      <c r="A27" s="35" t="s">
        <v>353</v>
      </c>
      <c r="B27" s="36"/>
    </row>
    <row r="28" spans="1:2" ht="18" customHeight="1">
      <c r="A28" s="27" t="s">
        <v>359</v>
      </c>
      <c r="B28" s="34"/>
    </row>
    <row r="29" spans="1:2" ht="18" customHeight="1">
      <c r="A29" s="35" t="s">
        <v>351</v>
      </c>
      <c r="B29" s="36"/>
    </row>
    <row r="30" spans="1:2" ht="18" customHeight="1">
      <c r="A30" s="35" t="s">
        <v>352</v>
      </c>
      <c r="B30" s="36"/>
    </row>
    <row r="31" spans="1:2" ht="18" customHeight="1">
      <c r="A31" s="35" t="s">
        <v>353</v>
      </c>
      <c r="B31" s="36"/>
    </row>
    <row r="32" spans="1:2" ht="18" customHeight="1">
      <c r="A32" s="29"/>
      <c r="B32" s="38"/>
    </row>
    <row r="33" spans="1:2" ht="18" customHeight="1">
      <c r="A33" s="31" t="s">
        <v>360</v>
      </c>
      <c r="B33" s="34"/>
    </row>
    <row r="34" spans="1:2" ht="18" customHeight="1">
      <c r="A34" s="35" t="s">
        <v>351</v>
      </c>
      <c r="B34" s="36"/>
    </row>
    <row r="35" spans="1:2" ht="18" customHeight="1">
      <c r="A35" s="35" t="s">
        <v>352</v>
      </c>
      <c r="B35" s="36"/>
    </row>
    <row r="36" spans="1:2" ht="18" customHeight="1">
      <c r="A36" s="35" t="s">
        <v>353</v>
      </c>
      <c r="B36" s="36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2">
      <selection activeCell="A3" sqref="A1:B16384"/>
    </sheetView>
  </sheetViews>
  <sheetFormatPr defaultColWidth="9.00390625" defaultRowHeight="14.25"/>
  <cols>
    <col min="1" max="2" width="34.625" style="0" customWidth="1"/>
  </cols>
  <sheetData>
    <row r="1" spans="1:2" ht="18">
      <c r="A1" s="226"/>
      <c r="B1" s="226"/>
    </row>
    <row r="2" spans="1:2" ht="39.75" customHeight="1">
      <c r="A2" s="224" t="s">
        <v>361</v>
      </c>
      <c r="B2" s="225"/>
    </row>
    <row r="3" spans="1:2" ht="27" customHeight="1">
      <c r="A3" s="24" t="s">
        <v>348</v>
      </c>
      <c r="B3" s="25" t="s">
        <v>38</v>
      </c>
    </row>
    <row r="4" spans="1:2" ht="21" customHeight="1">
      <c r="A4" s="26" t="s">
        <v>349</v>
      </c>
      <c r="B4" s="26" t="s">
        <v>288</v>
      </c>
    </row>
    <row r="5" spans="1:2" ht="21" customHeight="1">
      <c r="A5" s="27" t="s">
        <v>362</v>
      </c>
      <c r="B5" s="28"/>
    </row>
    <row r="6" spans="1:2" ht="21" customHeight="1">
      <c r="A6" s="29" t="s">
        <v>363</v>
      </c>
      <c r="B6" s="30"/>
    </row>
    <row r="7" spans="1:2" ht="21" customHeight="1">
      <c r="A7" s="27" t="s">
        <v>364</v>
      </c>
      <c r="B7" s="28"/>
    </row>
    <row r="8" spans="1:2" ht="21" customHeight="1">
      <c r="A8" s="29" t="s">
        <v>363</v>
      </c>
      <c r="B8" s="30"/>
    </row>
    <row r="9" spans="1:2" ht="21" customHeight="1">
      <c r="A9" s="27" t="s">
        <v>365</v>
      </c>
      <c r="B9" s="28"/>
    </row>
    <row r="10" spans="1:2" ht="21" customHeight="1">
      <c r="A10" s="29" t="s">
        <v>363</v>
      </c>
      <c r="B10" s="30"/>
    </row>
    <row r="11" spans="1:2" ht="21" customHeight="1">
      <c r="A11" s="27" t="s">
        <v>366</v>
      </c>
      <c r="B11" s="28"/>
    </row>
    <row r="12" spans="1:2" ht="21" customHeight="1">
      <c r="A12" s="29" t="s">
        <v>367</v>
      </c>
      <c r="B12" s="30"/>
    </row>
    <row r="13" spans="1:2" ht="21" customHeight="1">
      <c r="A13" s="27" t="s">
        <v>368</v>
      </c>
      <c r="B13" s="28"/>
    </row>
    <row r="14" spans="1:2" ht="21" customHeight="1">
      <c r="A14" s="29" t="s">
        <v>367</v>
      </c>
      <c r="B14" s="30"/>
    </row>
    <row r="15" spans="1:2" ht="21" customHeight="1">
      <c r="A15" s="27" t="s">
        <v>369</v>
      </c>
      <c r="B15" s="28"/>
    </row>
    <row r="16" spans="1:2" ht="21" customHeight="1">
      <c r="A16" s="29" t="s">
        <v>370</v>
      </c>
      <c r="B16" s="30"/>
    </row>
    <row r="17" spans="1:2" ht="21" customHeight="1">
      <c r="A17" s="27" t="s">
        <v>371</v>
      </c>
      <c r="B17" s="28"/>
    </row>
    <row r="18" spans="1:2" ht="21" customHeight="1">
      <c r="A18" s="29" t="s">
        <v>372</v>
      </c>
      <c r="B18" s="30"/>
    </row>
    <row r="19" spans="1:2" ht="21" customHeight="1">
      <c r="A19" s="29"/>
      <c r="B19" s="30"/>
    </row>
    <row r="20" spans="1:2" ht="21" customHeight="1">
      <c r="A20" s="31" t="s">
        <v>373</v>
      </c>
      <c r="B20" s="28"/>
    </row>
    <row r="21" spans="1:2" ht="21" customHeight="1">
      <c r="A21" s="26" t="s">
        <v>374</v>
      </c>
      <c r="B21" s="30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27" t="s">
        <v>375</v>
      </c>
      <c r="B1" s="228"/>
    </row>
    <row r="2" spans="1:2" ht="27.75" customHeight="1">
      <c r="A2" s="16"/>
      <c r="B2" s="17"/>
    </row>
    <row r="3" spans="1:2" ht="14.25">
      <c r="A3" s="18" t="s">
        <v>348</v>
      </c>
      <c r="B3" s="19" t="s">
        <v>38</v>
      </c>
    </row>
    <row r="4" spans="1:2" ht="24.75" customHeight="1">
      <c r="A4" s="20" t="s">
        <v>349</v>
      </c>
      <c r="B4" s="21" t="s">
        <v>288</v>
      </c>
    </row>
    <row r="5" spans="1:2" ht="24.75" customHeight="1">
      <c r="A5" s="22" t="s">
        <v>376</v>
      </c>
      <c r="B5" s="23"/>
    </row>
    <row r="6" spans="1:2" ht="24.75" customHeight="1">
      <c r="A6" s="22" t="s">
        <v>377</v>
      </c>
      <c r="B6" s="23"/>
    </row>
    <row r="7" spans="1:2" ht="24.75" customHeight="1">
      <c r="A7" s="22" t="s">
        <v>378</v>
      </c>
      <c r="B7" s="23"/>
    </row>
    <row r="8" spans="1:2" ht="24.75" customHeight="1">
      <c r="A8" s="22" t="s">
        <v>379</v>
      </c>
      <c r="B8" s="23"/>
    </row>
    <row r="9" spans="1:2" ht="24.75" customHeight="1">
      <c r="A9" s="22" t="s">
        <v>380</v>
      </c>
      <c r="B9" s="23"/>
    </row>
    <row r="10" spans="1:2" ht="24.75" customHeight="1">
      <c r="A10" s="22" t="s">
        <v>381</v>
      </c>
      <c r="B10" s="23"/>
    </row>
    <row r="11" spans="1:2" ht="24.75" customHeight="1">
      <c r="A11" s="22" t="s">
        <v>382</v>
      </c>
      <c r="B11" s="23"/>
    </row>
    <row r="12" spans="1:2" ht="24.75" customHeight="1">
      <c r="A12" s="22" t="s">
        <v>383</v>
      </c>
      <c r="B12" s="23"/>
    </row>
    <row r="13" spans="1:2" ht="24.75" customHeight="1">
      <c r="A13" s="22" t="s">
        <v>384</v>
      </c>
      <c r="B13" s="23"/>
    </row>
    <row r="14" spans="1:2" ht="24.75" customHeight="1">
      <c r="A14" s="22" t="s">
        <v>385</v>
      </c>
      <c r="B14" s="23"/>
    </row>
    <row r="15" spans="1:2" ht="24.75" customHeight="1">
      <c r="A15" s="22" t="s">
        <v>386</v>
      </c>
      <c r="B15" s="23"/>
    </row>
    <row r="16" spans="1:2" ht="24.75" customHeight="1">
      <c r="A16" s="22" t="s">
        <v>387</v>
      </c>
      <c r="B16" s="23"/>
    </row>
    <row r="17" spans="1:2" ht="24.75" customHeight="1">
      <c r="A17" s="22" t="s">
        <v>388</v>
      </c>
      <c r="B17" s="23"/>
    </row>
    <row r="18" spans="1:2" ht="24.75" customHeight="1">
      <c r="A18" s="22" t="s">
        <v>389</v>
      </c>
      <c r="B18" s="23"/>
    </row>
    <row r="19" spans="1:2" ht="24.75" customHeight="1">
      <c r="A19" s="22"/>
      <c r="B19" s="23"/>
    </row>
    <row r="20" spans="1:2" ht="24.75" customHeight="1">
      <c r="A20" s="20" t="s">
        <v>390</v>
      </c>
      <c r="B20" s="23"/>
    </row>
    <row r="21" spans="1:2" ht="24.75" customHeight="1">
      <c r="A21" s="20" t="s">
        <v>391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29" t="s">
        <v>392</v>
      </c>
      <c r="B1" s="229"/>
      <c r="C1" s="229"/>
      <c r="D1" s="229"/>
      <c r="E1" s="229"/>
      <c r="F1" s="229"/>
      <c r="G1" s="229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30" t="s">
        <v>393</v>
      </c>
      <c r="B3" s="230" t="s">
        <v>394</v>
      </c>
      <c r="C3" s="230"/>
      <c r="D3" s="230"/>
      <c r="E3" s="230" t="s">
        <v>395</v>
      </c>
      <c r="F3" s="230"/>
      <c r="G3" s="230"/>
    </row>
    <row r="4" spans="1:7" ht="41.25" customHeight="1">
      <c r="A4" s="230"/>
      <c r="B4" s="13"/>
      <c r="C4" s="12" t="s">
        <v>396</v>
      </c>
      <c r="D4" s="12" t="s">
        <v>397</v>
      </c>
      <c r="E4" s="13"/>
      <c r="F4" s="12" t="s">
        <v>396</v>
      </c>
      <c r="G4" s="12" t="s">
        <v>397</v>
      </c>
    </row>
    <row r="5" spans="1:7" ht="41.25" customHeight="1">
      <c r="A5" s="12" t="s">
        <v>398</v>
      </c>
      <c r="B5" s="12" t="s">
        <v>399</v>
      </c>
      <c r="C5" s="12" t="s">
        <v>400</v>
      </c>
      <c r="D5" s="12" t="s">
        <v>401</v>
      </c>
      <c r="E5" s="12" t="s">
        <v>402</v>
      </c>
      <c r="F5" s="12" t="s">
        <v>403</v>
      </c>
      <c r="G5" s="12" t="s">
        <v>404</v>
      </c>
    </row>
    <row r="6" spans="1:7" ht="41.25" customHeight="1">
      <c r="A6" s="14" t="s">
        <v>405</v>
      </c>
      <c r="B6" s="15"/>
      <c r="C6" s="15"/>
      <c r="D6" s="15"/>
      <c r="E6" s="15"/>
      <c r="F6" s="15"/>
      <c r="G6" s="15"/>
    </row>
    <row r="7" spans="1:7" ht="41.25" customHeight="1">
      <c r="A7" s="231" t="s">
        <v>406</v>
      </c>
      <c r="B7" s="231"/>
      <c r="C7" s="231"/>
      <c r="D7" s="231"/>
      <c r="E7" s="231"/>
      <c r="F7" s="231"/>
      <c r="G7" s="231"/>
    </row>
    <row r="8" spans="1:7" ht="41.25" customHeight="1">
      <c r="A8" s="232"/>
      <c r="B8" s="232"/>
      <c r="C8" s="232"/>
      <c r="D8" s="232"/>
      <c r="E8" s="232"/>
      <c r="F8" s="232"/>
      <c r="G8" s="23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G20" sqref="G20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33" t="s">
        <v>415</v>
      </c>
      <c r="B1" s="233"/>
      <c r="C1" s="233"/>
      <c r="D1" s="233"/>
      <c r="E1" s="233"/>
      <c r="F1" s="233"/>
      <c r="G1" s="233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35" t="s">
        <v>407</v>
      </c>
      <c r="B4" s="234" t="s">
        <v>289</v>
      </c>
      <c r="C4" s="236" t="s">
        <v>408</v>
      </c>
      <c r="D4" s="234" t="s">
        <v>409</v>
      </c>
      <c r="E4" s="234"/>
      <c r="F4" s="234"/>
      <c r="G4" s="236" t="s">
        <v>410</v>
      </c>
    </row>
    <row r="5" spans="1:7" ht="57" customHeight="1">
      <c r="A5" s="235"/>
      <c r="B5" s="234"/>
      <c r="C5" s="234"/>
      <c r="D5" s="5" t="s">
        <v>411</v>
      </c>
      <c r="E5" s="6" t="s">
        <v>412</v>
      </c>
      <c r="F5" s="6" t="s">
        <v>413</v>
      </c>
      <c r="G5" s="234"/>
    </row>
    <row r="6" spans="1:7" ht="42" customHeight="1">
      <c r="A6" s="7">
        <v>2022</v>
      </c>
      <c r="B6" s="8">
        <f>C6+D6+G6</f>
        <v>112000</v>
      </c>
      <c r="C6" s="7"/>
      <c r="D6" s="8">
        <f>E6+F6</f>
        <v>40000</v>
      </c>
      <c r="E6" s="7"/>
      <c r="F6" s="7">
        <v>40000</v>
      </c>
      <c r="G6" s="7">
        <v>72000</v>
      </c>
    </row>
    <row r="7" spans="1:7" ht="46.5" customHeight="1">
      <c r="A7" s="7">
        <v>2023</v>
      </c>
      <c r="B7" s="8">
        <f>C7+D7+G7</f>
        <v>100000</v>
      </c>
      <c r="C7" s="7"/>
      <c r="D7" s="8">
        <f>E7+F7</f>
        <v>40000</v>
      </c>
      <c r="E7" s="7"/>
      <c r="F7" s="7">
        <v>40000</v>
      </c>
      <c r="G7" s="7">
        <v>60000</v>
      </c>
    </row>
    <row r="8" spans="1:7" ht="30" customHeight="1">
      <c r="A8" s="2" t="s">
        <v>414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D4" sqref="D4"/>
    </sheetView>
  </sheetViews>
  <sheetFormatPr defaultColWidth="9.00390625" defaultRowHeight="14.25"/>
  <cols>
    <col min="1" max="1" width="9.00390625" style="202" customWidth="1"/>
    <col min="2" max="2" width="16.625" style="202" customWidth="1"/>
    <col min="3" max="3" width="16.375" style="202" customWidth="1"/>
    <col min="4" max="4" width="16.00390625" style="202" customWidth="1"/>
    <col min="5" max="5" width="22.50390625" style="202" customWidth="1"/>
    <col min="6" max="6" width="11.00390625" style="202" customWidth="1"/>
    <col min="7" max="7" width="0.12890625" style="202" hidden="1" customWidth="1"/>
    <col min="8" max="8" width="7.50390625" style="202" hidden="1" customWidth="1"/>
    <col min="9" max="9" width="9.00390625" style="202" hidden="1" customWidth="1"/>
    <col min="10" max="11" width="9.00390625" style="202" customWidth="1"/>
    <col min="12" max="12" width="11.00390625" style="202" customWidth="1"/>
    <col min="13" max="16384" width="9.00390625" style="202" customWidth="1"/>
  </cols>
  <sheetData>
    <row r="1" spans="2:7" ht="22.5" customHeight="1">
      <c r="B1" s="203"/>
      <c r="G1" s="202" t="s">
        <v>0</v>
      </c>
    </row>
    <row r="2" spans="2:7" ht="17.25" customHeight="1">
      <c r="B2" s="204"/>
      <c r="G2" s="202" t="s">
        <v>1</v>
      </c>
    </row>
    <row r="3" spans="2:7" ht="71.25" customHeight="1">
      <c r="B3" s="205" t="s">
        <v>2</v>
      </c>
      <c r="C3" s="205"/>
      <c r="D3" s="205"/>
      <c r="E3" s="205"/>
      <c r="F3" s="205"/>
      <c r="G3" s="202" t="s">
        <v>3</v>
      </c>
    </row>
    <row r="4" spans="2:7" ht="82.5" customHeight="1">
      <c r="B4" s="206" t="s">
        <v>4</v>
      </c>
      <c r="G4" s="202" t="s">
        <v>5</v>
      </c>
    </row>
    <row r="5" ht="14.25">
      <c r="G5" s="202" t="s">
        <v>6</v>
      </c>
    </row>
    <row r="6" spans="2:7" ht="55.5" customHeight="1">
      <c r="B6" s="206" t="s">
        <v>7</v>
      </c>
      <c r="G6" s="202" t="s">
        <v>8</v>
      </c>
    </row>
    <row r="7" spans="2:7" ht="39.75" customHeight="1">
      <c r="B7" s="209" t="s">
        <v>9</v>
      </c>
      <c r="C7" s="209"/>
      <c r="G7" s="202" t="s">
        <v>10</v>
      </c>
    </row>
    <row r="8" spans="2:7" ht="60" customHeight="1">
      <c r="B8" s="209"/>
      <c r="C8" s="209"/>
      <c r="G8" s="202" t="s">
        <v>11</v>
      </c>
    </row>
    <row r="9" ht="40.5" customHeight="1">
      <c r="G9" s="202" t="s">
        <v>12</v>
      </c>
    </row>
    <row r="10" ht="11.25" customHeight="1">
      <c r="G10" s="202" t="s">
        <v>13</v>
      </c>
    </row>
    <row r="11" spans="2:7" s="201" customFormat="1" ht="29.25" customHeight="1">
      <c r="B11" s="207" t="s">
        <v>14</v>
      </c>
      <c r="D11" s="207" t="s">
        <v>15</v>
      </c>
      <c r="F11" s="201" t="s">
        <v>16</v>
      </c>
      <c r="G11" s="201" t="s">
        <v>17</v>
      </c>
    </row>
    <row r="15" ht="18.75">
      <c r="E15" s="208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9.00390625" style="196" customWidth="1"/>
    <col min="2" max="2" width="80.00390625" style="196" customWidth="1"/>
    <col min="3" max="16384" width="9.00390625" style="196" customWidth="1"/>
  </cols>
  <sheetData>
    <row r="1" ht="58.5" customHeight="1">
      <c r="B1" s="198" t="s">
        <v>18</v>
      </c>
    </row>
    <row r="2" ht="30" customHeight="1">
      <c r="B2" s="199" t="s">
        <v>19</v>
      </c>
    </row>
    <row r="3" s="197" customFormat="1" ht="30" customHeight="1">
      <c r="B3" s="200" t="s">
        <v>20</v>
      </c>
    </row>
    <row r="4" s="197" customFormat="1" ht="30" customHeight="1">
      <c r="B4" s="200" t="s">
        <v>21</v>
      </c>
    </row>
    <row r="5" s="197" customFormat="1" ht="30" customHeight="1">
      <c r="B5" s="200" t="s">
        <v>22</v>
      </c>
    </row>
    <row r="6" s="197" customFormat="1" ht="30" customHeight="1">
      <c r="B6" s="200" t="s">
        <v>23</v>
      </c>
    </row>
    <row r="7" s="197" customFormat="1" ht="30" customHeight="1">
      <c r="B7" s="200" t="s">
        <v>24</v>
      </c>
    </row>
    <row r="8" s="197" customFormat="1" ht="30" customHeight="1">
      <c r="B8" s="200" t="s">
        <v>25</v>
      </c>
    </row>
    <row r="9" s="197" customFormat="1" ht="30" customHeight="1">
      <c r="B9" s="200" t="s">
        <v>26</v>
      </c>
    </row>
    <row r="10" s="197" customFormat="1" ht="30" customHeight="1">
      <c r="B10" s="200" t="s">
        <v>27</v>
      </c>
    </row>
    <row r="11" s="197" customFormat="1" ht="30" customHeight="1">
      <c r="B11" s="200" t="s">
        <v>28</v>
      </c>
    </row>
    <row r="12" s="197" customFormat="1" ht="30" customHeight="1">
      <c r="B12" s="200" t="s">
        <v>29</v>
      </c>
    </row>
    <row r="13" s="197" customFormat="1" ht="30" customHeight="1">
      <c r="B13" s="200" t="s">
        <v>30</v>
      </c>
    </row>
    <row r="14" s="197" customFormat="1" ht="30" customHeight="1">
      <c r="B14" s="200" t="s">
        <v>31</v>
      </c>
    </row>
    <row r="15" ht="30" customHeight="1">
      <c r="B15" s="200" t="s">
        <v>32</v>
      </c>
    </row>
    <row r="16" ht="30" customHeight="1">
      <c r="B16" s="200" t="s">
        <v>33</v>
      </c>
    </row>
    <row r="17" ht="30" customHeight="1">
      <c r="B17" s="200" t="s">
        <v>34</v>
      </c>
    </row>
    <row r="18" ht="30" customHeight="1">
      <c r="B18" s="199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C25" sqref="C25"/>
    </sheetView>
  </sheetViews>
  <sheetFormatPr defaultColWidth="9.00390625" defaultRowHeight="14.25"/>
  <cols>
    <col min="1" max="1" width="25.375" style="87" customWidth="1"/>
    <col min="2" max="2" width="14.125" style="87" customWidth="1"/>
    <col min="3" max="3" width="13.25390625" style="87" customWidth="1"/>
    <col min="4" max="4" width="25.375" style="87" customWidth="1"/>
    <col min="5" max="5" width="14.375" style="87" customWidth="1"/>
    <col min="6" max="6" width="14.625" style="87" customWidth="1"/>
    <col min="7" max="7" width="18.50390625" style="87" customWidth="1"/>
    <col min="8" max="16384" width="9.00390625" style="87" customWidth="1"/>
  </cols>
  <sheetData>
    <row r="1" spans="1:7" s="86" customFormat="1" ht="20.25">
      <c r="A1" s="210" t="s">
        <v>36</v>
      </c>
      <c r="B1" s="210"/>
      <c r="C1" s="210"/>
      <c r="D1" s="210"/>
      <c r="E1" s="210"/>
      <c r="F1" s="210"/>
      <c r="G1" s="210"/>
    </row>
    <row r="2" spans="1:7" ht="20.25" customHeight="1">
      <c r="A2" s="86" t="s">
        <v>37</v>
      </c>
      <c r="B2" s="86"/>
      <c r="G2" s="88" t="s">
        <v>38</v>
      </c>
    </row>
    <row r="3" spans="1:7" ht="20.25" customHeight="1">
      <c r="A3" s="211" t="s">
        <v>39</v>
      </c>
      <c r="B3" s="212"/>
      <c r="C3" s="212"/>
      <c r="D3" s="213" t="s">
        <v>40</v>
      </c>
      <c r="E3" s="213"/>
      <c r="F3" s="213"/>
      <c r="G3" s="213"/>
    </row>
    <row r="4" spans="1:7" ht="34.5" customHeight="1">
      <c r="A4" s="146" t="s">
        <v>41</v>
      </c>
      <c r="B4" s="146" t="s">
        <v>42</v>
      </c>
      <c r="C4" s="146" t="s">
        <v>43</v>
      </c>
      <c r="D4" s="146" t="s">
        <v>41</v>
      </c>
      <c r="E4" s="146" t="s">
        <v>42</v>
      </c>
      <c r="F4" s="146" t="s">
        <v>43</v>
      </c>
      <c r="G4" s="147" t="s">
        <v>44</v>
      </c>
    </row>
    <row r="5" spans="1:7" ht="15.75" customHeight="1">
      <c r="A5" s="148" t="s">
        <v>45</v>
      </c>
      <c r="B5" s="148"/>
      <c r="C5" s="149">
        <f aca="true" t="shared" si="0" ref="C5:C12">0</f>
        <v>0</v>
      </c>
      <c r="D5" s="150" t="s">
        <v>46</v>
      </c>
      <c r="E5" s="151">
        <v>7440399.21</v>
      </c>
      <c r="F5" s="152">
        <v>4905492.42</v>
      </c>
      <c r="G5" s="153"/>
    </row>
    <row r="6" spans="1:7" ht="15.75" customHeight="1">
      <c r="A6" s="154"/>
      <c r="B6" s="154"/>
      <c r="C6" s="149">
        <f t="shared" si="0"/>
        <v>0</v>
      </c>
      <c r="D6" s="150" t="s">
        <v>47</v>
      </c>
      <c r="E6" s="148"/>
      <c r="F6" s="149"/>
      <c r="G6" s="153"/>
    </row>
    <row r="7" spans="1:7" ht="15.75" customHeight="1">
      <c r="A7" s="154"/>
      <c r="B7" s="154"/>
      <c r="C7" s="149">
        <f t="shared" si="0"/>
        <v>0</v>
      </c>
      <c r="D7" s="150" t="s">
        <v>48</v>
      </c>
      <c r="E7" s="148">
        <v>19600</v>
      </c>
      <c r="F7" s="152"/>
      <c r="G7" s="153"/>
    </row>
    <row r="8" spans="1:7" ht="15.75" customHeight="1">
      <c r="A8" s="154"/>
      <c r="B8" s="154"/>
      <c r="C8" s="149">
        <f t="shared" si="0"/>
        <v>0</v>
      </c>
      <c r="D8" s="150" t="s">
        <v>49</v>
      </c>
      <c r="E8" s="148"/>
      <c r="F8" s="153"/>
      <c r="G8" s="153"/>
    </row>
    <row r="9" spans="1:7" ht="15.75" customHeight="1">
      <c r="A9" s="154"/>
      <c r="B9" s="154"/>
      <c r="C9" s="149">
        <f t="shared" si="0"/>
        <v>0</v>
      </c>
      <c r="D9" s="150" t="s">
        <v>50</v>
      </c>
      <c r="E9" s="148"/>
      <c r="F9" s="149"/>
      <c r="G9" s="153"/>
    </row>
    <row r="10" spans="1:7" ht="15.75" customHeight="1">
      <c r="A10" s="154"/>
      <c r="B10" s="154"/>
      <c r="C10" s="149">
        <f t="shared" si="0"/>
        <v>0</v>
      </c>
      <c r="D10" s="150" t="s">
        <v>51</v>
      </c>
      <c r="E10" s="148"/>
      <c r="F10" s="149"/>
      <c r="G10" s="153"/>
    </row>
    <row r="11" spans="1:7" ht="15.75" customHeight="1">
      <c r="A11" s="154"/>
      <c r="B11" s="154"/>
      <c r="C11" s="149">
        <f t="shared" si="0"/>
        <v>0</v>
      </c>
      <c r="D11" s="150" t="s">
        <v>52</v>
      </c>
      <c r="E11" s="151">
        <v>280522.81</v>
      </c>
      <c r="F11" s="152"/>
      <c r="G11" s="153"/>
    </row>
    <row r="12" spans="1:7" ht="15.75" customHeight="1">
      <c r="A12" s="154"/>
      <c r="B12" s="154"/>
      <c r="C12" s="149">
        <f t="shared" si="0"/>
        <v>0</v>
      </c>
      <c r="D12" s="150" t="s">
        <v>53</v>
      </c>
      <c r="E12" s="151">
        <v>3552216.08</v>
      </c>
      <c r="F12" s="152">
        <v>2212488.4</v>
      </c>
      <c r="G12" s="153"/>
    </row>
    <row r="13" spans="1:7" ht="15.75" customHeight="1">
      <c r="A13" s="148" t="s">
        <v>54</v>
      </c>
      <c r="B13" s="155">
        <f>SUM(B14:B20)</f>
        <v>0</v>
      </c>
      <c r="C13" s="156">
        <f>SUM(C14:C20)</f>
        <v>0</v>
      </c>
      <c r="D13" s="150" t="s">
        <v>55</v>
      </c>
      <c r="E13" s="151">
        <v>689744.78</v>
      </c>
      <c r="F13" s="157">
        <v>676395.47</v>
      </c>
      <c r="G13" s="153"/>
    </row>
    <row r="14" spans="1:7" ht="15.75" customHeight="1">
      <c r="A14" s="154" t="s">
        <v>56</v>
      </c>
      <c r="B14" s="154"/>
      <c r="C14" s="153"/>
      <c r="D14" s="150" t="s">
        <v>57</v>
      </c>
      <c r="E14" s="151">
        <v>892721.51</v>
      </c>
      <c r="F14" s="152"/>
      <c r="G14" s="153"/>
    </row>
    <row r="15" spans="1:7" ht="15.75" customHeight="1">
      <c r="A15" s="154" t="s">
        <v>58</v>
      </c>
      <c r="B15" s="154"/>
      <c r="C15" s="153"/>
      <c r="D15" s="150" t="s">
        <v>59</v>
      </c>
      <c r="E15" s="151">
        <v>2301917.65</v>
      </c>
      <c r="F15" s="152">
        <v>1495069.25</v>
      </c>
      <c r="G15" s="157">
        <v>1495069.25</v>
      </c>
    </row>
    <row r="16" spans="1:7" ht="15.75" customHeight="1">
      <c r="A16" s="154" t="s">
        <v>60</v>
      </c>
      <c r="B16" s="154"/>
      <c r="C16" s="153"/>
      <c r="D16" s="150" t="s">
        <v>61</v>
      </c>
      <c r="E16" s="151">
        <v>9171018.79</v>
      </c>
      <c r="F16" s="152">
        <v>9445788.63</v>
      </c>
      <c r="G16" s="153">
        <v>1228935.44</v>
      </c>
    </row>
    <row r="17" spans="1:7" ht="15.75" customHeight="1">
      <c r="A17" s="154" t="s">
        <v>62</v>
      </c>
      <c r="B17" s="154"/>
      <c r="C17" s="153"/>
      <c r="D17" s="150" t="s">
        <v>63</v>
      </c>
      <c r="E17" s="151">
        <v>639598</v>
      </c>
      <c r="F17" s="152">
        <v>2698748.2</v>
      </c>
      <c r="G17" s="153">
        <v>1485722.2</v>
      </c>
    </row>
    <row r="18" spans="1:7" ht="15.75" customHeight="1">
      <c r="A18" s="154" t="s">
        <v>64</v>
      </c>
      <c r="B18" s="154"/>
      <c r="C18" s="153"/>
      <c r="D18" s="150" t="s">
        <v>65</v>
      </c>
      <c r="E18" s="148"/>
      <c r="F18" s="149"/>
      <c r="G18" s="153"/>
    </row>
    <row r="19" spans="1:7" ht="15.75" customHeight="1">
      <c r="A19" s="154"/>
      <c r="B19" s="154"/>
      <c r="C19" s="153"/>
      <c r="D19" s="150" t="s">
        <v>66</v>
      </c>
      <c r="E19" s="148"/>
      <c r="F19" s="149"/>
      <c r="G19" s="153"/>
    </row>
    <row r="20" spans="1:7" ht="15.75" customHeight="1">
      <c r="A20" s="154" t="s">
        <v>67</v>
      </c>
      <c r="B20" s="154"/>
      <c r="C20" s="153"/>
      <c r="D20" s="150" t="s">
        <v>68</v>
      </c>
      <c r="E20" s="148"/>
      <c r="F20" s="153"/>
      <c r="G20" s="153"/>
    </row>
    <row r="21" spans="1:7" ht="15.75" customHeight="1">
      <c r="A21" s="158" t="s">
        <v>69</v>
      </c>
      <c r="B21" s="159">
        <f>B5+B13</f>
        <v>0</v>
      </c>
      <c r="C21" s="159">
        <f>C5+C13</f>
        <v>0</v>
      </c>
      <c r="D21" s="160" t="s">
        <v>70</v>
      </c>
      <c r="E21" s="149"/>
      <c r="F21" s="149"/>
      <c r="G21" s="149"/>
    </row>
    <row r="22" spans="1:7" ht="15.75" customHeight="1">
      <c r="A22" s="161" t="s">
        <v>71</v>
      </c>
      <c r="B22" s="162">
        <f>SUM(B23:B25)</f>
        <v>24898555.85</v>
      </c>
      <c r="C22" s="162">
        <f>SUM(C23:C25)</f>
        <v>18005717.68</v>
      </c>
      <c r="D22" s="150" t="s">
        <v>72</v>
      </c>
      <c r="E22" s="163"/>
      <c r="F22" s="164"/>
      <c r="G22" s="164"/>
    </row>
    <row r="23" spans="1:7" ht="15.75" customHeight="1">
      <c r="A23" s="165" t="s">
        <v>73</v>
      </c>
      <c r="B23" s="166">
        <v>8810340.33</v>
      </c>
      <c r="C23" s="167">
        <v>2248022.61</v>
      </c>
      <c r="D23" s="150" t="s">
        <v>74</v>
      </c>
      <c r="E23" s="168">
        <v>837995.92</v>
      </c>
      <c r="F23" s="169">
        <v>781462.2</v>
      </c>
      <c r="G23" s="164"/>
    </row>
    <row r="24" spans="1:7" ht="15.75" customHeight="1">
      <c r="A24" s="165" t="s">
        <v>75</v>
      </c>
      <c r="B24" s="166">
        <v>15870877.52</v>
      </c>
      <c r="C24" s="166">
        <v>15757695.07</v>
      </c>
      <c r="D24" s="150" t="s">
        <v>76</v>
      </c>
      <c r="E24" s="170"/>
      <c r="F24" s="164"/>
      <c r="G24" s="164"/>
    </row>
    <row r="25" spans="1:7" ht="15.75" customHeight="1">
      <c r="A25" s="165" t="s">
        <v>77</v>
      </c>
      <c r="B25" s="166">
        <v>217338</v>
      </c>
      <c r="C25" s="164">
        <v>0</v>
      </c>
      <c r="D25" s="150" t="s">
        <v>78</v>
      </c>
      <c r="E25" s="171">
        <v>40000</v>
      </c>
      <c r="F25" s="169"/>
      <c r="G25" s="164"/>
    </row>
    <row r="26" spans="1:7" ht="15.75" customHeight="1">
      <c r="A26" s="172"/>
      <c r="B26" s="173"/>
      <c r="C26" s="164"/>
      <c r="D26" s="150" t="s">
        <v>79</v>
      </c>
      <c r="E26" s="168"/>
      <c r="F26" s="164"/>
      <c r="G26" s="164"/>
    </row>
    <row r="27" spans="1:7" ht="15.75" customHeight="1">
      <c r="A27" s="172"/>
      <c r="B27" s="173"/>
      <c r="C27" s="164"/>
      <c r="D27" s="150" t="s">
        <v>80</v>
      </c>
      <c r="E27" s="174"/>
      <c r="F27" s="164"/>
      <c r="G27" s="164"/>
    </row>
    <row r="28" spans="1:7" ht="15.75" customHeight="1">
      <c r="A28" s="172"/>
      <c r="B28" s="173"/>
      <c r="C28" s="164"/>
      <c r="D28" s="150" t="s">
        <v>81</v>
      </c>
      <c r="E28" s="174"/>
      <c r="F28" s="175"/>
      <c r="G28" s="175"/>
    </row>
    <row r="29" spans="1:7" ht="15.75" customHeight="1">
      <c r="A29" s="172"/>
      <c r="B29" s="173"/>
      <c r="C29" s="164"/>
      <c r="D29" s="158" t="s">
        <v>82</v>
      </c>
      <c r="E29" s="176">
        <f>SUM(E5:E28)</f>
        <v>25865734.75</v>
      </c>
      <c r="F29" s="176">
        <f>SUM(F5:F28)</f>
        <v>22215444.57</v>
      </c>
      <c r="G29" s="176">
        <f>SUM(G5:G28)</f>
        <v>4209726.89</v>
      </c>
    </row>
    <row r="30" spans="1:7" ht="15.75" customHeight="1">
      <c r="A30" s="172"/>
      <c r="B30" s="173"/>
      <c r="C30" s="164"/>
      <c r="D30" s="161" t="s">
        <v>83</v>
      </c>
      <c r="E30" s="176">
        <f>SUM(E31)</f>
        <v>0</v>
      </c>
      <c r="F30" s="176">
        <f>SUM(F31)</f>
        <v>0</v>
      </c>
      <c r="G30" s="176">
        <f>SUM(G31)</f>
        <v>0</v>
      </c>
    </row>
    <row r="31" spans="1:7" ht="15.75" customHeight="1">
      <c r="A31" s="172"/>
      <c r="B31" s="173"/>
      <c r="C31" s="164"/>
      <c r="D31" s="177" t="s">
        <v>84</v>
      </c>
      <c r="E31" s="176">
        <f>SUM(E32:E33)</f>
        <v>0</v>
      </c>
      <c r="F31" s="176">
        <f>SUM(F32:F33)</f>
        <v>0</v>
      </c>
      <c r="G31" s="176">
        <f>SUM(G32:G33)</f>
        <v>0</v>
      </c>
    </row>
    <row r="32" spans="1:7" ht="15.75" customHeight="1">
      <c r="A32" s="172"/>
      <c r="B32" s="173"/>
      <c r="C32" s="164"/>
      <c r="D32" s="177" t="s">
        <v>85</v>
      </c>
      <c r="E32" s="178"/>
      <c r="F32" s="164"/>
      <c r="G32" s="164"/>
    </row>
    <row r="33" spans="1:7" ht="15.75" customHeight="1">
      <c r="A33" s="165"/>
      <c r="B33" s="173"/>
      <c r="C33" s="164"/>
      <c r="D33" s="179" t="s">
        <v>86</v>
      </c>
      <c r="E33" s="180"/>
      <c r="F33" s="164"/>
      <c r="G33" s="164"/>
    </row>
    <row r="34" spans="1:7" ht="15.75" customHeight="1">
      <c r="A34" s="181"/>
      <c r="B34" s="182"/>
      <c r="C34" s="164"/>
      <c r="D34" s="179"/>
      <c r="E34" s="180"/>
      <c r="F34" s="164"/>
      <c r="G34" s="164"/>
    </row>
    <row r="35" spans="1:7" ht="15.75" customHeight="1">
      <c r="A35" s="183" t="s">
        <v>87</v>
      </c>
      <c r="B35" s="184">
        <v>967178.9</v>
      </c>
      <c r="C35" s="164">
        <v>4209726.89</v>
      </c>
      <c r="D35" s="185" t="s">
        <v>88</v>
      </c>
      <c r="E35" s="186"/>
      <c r="F35" s="164"/>
      <c r="G35" s="164"/>
    </row>
    <row r="36" spans="1:7" ht="15.75" customHeight="1">
      <c r="A36" s="187" t="s">
        <v>89</v>
      </c>
      <c r="B36" s="184">
        <v>967178.9</v>
      </c>
      <c r="C36" s="164">
        <v>4209726.89</v>
      </c>
      <c r="D36" s="185" t="s">
        <v>90</v>
      </c>
      <c r="E36" s="188">
        <f>E37+E38</f>
        <v>0</v>
      </c>
      <c r="F36" s="188">
        <f>F37+F38</f>
        <v>0</v>
      </c>
      <c r="G36" s="188">
        <f>G37+G38</f>
        <v>0</v>
      </c>
    </row>
    <row r="37" spans="1:7" ht="15.75" customHeight="1">
      <c r="A37" s="187"/>
      <c r="B37" s="184"/>
      <c r="C37" s="164"/>
      <c r="D37" s="189" t="s">
        <v>91</v>
      </c>
      <c r="E37" s="190"/>
      <c r="F37" s="164"/>
      <c r="G37" s="164"/>
    </row>
    <row r="38" spans="1:7" ht="15.75" customHeight="1">
      <c r="A38" s="187"/>
      <c r="B38" s="184"/>
      <c r="C38" s="164"/>
      <c r="D38" s="154" t="s">
        <v>92</v>
      </c>
      <c r="E38" s="191"/>
      <c r="F38" s="164"/>
      <c r="G38" s="164"/>
    </row>
    <row r="39" spans="1:7" ht="15.75" customHeight="1">
      <c r="A39" s="183" t="s">
        <v>93</v>
      </c>
      <c r="B39" s="192"/>
      <c r="C39" s="164"/>
      <c r="D39" s="189"/>
      <c r="E39" s="190"/>
      <c r="F39" s="164"/>
      <c r="G39" s="164"/>
    </row>
    <row r="40" spans="1:7" ht="15.75" customHeight="1">
      <c r="A40" s="193" t="s">
        <v>94</v>
      </c>
      <c r="B40" s="194">
        <f>B21+B22+B35</f>
        <v>25865734.75</v>
      </c>
      <c r="C40" s="176">
        <f>C21+C22+C35</f>
        <v>22215444.57</v>
      </c>
      <c r="D40" s="193" t="s">
        <v>95</v>
      </c>
      <c r="E40" s="195">
        <f>E29+E30+E35+E36</f>
        <v>25865734.75</v>
      </c>
      <c r="F40" s="195">
        <f>F29+F30+F35+F36</f>
        <v>22215444.57</v>
      </c>
      <c r="G40" s="195">
        <f>G29+G30+G35+G36</f>
        <v>4209726.89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C47" sqref="C47"/>
    </sheetView>
  </sheetViews>
  <sheetFormatPr defaultColWidth="31.375" defaultRowHeight="14.25"/>
  <cols>
    <col min="1" max="1" width="11.50390625" style="134" customWidth="1"/>
    <col min="2" max="2" width="51.875" style="134" customWidth="1"/>
    <col min="3" max="3" width="18.50390625" style="134" customWidth="1"/>
    <col min="4" max="16384" width="31.375" style="134" customWidth="1"/>
  </cols>
  <sheetData>
    <row r="1" spans="1:3" s="133" customFormat="1" ht="24">
      <c r="A1" s="214" t="s">
        <v>96</v>
      </c>
      <c r="B1" s="214"/>
      <c r="C1" s="214"/>
    </row>
    <row r="2" spans="2:3" ht="14.25">
      <c r="B2" s="215" t="s">
        <v>38</v>
      </c>
      <c r="C2" s="215"/>
    </row>
    <row r="3" spans="1:3" ht="18">
      <c r="A3" s="135" t="s">
        <v>97</v>
      </c>
      <c r="B3" s="136" t="s">
        <v>98</v>
      </c>
      <c r="C3" s="137" t="s">
        <v>99</v>
      </c>
    </row>
    <row r="4" spans="1:3" ht="15" customHeight="1">
      <c r="A4" s="138"/>
      <c r="B4" s="139" t="s">
        <v>100</v>
      </c>
      <c r="C4" s="140">
        <f>SUM(C5,C20,C23,C26,C45,C52,C59,C64,C79,C86,C89)</f>
        <v>22215444.57</v>
      </c>
    </row>
    <row r="5" spans="1:3" ht="15" customHeight="1">
      <c r="A5" s="141" t="s">
        <v>101</v>
      </c>
      <c r="B5" s="141" t="s">
        <v>102</v>
      </c>
      <c r="C5" s="140">
        <f>SUM(C6,C8,C12,C14,C16,C18)</f>
        <v>4905492.42</v>
      </c>
    </row>
    <row r="6" spans="1:3" ht="15" customHeight="1">
      <c r="A6" s="142">
        <v>20101</v>
      </c>
      <c r="B6" s="142" t="s">
        <v>103</v>
      </c>
      <c r="C6" s="140">
        <f>SUM(C7)</f>
        <v>9262.56</v>
      </c>
    </row>
    <row r="7" spans="1:3" ht="15" customHeight="1">
      <c r="A7" s="142">
        <v>2010101</v>
      </c>
      <c r="B7" s="143" t="s">
        <v>104</v>
      </c>
      <c r="C7" s="144">
        <v>9262.56</v>
      </c>
    </row>
    <row r="8" spans="1:3" ht="15" customHeight="1">
      <c r="A8" s="142" t="s">
        <v>105</v>
      </c>
      <c r="B8" s="142" t="s">
        <v>106</v>
      </c>
      <c r="C8" s="140">
        <f>SUM(C9:C11)</f>
        <v>4896229.86</v>
      </c>
    </row>
    <row r="9" spans="1:3" ht="15" customHeight="1">
      <c r="A9" s="142" t="s">
        <v>107</v>
      </c>
      <c r="B9" s="143" t="s">
        <v>108</v>
      </c>
      <c r="C9" s="144">
        <v>4823329.86</v>
      </c>
    </row>
    <row r="10" spans="1:3" ht="15" customHeight="1">
      <c r="A10" s="142" t="s">
        <v>109</v>
      </c>
      <c r="B10" s="142" t="s">
        <v>110</v>
      </c>
      <c r="C10" s="144">
        <v>0</v>
      </c>
    </row>
    <row r="11" spans="1:3" ht="15" customHeight="1">
      <c r="A11" s="142" t="s">
        <v>111</v>
      </c>
      <c r="B11" s="143" t="s">
        <v>112</v>
      </c>
      <c r="C11" s="144">
        <v>72900</v>
      </c>
    </row>
    <row r="12" spans="1:3" ht="15" customHeight="1">
      <c r="A12" s="142">
        <v>20129</v>
      </c>
      <c r="B12" s="142" t="s">
        <v>113</v>
      </c>
      <c r="C12" s="140">
        <f>SUM(C13)</f>
        <v>0</v>
      </c>
    </row>
    <row r="13" spans="1:3" ht="15" customHeight="1">
      <c r="A13" s="142">
        <v>2012950</v>
      </c>
      <c r="B13" s="142" t="s">
        <v>114</v>
      </c>
      <c r="C13" s="144">
        <v>0</v>
      </c>
    </row>
    <row r="14" spans="1:3" ht="15" customHeight="1">
      <c r="A14" s="142" t="s">
        <v>115</v>
      </c>
      <c r="B14" s="142" t="s">
        <v>116</v>
      </c>
      <c r="C14" s="140">
        <f>SUM(C15)</f>
        <v>0</v>
      </c>
    </row>
    <row r="15" spans="1:3" ht="15" customHeight="1">
      <c r="A15" s="142" t="s">
        <v>117</v>
      </c>
      <c r="B15" s="142" t="s">
        <v>118</v>
      </c>
      <c r="C15" s="144">
        <v>0</v>
      </c>
    </row>
    <row r="16" spans="1:3" ht="15" customHeight="1">
      <c r="A16" s="142">
        <v>20132</v>
      </c>
      <c r="B16" s="142" t="s">
        <v>119</v>
      </c>
      <c r="C16" s="140">
        <f>SUM(C17)</f>
        <v>0</v>
      </c>
    </row>
    <row r="17" spans="1:3" ht="15" customHeight="1">
      <c r="A17" s="142">
        <v>2013202</v>
      </c>
      <c r="B17" s="142" t="s">
        <v>118</v>
      </c>
      <c r="C17" s="144">
        <v>0</v>
      </c>
    </row>
    <row r="18" spans="1:3" ht="15" customHeight="1">
      <c r="A18" s="142">
        <v>20199</v>
      </c>
      <c r="B18" s="142" t="s">
        <v>120</v>
      </c>
      <c r="C18" s="140">
        <f>SUM(C19)</f>
        <v>0</v>
      </c>
    </row>
    <row r="19" spans="1:3" ht="15" customHeight="1">
      <c r="A19" s="142">
        <v>2019999</v>
      </c>
      <c r="B19" s="142" t="s">
        <v>121</v>
      </c>
      <c r="C19" s="144">
        <v>0</v>
      </c>
    </row>
    <row r="20" spans="1:3" ht="15" customHeight="1">
      <c r="A20" s="141">
        <v>204</v>
      </c>
      <c r="B20" s="141" t="s">
        <v>122</v>
      </c>
      <c r="C20" s="140">
        <f>SUM(C21)</f>
        <v>0</v>
      </c>
    </row>
    <row r="21" spans="1:3" ht="15" customHeight="1">
      <c r="A21" s="142">
        <v>20499</v>
      </c>
      <c r="B21" s="142" t="s">
        <v>123</v>
      </c>
      <c r="C21" s="140">
        <f>SUM(C22)</f>
        <v>0</v>
      </c>
    </row>
    <row r="22" spans="1:3" ht="15" customHeight="1">
      <c r="A22" s="142">
        <v>2049999</v>
      </c>
      <c r="B22" s="142" t="s">
        <v>124</v>
      </c>
      <c r="C22" s="144">
        <v>0</v>
      </c>
    </row>
    <row r="23" spans="1:3" ht="15" customHeight="1">
      <c r="A23" s="141">
        <v>207</v>
      </c>
      <c r="B23" s="141" t="s">
        <v>125</v>
      </c>
      <c r="C23" s="140">
        <f>SUM(C24)</f>
        <v>0</v>
      </c>
    </row>
    <row r="24" spans="1:3" ht="15" customHeight="1">
      <c r="A24" s="142">
        <v>20701</v>
      </c>
      <c r="B24" s="142" t="s">
        <v>126</v>
      </c>
      <c r="C24" s="140">
        <f>SUM(C25)</f>
        <v>0</v>
      </c>
    </row>
    <row r="25" spans="1:3" ht="15" customHeight="1">
      <c r="A25" s="142">
        <v>2070109</v>
      </c>
      <c r="B25" s="142" t="s">
        <v>127</v>
      </c>
      <c r="C25" s="144">
        <v>0</v>
      </c>
    </row>
    <row r="26" spans="1:3" ht="15" customHeight="1">
      <c r="A26" s="141" t="s">
        <v>128</v>
      </c>
      <c r="B26" s="141" t="s">
        <v>129</v>
      </c>
      <c r="C26" s="140">
        <f>SUM(C27,C30,C36,C39,C43,C32)</f>
        <v>2212488.4</v>
      </c>
    </row>
    <row r="27" spans="1:3" ht="15" customHeight="1">
      <c r="A27" s="142">
        <v>20801</v>
      </c>
      <c r="B27" s="142" t="s">
        <v>130</v>
      </c>
      <c r="C27" s="140">
        <f>SUM(C28:C29)</f>
        <v>0</v>
      </c>
    </row>
    <row r="28" spans="1:3" ht="15" customHeight="1">
      <c r="A28" s="142">
        <v>2080109</v>
      </c>
      <c r="B28" s="142" t="s">
        <v>131</v>
      </c>
      <c r="C28" s="144">
        <v>0</v>
      </c>
    </row>
    <row r="29" spans="1:3" ht="15" customHeight="1">
      <c r="A29" s="142">
        <v>2080199</v>
      </c>
      <c r="B29" s="142" t="s">
        <v>132</v>
      </c>
      <c r="C29" s="144">
        <v>0</v>
      </c>
    </row>
    <row r="30" spans="1:3" ht="15" customHeight="1">
      <c r="A30" s="142" t="s">
        <v>133</v>
      </c>
      <c r="B30" s="142" t="s">
        <v>134</v>
      </c>
      <c r="C30" s="140">
        <f>SUM(C31)</f>
        <v>0</v>
      </c>
    </row>
    <row r="31" spans="1:3" ht="15" customHeight="1">
      <c r="A31" s="142" t="s">
        <v>135</v>
      </c>
      <c r="B31" s="142" t="s">
        <v>136</v>
      </c>
      <c r="C31" s="144">
        <v>0</v>
      </c>
    </row>
    <row r="32" spans="1:3" ht="15" customHeight="1">
      <c r="A32" s="142" t="s">
        <v>137</v>
      </c>
      <c r="B32" s="142" t="s">
        <v>138</v>
      </c>
      <c r="C32" s="140">
        <f>SUM(C33:C35)</f>
        <v>2006268.4</v>
      </c>
    </row>
    <row r="33" spans="1:3" ht="15" customHeight="1">
      <c r="A33" s="142" t="s">
        <v>139</v>
      </c>
      <c r="B33" s="142" t="s">
        <v>140</v>
      </c>
      <c r="C33" s="144">
        <v>1000349.6</v>
      </c>
    </row>
    <row r="34" spans="1:3" ht="15" customHeight="1">
      <c r="A34" s="142" t="s">
        <v>141</v>
      </c>
      <c r="B34" s="142" t="s">
        <v>142</v>
      </c>
      <c r="C34" s="144">
        <v>407918.8</v>
      </c>
    </row>
    <row r="35" spans="1:3" ht="15" customHeight="1">
      <c r="A35" s="142" t="s">
        <v>143</v>
      </c>
      <c r="B35" s="142" t="s">
        <v>144</v>
      </c>
      <c r="C35" s="144">
        <v>598000</v>
      </c>
    </row>
    <row r="36" spans="1:3" ht="15" customHeight="1">
      <c r="A36" s="142">
        <v>20808</v>
      </c>
      <c r="B36" s="142" t="s">
        <v>145</v>
      </c>
      <c r="C36" s="140">
        <f>SUM(C37:C38)</f>
        <v>0</v>
      </c>
    </row>
    <row r="37" spans="1:3" ht="15" customHeight="1">
      <c r="A37" s="142">
        <v>2080801</v>
      </c>
      <c r="B37" s="142" t="s">
        <v>146</v>
      </c>
      <c r="C37" s="144">
        <v>0</v>
      </c>
    </row>
    <row r="38" spans="1:3" ht="15" customHeight="1">
      <c r="A38" s="142">
        <v>2080899</v>
      </c>
      <c r="B38" s="142" t="s">
        <v>147</v>
      </c>
      <c r="C38" s="144">
        <v>0</v>
      </c>
    </row>
    <row r="39" spans="1:3" ht="15" customHeight="1">
      <c r="A39" s="142" t="s">
        <v>148</v>
      </c>
      <c r="B39" s="142" t="s">
        <v>149</v>
      </c>
      <c r="C39" s="140">
        <f>SUM(C40:C42)</f>
        <v>206220</v>
      </c>
    </row>
    <row r="40" spans="1:3" ht="15" customHeight="1">
      <c r="A40" s="142">
        <v>2081002</v>
      </c>
      <c r="B40" s="142" t="s">
        <v>150</v>
      </c>
      <c r="C40" s="144">
        <v>0</v>
      </c>
    </row>
    <row r="41" spans="1:3" ht="15" customHeight="1">
      <c r="A41" s="142" t="s">
        <v>151</v>
      </c>
      <c r="B41" s="142" t="s">
        <v>152</v>
      </c>
      <c r="C41" s="144">
        <v>0</v>
      </c>
    </row>
    <row r="42" spans="1:3" ht="15" customHeight="1">
      <c r="A42" s="142" t="s">
        <v>153</v>
      </c>
      <c r="B42" s="142" t="s">
        <v>154</v>
      </c>
      <c r="C42" s="144">
        <v>206220</v>
      </c>
    </row>
    <row r="43" spans="1:3" ht="15" customHeight="1">
      <c r="A43" s="142">
        <v>20828</v>
      </c>
      <c r="B43" s="142" t="s">
        <v>155</v>
      </c>
      <c r="C43" s="140">
        <f>SUM(C44)</f>
        <v>0</v>
      </c>
    </row>
    <row r="44" spans="1:3" ht="15" customHeight="1">
      <c r="A44" s="142">
        <v>2082850</v>
      </c>
      <c r="B44" s="142" t="s">
        <v>114</v>
      </c>
      <c r="C44" s="144">
        <v>0</v>
      </c>
    </row>
    <row r="45" spans="1:3" ht="15" customHeight="1">
      <c r="A45" s="141" t="s">
        <v>156</v>
      </c>
      <c r="B45" s="141" t="s">
        <v>157</v>
      </c>
      <c r="C45" s="140">
        <f>SUM(C46,C50)</f>
        <v>676395.47</v>
      </c>
    </row>
    <row r="46" spans="1:3" ht="15" customHeight="1">
      <c r="A46" s="142" t="s">
        <v>158</v>
      </c>
      <c r="B46" s="142" t="s">
        <v>159</v>
      </c>
      <c r="C46" s="140">
        <f>SUM(C47:C49)</f>
        <v>676395.47</v>
      </c>
    </row>
    <row r="47" spans="1:3" ht="15" customHeight="1">
      <c r="A47" s="142" t="s">
        <v>160</v>
      </c>
      <c r="B47" s="142" t="s">
        <v>161</v>
      </c>
      <c r="C47" s="144">
        <v>299611.31</v>
      </c>
    </row>
    <row r="48" spans="1:3" ht="15" customHeight="1">
      <c r="A48" s="142" t="s">
        <v>162</v>
      </c>
      <c r="B48" s="142" t="s">
        <v>163</v>
      </c>
      <c r="C48" s="144">
        <v>361487.2</v>
      </c>
    </row>
    <row r="49" spans="1:3" ht="15" customHeight="1">
      <c r="A49" s="142" t="s">
        <v>164</v>
      </c>
      <c r="B49" s="142" t="s">
        <v>165</v>
      </c>
      <c r="C49" s="144">
        <v>15296.96</v>
      </c>
    </row>
    <row r="50" spans="1:3" ht="15" customHeight="1">
      <c r="A50" s="142">
        <v>21015</v>
      </c>
      <c r="B50" s="142" t="s">
        <v>166</v>
      </c>
      <c r="C50" s="140">
        <f>SUM(C51)</f>
        <v>0</v>
      </c>
    </row>
    <row r="51" spans="1:3" ht="15" customHeight="1">
      <c r="A51" s="142">
        <v>2101506</v>
      </c>
      <c r="B51" s="142" t="s">
        <v>167</v>
      </c>
      <c r="C51" s="144">
        <v>0</v>
      </c>
    </row>
    <row r="52" spans="1:3" ht="15" customHeight="1">
      <c r="A52" s="141">
        <v>211</v>
      </c>
      <c r="B52" s="141" t="s">
        <v>168</v>
      </c>
      <c r="C52" s="140">
        <f>SUM(C53,C55,C57)</f>
        <v>0</v>
      </c>
    </row>
    <row r="53" spans="1:3" ht="15" customHeight="1">
      <c r="A53" s="142">
        <v>21103</v>
      </c>
      <c r="B53" s="142" t="s">
        <v>169</v>
      </c>
      <c r="C53" s="140">
        <f>SUM(C54)</f>
        <v>0</v>
      </c>
    </row>
    <row r="54" spans="1:3" ht="15" customHeight="1">
      <c r="A54" s="142">
        <v>2110302</v>
      </c>
      <c r="B54" s="142" t="s">
        <v>170</v>
      </c>
      <c r="C54" s="144">
        <v>0</v>
      </c>
    </row>
    <row r="55" spans="1:3" ht="15" customHeight="1">
      <c r="A55" s="142">
        <v>21104</v>
      </c>
      <c r="B55" s="142" t="s">
        <v>171</v>
      </c>
      <c r="C55" s="140">
        <f>SUM(C56)</f>
        <v>0</v>
      </c>
    </row>
    <row r="56" spans="1:3" ht="15" customHeight="1">
      <c r="A56" s="142">
        <v>2110402</v>
      </c>
      <c r="B56" s="142" t="s">
        <v>172</v>
      </c>
      <c r="C56" s="144">
        <v>0</v>
      </c>
    </row>
    <row r="57" spans="1:3" ht="15" customHeight="1">
      <c r="A57" s="142">
        <v>21199</v>
      </c>
      <c r="B57" s="142" t="s">
        <v>173</v>
      </c>
      <c r="C57" s="140">
        <f>SUM(C58)</f>
        <v>0</v>
      </c>
    </row>
    <row r="58" spans="1:3" ht="15" customHeight="1">
      <c r="A58" s="142">
        <v>2119999</v>
      </c>
      <c r="B58" s="142" t="s">
        <v>174</v>
      </c>
      <c r="C58" s="144">
        <v>0</v>
      </c>
    </row>
    <row r="59" spans="1:3" ht="15" customHeight="1">
      <c r="A59" s="141">
        <v>212</v>
      </c>
      <c r="B59" s="141" t="s">
        <v>175</v>
      </c>
      <c r="C59" s="140">
        <f>SUM(C60:C63)</f>
        <v>1495069.25</v>
      </c>
    </row>
    <row r="60" spans="1:3" ht="15" customHeight="1">
      <c r="A60" s="142">
        <v>21299</v>
      </c>
      <c r="B60" s="142" t="s">
        <v>176</v>
      </c>
      <c r="C60" s="140">
        <f>SUM(C61)</f>
        <v>0</v>
      </c>
    </row>
    <row r="61" spans="1:3" ht="15" customHeight="1">
      <c r="A61" s="142">
        <v>2129999</v>
      </c>
      <c r="B61" s="142" t="s">
        <v>177</v>
      </c>
      <c r="C61" s="144">
        <v>0</v>
      </c>
    </row>
    <row r="62" spans="1:3" ht="15" customHeight="1">
      <c r="A62" s="142" t="s">
        <v>178</v>
      </c>
      <c r="B62" s="142" t="s">
        <v>179</v>
      </c>
      <c r="C62" s="144">
        <v>1481278.16</v>
      </c>
    </row>
    <row r="63" spans="1:3" ht="15" customHeight="1">
      <c r="A63" s="142" t="s">
        <v>180</v>
      </c>
      <c r="B63" s="142" t="s">
        <v>181</v>
      </c>
      <c r="C63" s="144">
        <v>13791.09</v>
      </c>
    </row>
    <row r="64" spans="1:3" ht="15" customHeight="1">
      <c r="A64" s="141" t="s">
        <v>182</v>
      </c>
      <c r="B64" s="141" t="s">
        <v>183</v>
      </c>
      <c r="C64" s="140">
        <f>SUM(C65,C68,C70,C74,C77)</f>
        <v>9445788.63</v>
      </c>
    </row>
    <row r="65" spans="1:3" ht="15" customHeight="1">
      <c r="A65" s="142" t="s">
        <v>184</v>
      </c>
      <c r="B65" s="142" t="s">
        <v>185</v>
      </c>
      <c r="C65" s="140">
        <f>SUM(C66:C67)</f>
        <v>5268495.19</v>
      </c>
    </row>
    <row r="66" spans="1:3" ht="15" customHeight="1">
      <c r="A66" s="142">
        <v>2130101</v>
      </c>
      <c r="B66" s="142" t="s">
        <v>104</v>
      </c>
      <c r="C66" s="144">
        <v>0</v>
      </c>
    </row>
    <row r="67" spans="1:3" ht="15" customHeight="1">
      <c r="A67" s="142" t="s">
        <v>186</v>
      </c>
      <c r="B67" s="142" t="s">
        <v>187</v>
      </c>
      <c r="C67" s="144">
        <v>5268495.19</v>
      </c>
    </row>
    <row r="68" spans="1:3" ht="15" customHeight="1">
      <c r="A68" s="142">
        <v>21302</v>
      </c>
      <c r="B68" s="142" t="s">
        <v>188</v>
      </c>
      <c r="C68" s="140">
        <f>SUM(C69)</f>
        <v>0</v>
      </c>
    </row>
    <row r="69" spans="1:3" ht="15" customHeight="1">
      <c r="A69" s="142">
        <v>2130207</v>
      </c>
      <c r="B69" s="142" t="s">
        <v>189</v>
      </c>
      <c r="C69" s="144">
        <v>0</v>
      </c>
    </row>
    <row r="70" spans="1:3" ht="15" customHeight="1">
      <c r="A70" s="142" t="s">
        <v>190</v>
      </c>
      <c r="B70" s="142" t="s">
        <v>191</v>
      </c>
      <c r="C70" s="140">
        <f>SUM(C71:C73)</f>
        <v>15909.44</v>
      </c>
    </row>
    <row r="71" spans="1:3" ht="15" customHeight="1">
      <c r="A71" s="142" t="s">
        <v>192</v>
      </c>
      <c r="B71" s="142" t="s">
        <v>193</v>
      </c>
      <c r="C71" s="144">
        <v>0</v>
      </c>
    </row>
    <row r="72" spans="1:3" ht="15" customHeight="1">
      <c r="A72" s="142" t="s">
        <v>194</v>
      </c>
      <c r="B72" s="142" t="s">
        <v>195</v>
      </c>
      <c r="C72" s="144">
        <v>15909.44</v>
      </c>
    </row>
    <row r="73" spans="1:3" ht="15" customHeight="1">
      <c r="A73" s="142" t="s">
        <v>196</v>
      </c>
      <c r="B73" s="142" t="s">
        <v>197</v>
      </c>
      <c r="C73" s="144">
        <v>0</v>
      </c>
    </row>
    <row r="74" spans="1:3" ht="15" customHeight="1">
      <c r="A74" s="142" t="s">
        <v>198</v>
      </c>
      <c r="B74" s="142" t="s">
        <v>199</v>
      </c>
      <c r="C74" s="140">
        <f>SUM(C75:C76)</f>
        <v>4161384</v>
      </c>
    </row>
    <row r="75" spans="1:3" ht="15" customHeight="1">
      <c r="A75" s="142" t="s">
        <v>200</v>
      </c>
      <c r="B75" s="142" t="s">
        <v>201</v>
      </c>
      <c r="C75" s="144">
        <v>0</v>
      </c>
    </row>
    <row r="76" spans="1:3" ht="15" customHeight="1">
      <c r="A76" s="142" t="s">
        <v>202</v>
      </c>
      <c r="B76" s="142" t="s">
        <v>203</v>
      </c>
      <c r="C76" s="144">
        <v>4161384</v>
      </c>
    </row>
    <row r="77" spans="1:3" ht="15" customHeight="1">
      <c r="A77" s="142" t="s">
        <v>204</v>
      </c>
      <c r="B77" s="142" t="s">
        <v>205</v>
      </c>
      <c r="C77" s="140">
        <f>SUM(C78)</f>
        <v>0</v>
      </c>
    </row>
    <row r="78" spans="1:3" ht="15" customHeight="1">
      <c r="A78" s="142" t="s">
        <v>206</v>
      </c>
      <c r="B78" s="142" t="s">
        <v>207</v>
      </c>
      <c r="C78" s="144"/>
    </row>
    <row r="79" spans="1:3" ht="15" customHeight="1">
      <c r="A79" s="141" t="s">
        <v>208</v>
      </c>
      <c r="B79" s="141" t="s">
        <v>209</v>
      </c>
      <c r="C79" s="140">
        <f>SUM(C80,C84)</f>
        <v>2698748.2</v>
      </c>
    </row>
    <row r="80" spans="1:3" ht="15" customHeight="1">
      <c r="A80" s="142" t="s">
        <v>210</v>
      </c>
      <c r="B80" s="142" t="s">
        <v>211</v>
      </c>
      <c r="C80" s="140">
        <f>SUM(C81:C83)</f>
        <v>2225526</v>
      </c>
    </row>
    <row r="81" spans="1:3" ht="15" customHeight="1">
      <c r="A81" s="142">
        <v>2140104</v>
      </c>
      <c r="B81" s="142" t="s">
        <v>212</v>
      </c>
      <c r="C81" s="144">
        <v>0</v>
      </c>
    </row>
    <row r="82" spans="1:3" ht="15" customHeight="1">
      <c r="A82" s="142">
        <v>2140110</v>
      </c>
      <c r="B82" s="142" t="s">
        <v>213</v>
      </c>
      <c r="C82" s="144">
        <v>0</v>
      </c>
    </row>
    <row r="83" spans="1:3" ht="15" customHeight="1">
      <c r="A83" s="142" t="s">
        <v>214</v>
      </c>
      <c r="B83" s="142" t="s">
        <v>215</v>
      </c>
      <c r="C83" s="144">
        <v>2225526</v>
      </c>
    </row>
    <row r="84" spans="1:3" ht="15" customHeight="1">
      <c r="A84" s="142" t="s">
        <v>216</v>
      </c>
      <c r="B84" s="142" t="s">
        <v>217</v>
      </c>
      <c r="C84" s="140">
        <f>SUM(C85)</f>
        <v>473222.2</v>
      </c>
    </row>
    <row r="85" spans="1:3" ht="15" customHeight="1">
      <c r="A85" s="142" t="s">
        <v>218</v>
      </c>
      <c r="B85" s="142" t="s">
        <v>219</v>
      </c>
      <c r="C85" s="144">
        <v>473222.2</v>
      </c>
    </row>
    <row r="86" spans="1:3" ht="15" customHeight="1">
      <c r="A86" s="141" t="s">
        <v>220</v>
      </c>
      <c r="B86" s="141" t="s">
        <v>221</v>
      </c>
      <c r="C86" s="140">
        <f>C87</f>
        <v>781462.2</v>
      </c>
    </row>
    <row r="87" spans="1:3" ht="15" customHeight="1">
      <c r="A87" s="142" t="s">
        <v>222</v>
      </c>
      <c r="B87" s="142" t="s">
        <v>223</v>
      </c>
      <c r="C87" s="140">
        <f>SUM(C88)</f>
        <v>781462.2</v>
      </c>
    </row>
    <row r="88" spans="1:3" ht="15" customHeight="1">
      <c r="A88" s="142" t="s">
        <v>224</v>
      </c>
      <c r="B88" s="142" t="s">
        <v>225</v>
      </c>
      <c r="C88" s="144">
        <v>781462.2</v>
      </c>
    </row>
    <row r="89" spans="1:3" ht="14.25">
      <c r="A89" s="141">
        <v>224</v>
      </c>
      <c r="B89" s="141" t="s">
        <v>226</v>
      </c>
      <c r="C89" s="140">
        <f>SUM(C90)</f>
        <v>0</v>
      </c>
    </row>
    <row r="90" spans="1:3" ht="14.25">
      <c r="A90" s="142">
        <v>22407</v>
      </c>
      <c r="B90" s="142" t="s">
        <v>227</v>
      </c>
      <c r="C90" s="140">
        <f>SUM(C91)</f>
        <v>0</v>
      </c>
    </row>
    <row r="91" spans="1:3" ht="14.25">
      <c r="A91" s="142">
        <v>2240799</v>
      </c>
      <c r="B91" s="142" t="s">
        <v>228</v>
      </c>
      <c r="C91" s="145">
        <v>0</v>
      </c>
    </row>
  </sheetData>
  <sheetProtection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31">
      <selection activeCell="C55" sqref="C55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4" t="s">
        <v>229</v>
      </c>
      <c r="B1" s="214"/>
      <c r="C1" s="214"/>
    </row>
    <row r="2" spans="1:3" ht="14.25">
      <c r="A2" s="120"/>
      <c r="B2" s="121" t="s">
        <v>230</v>
      </c>
      <c r="C2" s="2"/>
    </row>
    <row r="3" spans="1:3" ht="14.25">
      <c r="A3" s="122"/>
      <c r="B3" s="123"/>
      <c r="C3" s="124" t="s">
        <v>38</v>
      </c>
    </row>
    <row r="4" spans="1:3" ht="15.75">
      <c r="A4" s="125" t="s">
        <v>231</v>
      </c>
      <c r="B4" s="126" t="s">
        <v>232</v>
      </c>
      <c r="C4" s="126" t="s">
        <v>233</v>
      </c>
    </row>
    <row r="5" spans="1:3" ht="15.75">
      <c r="A5" s="127"/>
      <c r="B5" s="125" t="s">
        <v>234</v>
      </c>
      <c r="C5" s="128">
        <f>C6+C11+C22+C30+C37+C41+C44+C48+C51+C57</f>
        <v>22215444.57</v>
      </c>
    </row>
    <row r="6" spans="1:3" ht="15.75">
      <c r="A6" s="129">
        <v>501</v>
      </c>
      <c r="B6" s="130" t="s">
        <v>235</v>
      </c>
      <c r="C6" s="131">
        <f>SUM(C7:C10)</f>
        <v>10998311.07</v>
      </c>
    </row>
    <row r="7" spans="1:3" ht="15.75">
      <c r="A7" s="129">
        <v>50101</v>
      </c>
      <c r="B7" s="130" t="s">
        <v>236</v>
      </c>
      <c r="C7" s="132">
        <v>6512185</v>
      </c>
    </row>
    <row r="8" spans="1:3" ht="15.75">
      <c r="A8" s="129">
        <v>50102</v>
      </c>
      <c r="B8" s="130" t="s">
        <v>237</v>
      </c>
      <c r="C8" s="132">
        <v>2084663.87</v>
      </c>
    </row>
    <row r="9" spans="1:3" ht="15.75">
      <c r="A9" s="129">
        <v>50103</v>
      </c>
      <c r="B9" s="130" t="s">
        <v>238</v>
      </c>
      <c r="C9" s="132">
        <v>781462.2</v>
      </c>
    </row>
    <row r="10" spans="1:3" ht="15.75">
      <c r="A10" s="129">
        <v>50199</v>
      </c>
      <c r="B10" s="130" t="s">
        <v>239</v>
      </c>
      <c r="C10" s="132">
        <v>1620000</v>
      </c>
    </row>
    <row r="11" spans="1:3" ht="15.75">
      <c r="A11" s="129">
        <v>502</v>
      </c>
      <c r="B11" s="130" t="s">
        <v>240</v>
      </c>
      <c r="C11" s="131">
        <f>SUM(C12:C21)</f>
        <v>1968902.6099999999</v>
      </c>
    </row>
    <row r="12" spans="1:3" ht="15.75">
      <c r="A12" s="129">
        <v>50201</v>
      </c>
      <c r="B12" s="130" t="s">
        <v>241</v>
      </c>
      <c r="C12" s="132">
        <v>1840430.42</v>
      </c>
    </row>
    <row r="13" spans="1:3" ht="15.75">
      <c r="A13" s="129">
        <v>50202</v>
      </c>
      <c r="B13" s="130" t="s">
        <v>242</v>
      </c>
      <c r="C13" s="132">
        <v>8000</v>
      </c>
    </row>
    <row r="14" spans="1:3" ht="15.75">
      <c r="A14" s="129">
        <v>50203</v>
      </c>
      <c r="B14" s="130" t="s">
        <v>243</v>
      </c>
      <c r="C14" s="132">
        <v>20472.19</v>
      </c>
    </row>
    <row r="15" spans="1:3" ht="15.75">
      <c r="A15" s="129">
        <v>50204</v>
      </c>
      <c r="B15" s="130" t="s">
        <v>244</v>
      </c>
      <c r="C15" s="132"/>
    </row>
    <row r="16" spans="1:3" ht="15.75">
      <c r="A16" s="129">
        <v>50205</v>
      </c>
      <c r="B16" s="130" t="s">
        <v>245</v>
      </c>
      <c r="C16" s="132"/>
    </row>
    <row r="17" spans="1:3" ht="15.75">
      <c r="A17" s="129">
        <v>50206</v>
      </c>
      <c r="B17" s="130" t="s">
        <v>246</v>
      </c>
      <c r="C17" s="132">
        <v>60000</v>
      </c>
    </row>
    <row r="18" spans="1:3" ht="15.75">
      <c r="A18" s="129">
        <v>50207</v>
      </c>
      <c r="B18" s="130" t="s">
        <v>247</v>
      </c>
      <c r="C18" s="132"/>
    </row>
    <row r="19" spans="1:3" ht="15.75">
      <c r="A19" s="129">
        <v>50208</v>
      </c>
      <c r="B19" s="130" t="s">
        <v>248</v>
      </c>
      <c r="C19" s="132">
        <v>40000</v>
      </c>
    </row>
    <row r="20" spans="1:3" ht="15.75">
      <c r="A20" s="129">
        <v>50209</v>
      </c>
      <c r="B20" s="130" t="s">
        <v>249</v>
      </c>
      <c r="C20" s="132"/>
    </row>
    <row r="21" spans="1:3" ht="15.75">
      <c r="A21" s="129">
        <v>50299</v>
      </c>
      <c r="B21" s="130" t="s">
        <v>250</v>
      </c>
      <c r="C21" s="132"/>
    </row>
    <row r="22" spans="1:3" ht="15.75">
      <c r="A22" s="129">
        <v>503</v>
      </c>
      <c r="B22" s="130" t="s">
        <v>251</v>
      </c>
      <c r="C22" s="131">
        <f>SUM(C23:C29)</f>
        <v>4209726.89</v>
      </c>
    </row>
    <row r="23" spans="1:3" ht="15.75">
      <c r="A23" s="129">
        <v>50301</v>
      </c>
      <c r="B23" s="130" t="s">
        <v>252</v>
      </c>
      <c r="C23" s="132"/>
    </row>
    <row r="24" spans="1:3" ht="15.75">
      <c r="A24" s="129">
        <v>50302</v>
      </c>
      <c r="B24" s="130" t="s">
        <v>253</v>
      </c>
      <c r="C24" s="132">
        <v>4209726.89</v>
      </c>
    </row>
    <row r="25" spans="1:3" ht="15.75">
      <c r="A25" s="129">
        <v>50303</v>
      </c>
      <c r="B25" s="130" t="s">
        <v>254</v>
      </c>
      <c r="C25" s="132"/>
    </row>
    <row r="26" spans="1:3" ht="15.75">
      <c r="A26" s="129">
        <v>50305</v>
      </c>
      <c r="B26" s="130" t="s">
        <v>255</v>
      </c>
      <c r="C26" s="132"/>
    </row>
    <row r="27" spans="1:3" ht="15.75">
      <c r="A27" s="129">
        <v>50306</v>
      </c>
      <c r="B27" s="130" t="s">
        <v>256</v>
      </c>
      <c r="C27" s="132"/>
    </row>
    <row r="28" spans="1:3" ht="15.75">
      <c r="A28" s="129">
        <v>50307</v>
      </c>
      <c r="B28" s="130" t="s">
        <v>257</v>
      </c>
      <c r="C28" s="132"/>
    </row>
    <row r="29" spans="1:3" ht="15.75">
      <c r="A29" s="129">
        <v>50399</v>
      </c>
      <c r="B29" s="130" t="s">
        <v>258</v>
      </c>
      <c r="C29" s="132"/>
    </row>
    <row r="30" spans="1:3" ht="15.75">
      <c r="A30" s="129">
        <v>504</v>
      </c>
      <c r="B30" s="130" t="s">
        <v>259</v>
      </c>
      <c r="C30" s="131">
        <f>SUM(C31:C36)</f>
        <v>0</v>
      </c>
    </row>
    <row r="31" spans="1:3" ht="15.75">
      <c r="A31" s="129">
        <v>50401</v>
      </c>
      <c r="B31" s="130" t="s">
        <v>252</v>
      </c>
      <c r="C31" s="132"/>
    </row>
    <row r="32" spans="1:3" ht="15.75">
      <c r="A32" s="129">
        <v>50402</v>
      </c>
      <c r="B32" s="130" t="s">
        <v>253</v>
      </c>
      <c r="C32" s="132"/>
    </row>
    <row r="33" spans="1:3" ht="15.75">
      <c r="A33" s="129">
        <v>50403</v>
      </c>
      <c r="B33" s="130" t="s">
        <v>254</v>
      </c>
      <c r="C33" s="132"/>
    </row>
    <row r="34" spans="1:3" ht="15.75">
      <c r="A34" s="129">
        <v>50404</v>
      </c>
      <c r="B34" s="130" t="s">
        <v>256</v>
      </c>
      <c r="C34" s="132"/>
    </row>
    <row r="35" spans="1:3" ht="15.75">
      <c r="A35" s="129">
        <v>50405</v>
      </c>
      <c r="B35" s="130" t="s">
        <v>257</v>
      </c>
      <c r="C35" s="132"/>
    </row>
    <row r="36" spans="1:3" ht="15.75">
      <c r="A36" s="129">
        <v>50499</v>
      </c>
      <c r="B36" s="130" t="s">
        <v>258</v>
      </c>
      <c r="C36" s="132"/>
    </row>
    <row r="37" spans="1:3" ht="15.75">
      <c r="A37" s="129">
        <v>505</v>
      </c>
      <c r="B37" s="130" t="s">
        <v>260</v>
      </c>
      <c r="C37" s="131">
        <f>SUM(C38:C40)</f>
        <v>0</v>
      </c>
    </row>
    <row r="38" spans="1:3" ht="15.75">
      <c r="A38" s="129">
        <v>50501</v>
      </c>
      <c r="B38" s="130" t="s">
        <v>261</v>
      </c>
      <c r="C38" s="132"/>
    </row>
    <row r="39" spans="1:3" ht="15.75">
      <c r="A39" s="129">
        <v>50502</v>
      </c>
      <c r="B39" s="130" t="s">
        <v>262</v>
      </c>
      <c r="C39" s="132"/>
    </row>
    <row r="40" spans="1:3" ht="15.75">
      <c r="A40" s="129">
        <v>50599</v>
      </c>
      <c r="B40" s="130" t="s">
        <v>263</v>
      </c>
      <c r="C40" s="132"/>
    </row>
    <row r="41" spans="1:3" ht="15.75">
      <c r="A41" s="129">
        <v>506</v>
      </c>
      <c r="B41" s="130" t="s">
        <v>264</v>
      </c>
      <c r="C41" s="131">
        <f>SUM(C42:C43)</f>
        <v>0</v>
      </c>
    </row>
    <row r="42" spans="1:3" ht="15.75">
      <c r="A42" s="129">
        <v>50601</v>
      </c>
      <c r="B42" s="130" t="s">
        <v>265</v>
      </c>
      <c r="C42" s="132"/>
    </row>
    <row r="43" spans="1:3" ht="15.75">
      <c r="A43" s="129">
        <v>50602</v>
      </c>
      <c r="B43" s="130" t="s">
        <v>266</v>
      </c>
      <c r="C43" s="132"/>
    </row>
    <row r="44" spans="1:3" ht="15.75">
      <c r="A44" s="129">
        <v>507</v>
      </c>
      <c r="B44" s="130" t="s">
        <v>267</v>
      </c>
      <c r="C44" s="131">
        <f>SUM(C45:C47)</f>
        <v>0</v>
      </c>
    </row>
    <row r="45" spans="1:3" ht="15.75">
      <c r="A45" s="129">
        <v>50701</v>
      </c>
      <c r="B45" s="130" t="s">
        <v>268</v>
      </c>
      <c r="C45" s="132"/>
    </row>
    <row r="46" spans="1:3" ht="15.75">
      <c r="A46" s="129">
        <v>50702</v>
      </c>
      <c r="B46" s="130" t="s">
        <v>269</v>
      </c>
      <c r="C46" s="132"/>
    </row>
    <row r="47" spans="1:3" ht="15.75">
      <c r="A47" s="129">
        <v>50799</v>
      </c>
      <c r="B47" s="130" t="s">
        <v>270</v>
      </c>
      <c r="C47" s="132"/>
    </row>
    <row r="48" spans="1:3" ht="15.75">
      <c r="A48" s="129">
        <v>508</v>
      </c>
      <c r="B48" s="130" t="s">
        <v>271</v>
      </c>
      <c r="C48" s="131">
        <f>SUM(C49:C50)</f>
        <v>0</v>
      </c>
    </row>
    <row r="49" spans="1:3" ht="15.75">
      <c r="A49" s="129">
        <v>50801</v>
      </c>
      <c r="B49" s="130" t="s">
        <v>272</v>
      </c>
      <c r="C49" s="132"/>
    </row>
    <row r="50" spans="1:3" ht="15.75">
      <c r="A50" s="129">
        <v>50802</v>
      </c>
      <c r="B50" s="130" t="s">
        <v>273</v>
      </c>
      <c r="C50" s="132"/>
    </row>
    <row r="51" spans="1:3" ht="15.75">
      <c r="A51" s="129">
        <v>509</v>
      </c>
      <c r="B51" s="130" t="s">
        <v>274</v>
      </c>
      <c r="C51" s="131">
        <f>SUM(C52:C56)</f>
        <v>5038504</v>
      </c>
    </row>
    <row r="52" spans="1:3" ht="15.75">
      <c r="A52" s="129">
        <v>50901</v>
      </c>
      <c r="B52" s="130" t="s">
        <v>275</v>
      </c>
      <c r="C52" s="132">
        <v>5038504</v>
      </c>
    </row>
    <row r="53" spans="1:3" ht="15.75">
      <c r="A53" s="129">
        <v>50902</v>
      </c>
      <c r="B53" s="130" t="s">
        <v>276</v>
      </c>
      <c r="C53" s="132"/>
    </row>
    <row r="54" spans="1:3" ht="15.75">
      <c r="A54" s="129">
        <v>50903</v>
      </c>
      <c r="B54" s="130" t="s">
        <v>277</v>
      </c>
      <c r="C54" s="132"/>
    </row>
    <row r="55" spans="1:3" ht="15.75">
      <c r="A55" s="129">
        <v>50905</v>
      </c>
      <c r="B55" s="130" t="s">
        <v>278</v>
      </c>
      <c r="C55" s="132"/>
    </row>
    <row r="56" spans="1:3" ht="15.75">
      <c r="A56" s="129">
        <v>50999</v>
      </c>
      <c r="B56" s="130" t="s">
        <v>279</v>
      </c>
      <c r="C56" s="132"/>
    </row>
    <row r="57" spans="1:3" ht="15.75">
      <c r="A57" s="129">
        <v>599</v>
      </c>
      <c r="B57" s="130" t="s">
        <v>280</v>
      </c>
      <c r="C57" s="131">
        <f>SUM(C58:C61)</f>
        <v>0</v>
      </c>
    </row>
    <row r="58" spans="1:3" ht="15.75">
      <c r="A58" s="129">
        <v>59906</v>
      </c>
      <c r="B58" s="130" t="s">
        <v>281</v>
      </c>
      <c r="C58" s="132"/>
    </row>
    <row r="59" spans="1:3" ht="15.75">
      <c r="A59" s="129">
        <v>59907</v>
      </c>
      <c r="B59" s="130" t="s">
        <v>282</v>
      </c>
      <c r="C59" s="132"/>
    </row>
    <row r="60" spans="1:3" ht="15.75">
      <c r="A60" s="129">
        <v>59908</v>
      </c>
      <c r="B60" s="130" t="s">
        <v>283</v>
      </c>
      <c r="C60" s="132"/>
    </row>
    <row r="61" spans="1:3" ht="15.75">
      <c r="A61" s="129">
        <v>59999</v>
      </c>
      <c r="B61" s="130" t="s">
        <v>284</v>
      </c>
      <c r="C61" s="132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9"/>
      <c r="B1" s="39"/>
    </row>
    <row r="2" spans="1:2" ht="24">
      <c r="A2" s="216" t="s">
        <v>285</v>
      </c>
      <c r="B2" s="216"/>
    </row>
    <row r="3" spans="1:2" ht="14.25">
      <c r="A3" s="217" t="s">
        <v>286</v>
      </c>
      <c r="B3" s="217"/>
    </row>
    <row r="4" spans="1:2" ht="14.25">
      <c r="A4" s="40"/>
      <c r="B4" s="41" t="s">
        <v>38</v>
      </c>
    </row>
    <row r="5" spans="1:2" ht="14.25">
      <c r="A5" s="219" t="s">
        <v>287</v>
      </c>
      <c r="B5" s="220" t="s">
        <v>288</v>
      </c>
    </row>
    <row r="6" spans="1:2" ht="14.25">
      <c r="A6" s="219"/>
      <c r="B6" s="220"/>
    </row>
    <row r="7" spans="1:2" ht="30" customHeight="1">
      <c r="A7" s="42" t="s">
        <v>289</v>
      </c>
      <c r="B7" s="42"/>
    </row>
    <row r="8" spans="1:2" ht="30" customHeight="1">
      <c r="A8" s="43"/>
      <c r="B8" s="44"/>
    </row>
    <row r="9" spans="1:2" ht="30" customHeight="1">
      <c r="A9" s="43"/>
      <c r="B9" s="44"/>
    </row>
    <row r="10" spans="1:2" ht="30" customHeight="1">
      <c r="A10" s="43"/>
      <c r="B10" s="44"/>
    </row>
    <row r="11" spans="1:2" ht="30" customHeight="1">
      <c r="A11" s="43"/>
      <c r="B11" s="44"/>
    </row>
    <row r="12" spans="1:2" ht="30" customHeight="1">
      <c r="A12" s="43"/>
      <c r="B12" s="44"/>
    </row>
    <row r="13" spans="1:2" ht="30" customHeight="1">
      <c r="A13" s="43"/>
      <c r="B13" s="44"/>
    </row>
    <row r="14" spans="1:2" ht="30" customHeight="1">
      <c r="A14" s="43"/>
      <c r="B14" s="44"/>
    </row>
    <row r="15" spans="1:2" ht="30" customHeight="1">
      <c r="A15" s="43"/>
      <c r="B15" s="44"/>
    </row>
    <row r="16" spans="1:2" ht="30" customHeight="1">
      <c r="A16" s="43"/>
      <c r="B16" s="44"/>
    </row>
    <row r="17" spans="1:2" ht="30" customHeight="1">
      <c r="A17" s="43"/>
      <c r="B17" s="44"/>
    </row>
    <row r="18" spans="1:2" ht="30" customHeight="1">
      <c r="A18" s="43"/>
      <c r="B18" s="44"/>
    </row>
    <row r="19" spans="1:2" ht="30" customHeight="1">
      <c r="A19" s="43"/>
      <c r="B19" s="44"/>
    </row>
    <row r="20" spans="1:2" ht="30" customHeight="1">
      <c r="A20" s="43"/>
      <c r="B20" s="44"/>
    </row>
    <row r="21" spans="1:2" ht="30" customHeight="1">
      <c r="A21" s="43"/>
      <c r="B21" s="44"/>
    </row>
    <row r="22" spans="1:2" ht="30" customHeight="1">
      <c r="A22" s="43"/>
      <c r="B22" s="44"/>
    </row>
    <row r="23" spans="1:2" ht="30" customHeight="1">
      <c r="A23" s="43"/>
      <c r="B23" s="43"/>
    </row>
    <row r="24" spans="1:2" ht="14.25">
      <c r="A24" s="218" t="s">
        <v>290</v>
      </c>
      <c r="B24" s="218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G4"/>
    </sheetView>
  </sheetViews>
  <sheetFormatPr defaultColWidth="9.00390625" defaultRowHeight="14.25"/>
  <cols>
    <col min="1" max="1" width="33.00390625" style="87" customWidth="1"/>
    <col min="2" max="2" width="15.625" style="87" customWidth="1"/>
    <col min="3" max="3" width="14.50390625" style="87" customWidth="1"/>
    <col min="4" max="4" width="31.75390625" style="87" customWidth="1"/>
    <col min="5" max="5" width="15.50390625" style="87" customWidth="1"/>
    <col min="6" max="6" width="15.875" style="87" customWidth="1"/>
    <col min="7" max="7" width="20.875" style="87" customWidth="1"/>
    <col min="8" max="16384" width="9.00390625" style="87" customWidth="1"/>
  </cols>
  <sheetData>
    <row r="1" spans="1:7" s="86" customFormat="1" ht="20.25">
      <c r="A1" s="210" t="s">
        <v>291</v>
      </c>
      <c r="B1" s="210"/>
      <c r="C1" s="210"/>
      <c r="D1" s="210"/>
      <c r="E1" s="210"/>
      <c r="F1" s="210"/>
      <c r="G1" s="210"/>
    </row>
    <row r="2" spans="1:7" ht="14.25">
      <c r="A2" s="86" t="s">
        <v>292</v>
      </c>
      <c r="B2" s="86"/>
      <c r="G2" s="88" t="s">
        <v>38</v>
      </c>
    </row>
    <row r="3" spans="1:7" ht="20.25" customHeight="1">
      <c r="A3" s="89" t="s">
        <v>293</v>
      </c>
      <c r="B3" s="90" t="s">
        <v>42</v>
      </c>
      <c r="C3" s="90" t="s">
        <v>43</v>
      </c>
      <c r="D3" s="89" t="s">
        <v>294</v>
      </c>
      <c r="E3" s="90" t="s">
        <v>42</v>
      </c>
      <c r="F3" s="90" t="s">
        <v>43</v>
      </c>
      <c r="G3" s="91" t="s">
        <v>44</v>
      </c>
    </row>
    <row r="4" spans="1:7" ht="15.75" customHeight="1">
      <c r="A4" s="92" t="s">
        <v>295</v>
      </c>
      <c r="B4" s="93">
        <v>2301917.65</v>
      </c>
      <c r="C4" s="85">
        <v>1495069.25</v>
      </c>
      <c r="D4" s="93" t="s">
        <v>296</v>
      </c>
      <c r="E4" s="94"/>
      <c r="F4" s="95"/>
      <c r="G4" s="95"/>
    </row>
    <row r="5" spans="1:7" ht="15.75" customHeight="1">
      <c r="A5" s="94"/>
      <c r="B5" s="94"/>
      <c r="C5" s="95"/>
      <c r="D5" s="93" t="s">
        <v>297</v>
      </c>
      <c r="E5" s="94"/>
      <c r="F5" s="95"/>
      <c r="G5" s="95"/>
    </row>
    <row r="6" spans="1:7" ht="15.75" customHeight="1">
      <c r="A6" s="94"/>
      <c r="B6" s="94"/>
      <c r="C6" s="95"/>
      <c r="D6" s="93" t="s">
        <v>298</v>
      </c>
      <c r="E6" s="96"/>
      <c r="F6" s="85">
        <v>1495069.25</v>
      </c>
      <c r="G6" s="85">
        <v>1495069.25</v>
      </c>
    </row>
    <row r="7" spans="1:7" ht="15.75" customHeight="1">
      <c r="A7" s="94"/>
      <c r="B7" s="94"/>
      <c r="C7" s="95"/>
      <c r="D7" s="93" t="s">
        <v>299</v>
      </c>
      <c r="F7" s="95"/>
      <c r="G7" s="95"/>
    </row>
    <row r="8" spans="1:7" ht="15.75" customHeight="1">
      <c r="A8" s="94"/>
      <c r="B8" s="94"/>
      <c r="C8" s="95"/>
      <c r="D8" s="93" t="s">
        <v>300</v>
      </c>
      <c r="E8" s="94"/>
      <c r="F8" s="95"/>
      <c r="G8" s="95"/>
    </row>
    <row r="9" spans="1:7" ht="15.75" customHeight="1">
      <c r="A9" s="94"/>
      <c r="B9" s="94"/>
      <c r="C9" s="95"/>
      <c r="D9" s="93" t="s">
        <v>301</v>
      </c>
      <c r="E9" s="94"/>
      <c r="F9" s="95"/>
      <c r="G9" s="95"/>
    </row>
    <row r="10" spans="1:7" ht="15.75" customHeight="1">
      <c r="A10" s="94"/>
      <c r="B10" s="94"/>
      <c r="C10" s="95"/>
      <c r="D10" s="93" t="s">
        <v>302</v>
      </c>
      <c r="E10" s="94"/>
      <c r="F10" s="85"/>
      <c r="G10" s="95"/>
    </row>
    <row r="11" spans="1:7" ht="15.75" customHeight="1">
      <c r="A11" s="94"/>
      <c r="B11" s="94"/>
      <c r="C11" s="95"/>
      <c r="D11" s="94"/>
      <c r="E11" s="94"/>
      <c r="F11" s="95"/>
      <c r="G11" s="95"/>
    </row>
    <row r="12" spans="1:7" ht="15.75" customHeight="1">
      <c r="A12" s="94"/>
      <c r="B12" s="94"/>
      <c r="C12" s="95"/>
      <c r="D12" s="94"/>
      <c r="E12" s="94"/>
      <c r="F12" s="95"/>
      <c r="G12" s="95"/>
    </row>
    <row r="13" spans="1:7" ht="15.75" customHeight="1">
      <c r="A13" s="94"/>
      <c r="B13" s="94"/>
      <c r="C13" s="95"/>
      <c r="D13" s="94"/>
      <c r="E13" s="94"/>
      <c r="F13" s="85"/>
      <c r="G13" s="95"/>
    </row>
    <row r="14" spans="1:7" ht="15.75" customHeight="1">
      <c r="A14" s="94"/>
      <c r="B14" s="94"/>
      <c r="C14" s="95"/>
      <c r="D14" s="94"/>
      <c r="E14" s="94"/>
      <c r="F14" s="95"/>
      <c r="G14" s="95"/>
    </row>
    <row r="15" spans="1:7" ht="15.75" customHeight="1">
      <c r="A15" s="94"/>
      <c r="B15" s="94"/>
      <c r="C15" s="95"/>
      <c r="D15" s="94"/>
      <c r="E15" s="94"/>
      <c r="F15" s="95"/>
      <c r="G15" s="95"/>
    </row>
    <row r="16" spans="1:7" ht="15.75" customHeight="1">
      <c r="A16" s="94"/>
      <c r="B16" s="94"/>
      <c r="C16" s="95"/>
      <c r="D16" s="94"/>
      <c r="E16" s="94"/>
      <c r="F16" s="95"/>
      <c r="G16" s="95"/>
    </row>
    <row r="17" spans="1:7" ht="15.75" customHeight="1">
      <c r="A17" s="94"/>
      <c r="B17" s="94"/>
      <c r="C17" s="95"/>
      <c r="D17" s="94"/>
      <c r="E17" s="94"/>
      <c r="F17" s="95"/>
      <c r="G17" s="95"/>
    </row>
    <row r="18" spans="1:7" ht="15.75" customHeight="1">
      <c r="A18" s="94"/>
      <c r="B18" s="94"/>
      <c r="C18" s="95"/>
      <c r="D18" s="94"/>
      <c r="E18" s="94"/>
      <c r="F18" s="85"/>
      <c r="G18" s="95"/>
    </row>
    <row r="19" spans="1:7" ht="15.75" customHeight="1">
      <c r="A19" s="94"/>
      <c r="B19" s="94"/>
      <c r="C19" s="95"/>
      <c r="D19" s="94"/>
      <c r="E19" s="94"/>
      <c r="F19" s="95"/>
      <c r="G19" s="95"/>
    </row>
    <row r="20" spans="1:7" ht="15.75" customHeight="1">
      <c r="A20" s="97" t="s">
        <v>303</v>
      </c>
      <c r="B20" s="98">
        <f>B4</f>
        <v>2301917.65</v>
      </c>
      <c r="C20" s="98">
        <f>C4</f>
        <v>1495069.25</v>
      </c>
      <c r="D20" s="99" t="s">
        <v>82</v>
      </c>
      <c r="E20" s="98">
        <f>SUM(E4:E10)</f>
        <v>0</v>
      </c>
      <c r="F20" s="98">
        <f>SUM(F4:F10)</f>
        <v>1495069.25</v>
      </c>
      <c r="G20" s="98">
        <f>SUM(G4:G10)</f>
        <v>1495069.25</v>
      </c>
    </row>
    <row r="21" spans="1:7" ht="15.75" customHeight="1">
      <c r="A21" s="100" t="s">
        <v>304</v>
      </c>
      <c r="B21" s="101">
        <f>B22</f>
        <v>1495069.25</v>
      </c>
      <c r="C21" s="101">
        <f>C22</f>
        <v>0</v>
      </c>
      <c r="D21" s="102" t="s">
        <v>83</v>
      </c>
      <c r="E21" s="103">
        <f>E22</f>
        <v>0</v>
      </c>
      <c r="F21" s="103">
        <f>F22</f>
        <v>0</v>
      </c>
      <c r="G21" s="103">
        <f>G22</f>
        <v>0</v>
      </c>
    </row>
    <row r="22" spans="1:7" ht="15.75" customHeight="1">
      <c r="A22" s="93" t="s">
        <v>305</v>
      </c>
      <c r="B22" s="93">
        <v>1495069.25</v>
      </c>
      <c r="C22" s="85">
        <f>0</f>
        <v>0</v>
      </c>
      <c r="D22" s="104" t="s">
        <v>84</v>
      </c>
      <c r="E22" s="105">
        <f>E23+E24</f>
        <v>0</v>
      </c>
      <c r="F22" s="105">
        <f>F23+F24</f>
        <v>0</v>
      </c>
      <c r="G22" s="105">
        <f>G23+G24</f>
        <v>0</v>
      </c>
    </row>
    <row r="23" spans="1:7" ht="15.75" customHeight="1">
      <c r="A23" s="93"/>
      <c r="B23" s="93"/>
      <c r="C23" s="106"/>
      <c r="D23" s="104" t="s">
        <v>85</v>
      </c>
      <c r="E23" s="104"/>
      <c r="F23" s="85">
        <f>0</f>
        <v>0</v>
      </c>
      <c r="G23" s="95"/>
    </row>
    <row r="24" spans="1:7" ht="15.75" customHeight="1">
      <c r="A24" s="107" t="s">
        <v>306</v>
      </c>
      <c r="B24" s="107">
        <v>1495069.25</v>
      </c>
      <c r="C24" s="95"/>
      <c r="D24" s="108" t="s">
        <v>86</v>
      </c>
      <c r="E24" s="108"/>
      <c r="F24" s="85">
        <f>0</f>
        <v>0</v>
      </c>
      <c r="G24" s="95"/>
    </row>
    <row r="25" spans="1:7" ht="15.75" customHeight="1">
      <c r="A25" s="109" t="s">
        <v>89</v>
      </c>
      <c r="B25" s="109">
        <v>1495069.25</v>
      </c>
      <c r="C25" s="95"/>
      <c r="D25" s="94"/>
      <c r="E25" s="94"/>
      <c r="F25" s="95"/>
      <c r="G25" s="95"/>
    </row>
    <row r="26" spans="1:7" ht="15.75" customHeight="1">
      <c r="A26" s="110"/>
      <c r="B26" s="110"/>
      <c r="C26" s="95"/>
      <c r="D26" s="108"/>
      <c r="E26" s="108"/>
      <c r="F26" s="95"/>
      <c r="G26" s="95"/>
    </row>
    <row r="27" spans="1:7" ht="15.75" customHeight="1">
      <c r="A27" s="110"/>
      <c r="B27" s="110"/>
      <c r="C27" s="95"/>
      <c r="D27" s="108"/>
      <c r="E27" s="108"/>
      <c r="F27" s="111"/>
      <c r="G27" s="111"/>
    </row>
    <row r="28" spans="1:7" ht="15.75" customHeight="1">
      <c r="A28" s="112"/>
      <c r="B28" s="112"/>
      <c r="C28" s="95"/>
      <c r="D28" s="113"/>
      <c r="E28" s="113"/>
      <c r="F28" s="95"/>
      <c r="G28" s="95"/>
    </row>
    <row r="29" spans="1:7" ht="15.75" customHeight="1">
      <c r="A29" s="107" t="s">
        <v>93</v>
      </c>
      <c r="B29" s="114">
        <f>B30</f>
        <v>0</v>
      </c>
      <c r="C29" s="114">
        <f>C30</f>
        <v>0</v>
      </c>
      <c r="D29" s="115" t="s">
        <v>88</v>
      </c>
      <c r="E29" s="115"/>
      <c r="F29" s="85">
        <f>0</f>
        <v>0</v>
      </c>
      <c r="G29" s="95"/>
    </row>
    <row r="30" spans="1:7" ht="15.75" customHeight="1">
      <c r="A30" s="93" t="s">
        <v>307</v>
      </c>
      <c r="B30" s="93"/>
      <c r="C30" s="85">
        <f>0</f>
        <v>0</v>
      </c>
      <c r="D30" s="115" t="s">
        <v>90</v>
      </c>
      <c r="E30" s="95"/>
      <c r="F30" s="85"/>
      <c r="G30" s="95"/>
    </row>
    <row r="31" spans="1:7" ht="15.75" customHeight="1">
      <c r="A31" s="107"/>
      <c r="B31" s="107"/>
      <c r="C31" s="95"/>
      <c r="D31" s="116" t="s">
        <v>91</v>
      </c>
      <c r="E31" s="95"/>
      <c r="F31" s="95"/>
      <c r="G31" s="95"/>
    </row>
    <row r="32" spans="1:7" ht="15.75" customHeight="1">
      <c r="A32" s="93"/>
      <c r="B32" s="93"/>
      <c r="C32" s="95"/>
      <c r="D32" s="94" t="s">
        <v>308</v>
      </c>
      <c r="E32" s="94"/>
      <c r="F32" s="95"/>
      <c r="G32" s="95"/>
    </row>
    <row r="33" spans="1:7" ht="15.75" customHeight="1">
      <c r="A33" s="107"/>
      <c r="B33" s="107"/>
      <c r="C33" s="95"/>
      <c r="D33" s="116"/>
      <c r="E33" s="116"/>
      <c r="F33" s="95"/>
      <c r="G33" s="95"/>
    </row>
    <row r="34" spans="1:7" ht="15.75" customHeight="1">
      <c r="A34" s="117" t="s">
        <v>94</v>
      </c>
      <c r="B34" s="118">
        <f>B20+B21+B24+B29</f>
        <v>5292056.15</v>
      </c>
      <c r="C34" s="118">
        <f>C20+C21+C24+C29</f>
        <v>1495069.25</v>
      </c>
      <c r="D34" s="117" t="s">
        <v>95</v>
      </c>
      <c r="E34" s="119">
        <f>E20+E21+E29+E30</f>
        <v>0</v>
      </c>
      <c r="F34" s="119">
        <f>F20+F21+F29+F30</f>
        <v>1495069.25</v>
      </c>
      <c r="G34" s="119">
        <f>G20+G21+G29+G30</f>
        <v>1495069.25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0">
      <selection activeCell="C6" sqref="C6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21"/>
      <c r="C1" s="221"/>
    </row>
    <row r="2" spans="1:3" ht="24">
      <c r="A2" s="216" t="s">
        <v>309</v>
      </c>
      <c r="B2" s="216"/>
      <c r="C2" s="216"/>
    </row>
    <row r="3" spans="2:3" ht="14.25">
      <c r="B3" s="45"/>
      <c r="C3" s="46" t="s">
        <v>38</v>
      </c>
    </row>
    <row r="4" spans="1:3" ht="33.75" customHeight="1">
      <c r="A4" s="47" t="s">
        <v>231</v>
      </c>
      <c r="B4" s="48" t="s">
        <v>98</v>
      </c>
      <c r="C4" s="48" t="s">
        <v>233</v>
      </c>
    </row>
    <row r="5" spans="1:3" ht="30" customHeight="1">
      <c r="A5" s="49"/>
      <c r="B5" s="50" t="s">
        <v>289</v>
      </c>
      <c r="C5" s="81">
        <f>SUM(C6,C9,C18)</f>
        <v>1495069.25</v>
      </c>
    </row>
    <row r="6" spans="1:3" ht="30" customHeight="1">
      <c r="A6" s="82">
        <v>208</v>
      </c>
      <c r="B6" s="83" t="s">
        <v>129</v>
      </c>
      <c r="C6" s="81">
        <f>SUM(C7)</f>
        <v>0</v>
      </c>
    </row>
    <row r="7" spans="1:3" ht="30" customHeight="1">
      <c r="A7" s="52">
        <v>20822</v>
      </c>
      <c r="B7" s="53" t="s">
        <v>310</v>
      </c>
      <c r="C7" s="81">
        <f>SUM(C8)</f>
        <v>0</v>
      </c>
    </row>
    <row r="8" spans="1:3" ht="30" customHeight="1">
      <c r="A8" s="52">
        <v>2082202</v>
      </c>
      <c r="B8" s="53" t="s">
        <v>311</v>
      </c>
      <c r="C8" s="54"/>
    </row>
    <row r="9" spans="1:3" ht="30" customHeight="1">
      <c r="A9" s="82">
        <v>212</v>
      </c>
      <c r="B9" s="83" t="s">
        <v>175</v>
      </c>
      <c r="C9" s="84">
        <f>SUM(C10,C15)</f>
        <v>1495069.25</v>
      </c>
    </row>
    <row r="10" spans="1:3" ht="30" customHeight="1">
      <c r="A10" s="52">
        <v>21208</v>
      </c>
      <c r="B10" s="53" t="s">
        <v>312</v>
      </c>
      <c r="C10" s="84">
        <f>SUM(C11:C14)</f>
        <v>1495069.25</v>
      </c>
    </row>
    <row r="11" spans="1:3" ht="30" customHeight="1">
      <c r="A11" s="52">
        <v>2120802</v>
      </c>
      <c r="B11" s="53" t="s">
        <v>313</v>
      </c>
      <c r="C11" s="54">
        <v>1481278.16</v>
      </c>
    </row>
    <row r="12" spans="1:3" ht="30" customHeight="1">
      <c r="A12" s="52">
        <v>2120806</v>
      </c>
      <c r="B12" s="53" t="s">
        <v>314</v>
      </c>
      <c r="C12" s="54"/>
    </row>
    <row r="13" spans="1:3" ht="30" customHeight="1">
      <c r="A13" s="52">
        <v>2120816</v>
      </c>
      <c r="B13" s="53" t="s">
        <v>315</v>
      </c>
      <c r="C13" s="54"/>
    </row>
    <row r="14" spans="1:3" ht="30" customHeight="1">
      <c r="A14" s="52">
        <v>2120899</v>
      </c>
      <c r="B14" s="53" t="s">
        <v>316</v>
      </c>
      <c r="C14" s="85">
        <v>13791.09</v>
      </c>
    </row>
    <row r="15" spans="1:3" ht="30" customHeight="1">
      <c r="A15" s="52">
        <v>21213</v>
      </c>
      <c r="B15" s="53" t="s">
        <v>317</v>
      </c>
      <c r="C15" s="84">
        <f>SUM(C16:C17)</f>
        <v>0</v>
      </c>
    </row>
    <row r="16" spans="1:3" ht="30" customHeight="1">
      <c r="A16" s="52">
        <v>2121301</v>
      </c>
      <c r="B16" s="53" t="s">
        <v>318</v>
      </c>
      <c r="C16" s="54"/>
    </row>
    <row r="17" spans="1:3" ht="30" customHeight="1">
      <c r="A17" s="52">
        <v>2121399</v>
      </c>
      <c r="B17" s="53" t="s">
        <v>319</v>
      </c>
      <c r="C17" s="54"/>
    </row>
    <row r="18" spans="1:3" ht="30" customHeight="1">
      <c r="A18" s="82">
        <v>213</v>
      </c>
      <c r="B18" s="83" t="s">
        <v>183</v>
      </c>
      <c r="C18" s="84">
        <f>SUM(C19)</f>
        <v>0</v>
      </c>
    </row>
    <row r="19" spans="1:3" ht="30" customHeight="1">
      <c r="A19" s="52">
        <v>21369</v>
      </c>
      <c r="B19" s="53" t="s">
        <v>320</v>
      </c>
      <c r="C19" s="84">
        <f>SUM(C20)</f>
        <v>0</v>
      </c>
    </row>
    <row r="20" spans="1:3" ht="30" customHeight="1">
      <c r="A20" s="52">
        <v>2136902</v>
      </c>
      <c r="B20" s="53" t="s">
        <v>321</v>
      </c>
      <c r="C20" s="54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2F94A950B21241FC96C0F9FB13F4F57F</vt:lpwstr>
  </property>
  <property fmtid="{D5CDD505-2E9C-101B-9397-08002B2CF9AE}" pid="3" name="KSOProductBuildVer">
    <vt:lpwstr>2052-11.8.6.11546</vt:lpwstr>
  </property>
</Properties>
</file>