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20" tabRatio="776" activeTab="3"/>
  </bookViews>
  <sheets>
    <sheet name="封面" sheetId="92" r:id="rId1"/>
    <sheet name="目录" sheetId="84" r:id="rId2"/>
    <sheet name="01-2022公共平衡 " sheetId="95" r:id="rId3"/>
    <sheet name="02-2022公共本级支出功能 " sheetId="27" r:id="rId4"/>
    <sheet name="03-2022公共转移支付分地区" sheetId="59" r:id="rId5"/>
    <sheet name="04-2022公共转移支付分项目 " sheetId="60" r:id="rId6"/>
    <sheet name="5-2022基金平衡" sheetId="33" r:id="rId7"/>
    <sheet name="6-2022基金支出" sheetId="19" r:id="rId8"/>
    <sheet name="7-2022基金转移支付分地区" sheetId="87" r:id="rId9"/>
    <sheet name="8-2022基金转移支付分项目 " sheetId="88" r:id="rId10"/>
    <sheet name="9-2022国资平衡" sheetId="48" r:id="rId11"/>
    <sheet name="10-2022社保平衡" sheetId="21" r:id="rId12"/>
    <sheet name="11-2022社保结余" sheetId="93" r:id="rId13"/>
    <sheet name="12-2023公共平衡" sheetId="96" r:id="rId14"/>
    <sheet name="13-2023公共本级支出功能 " sheetId="99" r:id="rId15"/>
    <sheet name="14-2023公共基本和项目" sheetId="101" r:id="rId16"/>
    <sheet name="15-2023公共本级基本支出" sheetId="102" r:id="rId17"/>
    <sheet name="16-2023公共转移支付分地区" sheetId="53" r:id="rId18"/>
    <sheet name="17-2023公共转移支付分项目" sheetId="54" r:id="rId19"/>
    <sheet name="18-2023基金平衡" sheetId="97" r:id="rId20"/>
    <sheet name="19-2023基金支出" sheetId="100" r:id="rId21"/>
    <sheet name="20-2023基金转移支付分地区" sheetId="85" r:id="rId22"/>
    <sheet name="21-2023基金转移支付分项目" sheetId="86" r:id="rId23"/>
    <sheet name="22-2023国资平衡" sheetId="98" r:id="rId24"/>
    <sheet name="23-2023社保平衡" sheetId="89" r:id="rId25"/>
    <sheet name="24-2023社保结余" sheetId="94" r:id="rId26"/>
  </sheets>
  <definedNames>
    <definedName name="_xlnm._FilterDatabase" localSheetId="3" hidden="1">'02-2022公共本级支出功能 '!$A$4:$C$1316</definedName>
    <definedName name="_xlnm._FilterDatabase" localSheetId="7" hidden="1">'6-2022基金支出'!$A$4:$D$276</definedName>
    <definedName name="_xlnm._FilterDatabase" localSheetId="14" hidden="1">'13-2023公共本级支出功能 '!$A$4:$P$1331</definedName>
    <definedName name="_xlnm._FilterDatabase" localSheetId="20" hidden="1">'19-2023基金支出'!$A$4:$P$268</definedName>
    <definedName name="_xlnm._FilterDatabase" localSheetId="5" hidden="1">'04-2022公共转移支付分项目 '!$A$5:$A$6</definedName>
    <definedName name="_xlnm._FilterDatabase" localSheetId="18" hidden="1">'17-2023公共转移支付分项目'!$A$5:$A$85</definedName>
    <definedName name="_xlnm._FilterDatabase" localSheetId="22" hidden="1">'21-2023基金转移支付分项目'!$A$5:$A$6</definedName>
    <definedName name="_xlnm._FilterDatabase" localSheetId="9" hidden="1">'8-2022基金转移支付分项目 '!$A$5:$A$6</definedName>
    <definedName name="fa" localSheetId="5">#REF!</definedName>
    <definedName name="fa" localSheetId="12">#REF!</definedName>
    <definedName name="fa" localSheetId="18">#REF!</definedName>
    <definedName name="fa" localSheetId="22">#REF!</definedName>
    <definedName name="fa" localSheetId="24">#REF!</definedName>
    <definedName name="fa" localSheetId="25">#REF!</definedName>
    <definedName name="fa" localSheetId="9">#REF!</definedName>
    <definedName name="fa" localSheetId="0">#REF!</definedName>
    <definedName name="fa">#REF!</definedName>
    <definedName name="_xlnm.Print_Area" localSheetId="3">'02-2022公共本级支出功能 '!$B$1:$C$1110</definedName>
    <definedName name="_xlnm.Print_Area" localSheetId="4">'03-2022公共转移支付分地区'!$A$1:$C$47</definedName>
    <definedName name="_xlnm.Print_Area" localSheetId="5">'04-2022公共转移支付分项目 '!$A$1:$B$11</definedName>
    <definedName name="_xlnm.Print_Area" localSheetId="11">'10-2022社保平衡'!$A$1:$K$17</definedName>
    <definedName name="_xlnm.Print_Area" localSheetId="17">'16-2023公共转移支付分地区'!$A$1:$B$48</definedName>
    <definedName name="_xlnm.Print_Area" localSheetId="18">'17-2023公共转移支付分项目'!$A$1:$B$23</definedName>
    <definedName name="_xlnm.Print_Area" localSheetId="21">'20-2023基金转移支付分地区'!$A$1:$C$48</definedName>
    <definedName name="_xlnm.Print_Area" localSheetId="22">'21-2023基金转移支付分项目'!$A$1:$B$17</definedName>
    <definedName name="_xlnm.Print_Area" localSheetId="24">'23-2023社保平衡'!$A$1:$D$16</definedName>
    <definedName name="_xlnm.Print_Area" localSheetId="6">'5-2022基金平衡'!$A$1:$P$29</definedName>
    <definedName name="_xlnm.Print_Area" localSheetId="7">'6-2022基金支出'!$B$1:$C$276</definedName>
    <definedName name="_xlnm.Print_Area" localSheetId="8">'7-2022基金转移支付分地区'!$A$1:$C$48</definedName>
    <definedName name="_xlnm.Print_Area" localSheetId="9">'8-2022基金转移支付分项目 '!$A$1:$B$17</definedName>
    <definedName name="_xlnm.Print_Area" localSheetId="10">'9-2022国资平衡'!$A$1:$P$23</definedName>
    <definedName name="_xlnm.Print_Titles" localSheetId="3">'02-2022公共本级支出功能 '!$5:$5</definedName>
    <definedName name="_xlnm.Print_Titles" localSheetId="4">'03-2022公共转移支付分地区'!$2:$6</definedName>
    <definedName name="_xlnm.Print_Titles" localSheetId="5">'04-2022公共转移支付分项目 '!$2:$5</definedName>
    <definedName name="_xlnm.Print_Titles" localSheetId="17">'16-2023公共转移支付分地区'!$2:$5</definedName>
    <definedName name="_xlnm.Print_Titles" localSheetId="18">'17-2023公共转移支付分项目'!$2:$5</definedName>
    <definedName name="_xlnm.Print_Titles" localSheetId="21">'20-2023基金转移支付分地区'!$2:$6</definedName>
    <definedName name="_xlnm.Print_Titles" localSheetId="22">'21-2023基金转移支付分项目'!$2:$5</definedName>
    <definedName name="_xlnm.Print_Titles" localSheetId="25">'24-2023社保结余'!$1:$4</definedName>
    <definedName name="_xlnm.Print_Titles" localSheetId="6">'5-2022基金平衡'!$1:$4</definedName>
    <definedName name="_xlnm.Print_Titles" localSheetId="7">'6-2022基金支出'!$4:$4</definedName>
    <definedName name="_xlnm.Print_Titles" localSheetId="8">'7-2022基金转移支付分地区'!$2:$6</definedName>
    <definedName name="_xlnm.Print_Titles" localSheetId="9">'8-2022基金转移支付分项目 '!$2:$5</definedName>
    <definedName name="地区名称" localSheetId="3">#REF!</definedName>
    <definedName name="地区名称" localSheetId="4">#REF!</definedName>
    <definedName name="地区名称" localSheetId="5">#REF!</definedName>
    <definedName name="地区名称" localSheetId="11">#REF!</definedName>
    <definedName name="地区名称" localSheetId="12">#REF!</definedName>
    <definedName name="地区名称" localSheetId="17">#REF!</definedName>
    <definedName name="地区名称" localSheetId="18">#REF!</definedName>
    <definedName name="地区名称" localSheetId="21">#REF!</definedName>
    <definedName name="地区名称" localSheetId="22">#REF!</definedName>
    <definedName name="地区名称" localSheetId="24">#REF!</definedName>
    <definedName name="地区名称" localSheetId="25">#REF!</definedName>
    <definedName name="地区名称" localSheetId="6">#REF!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 name="fa" localSheetId="2">#REF!</definedName>
    <definedName name="_xlnm.Print_Area" localSheetId="2">'01-2022公共平衡 '!$A$1:$P$44</definedName>
    <definedName name="_xlnm.Print_Titles" localSheetId="2">'01-2022公共平衡 '!$2:$4</definedName>
    <definedName name="地区名称" localSheetId="2">#REF!</definedName>
    <definedName name="fa" localSheetId="13">#REF!</definedName>
    <definedName name="_xlnm.Print_Area" localSheetId="13">'12-2023公共平衡'!$A$1:$D$40</definedName>
    <definedName name="地区名称" localSheetId="13">#REF!</definedName>
    <definedName name="fa" localSheetId="19">#REF!</definedName>
    <definedName name="地区名称" localSheetId="19">#REF!</definedName>
    <definedName name="fa" localSheetId="23">#REF!</definedName>
    <definedName name="地区名称" localSheetId="23">#REF!</definedName>
    <definedName name="fa" localSheetId="14">#REF!</definedName>
    <definedName name="_xlnm.Print_Titles" localSheetId="14">'13-2023公共本级支出功能 '!$4:$4</definedName>
    <definedName name="地区名称" localSheetId="14">#REF!</definedName>
    <definedName name="fa" localSheetId="20">#REF!</definedName>
    <definedName name="_xlnm.Print_Area" localSheetId="20">'19-2023基金支出'!$B$1:$C$275</definedName>
    <definedName name="_xlnm.Print_Titles" localSheetId="20">'19-2023基金支出'!$2:$4</definedName>
    <definedName name="地区名称" localSheetId="20">#REF!</definedName>
    <definedName name="fa" localSheetId="15">#REF!</definedName>
    <definedName name="_xlnm.Print_Area" localSheetId="15">'14-2023公共基本和项目'!$B$1:$E$33</definedName>
    <definedName name="地区名称" localSheetId="15">#REF!</definedName>
    <definedName name="fa" localSheetId="16">#REF!</definedName>
    <definedName name="_xlnm.Print_Area" localSheetId="16">'15-2023公共本级基本支出'!$A$1:$B$33</definedName>
    <definedName name="_xlnm.Print_Titles" localSheetId="16">'15-2023公共本级基本支出'!$2:$5</definedName>
    <definedName name="地区名称" localSheetId="16">#REF!</definedName>
  </definedNames>
  <calcPr calcId="144525"/>
</workbook>
</file>

<file path=xl/sharedStrings.xml><?xml version="1.0" encoding="utf-8"?>
<sst xmlns="http://schemas.openxmlformats.org/spreadsheetml/2006/main" count="4069" uniqueCount="1677">
  <si>
    <t>附件一（续）</t>
  </si>
  <si>
    <t>重庆市开州区2022年预算执行情况和
2023年预算（草案）</t>
  </si>
  <si>
    <t>目    录</t>
  </si>
  <si>
    <t>一、2022年预算执行</t>
  </si>
  <si>
    <t>1、一般公共预算</t>
  </si>
  <si>
    <t>表1：2022年区级一般公共预算收支执行表</t>
  </si>
  <si>
    <t>表2：2022年区级一般公共预算本级支出执行表</t>
  </si>
  <si>
    <t>表3：2022年区级一般公共预算转移支付支出执行表（分地区）</t>
  </si>
  <si>
    <t>表4：2022年区级一般公共预算转移支付支出执行表（分项目）</t>
  </si>
  <si>
    <t>2、政府性基金预算</t>
  </si>
  <si>
    <t>表5：2022年区级政府性基金预算收支执行表</t>
  </si>
  <si>
    <t>表6：2022年区级政府性基金预算本级支出执行表</t>
  </si>
  <si>
    <t>表7：2022年区级政府性基金转移支付支出执行表（分地区）</t>
  </si>
  <si>
    <t>表8：2022年区级政府性基金转移支付支出执行表（分项目）</t>
  </si>
  <si>
    <t>3、国有资本经营预算</t>
  </si>
  <si>
    <t>表9：2022年区级国有资本经营预算收支执行表</t>
  </si>
  <si>
    <t>4、社会保险基金预算</t>
  </si>
  <si>
    <t>表10：2022年全区社会保险基金预算收支执行表</t>
  </si>
  <si>
    <t>表11：2022年全区社会保险基金预算结余执行表</t>
  </si>
  <si>
    <t>二、2023年预算安排</t>
  </si>
  <si>
    <t xml:space="preserve">表12：2023年区级一般公共预算收支预算表 </t>
  </si>
  <si>
    <t xml:space="preserve">表13：2023年区级一般公共预算本级支出预算表 </t>
  </si>
  <si>
    <t>表14：2023年区级一般公共预算本级支出预算表
     （按功能分类科目的基本支出和项目支出）</t>
  </si>
  <si>
    <t>表15：2023年区级一般公共预算本级基本支出预算表 
      （按经济分类科目）</t>
  </si>
  <si>
    <t>表16：2023年区级一般公共预算转移支付支出预算表（分地区）</t>
  </si>
  <si>
    <t>表17：2023年区级一般公共预算转移支付支出预算表（分项目）</t>
  </si>
  <si>
    <t xml:space="preserve">表18：2023年区级政府性基金预算收支预算表 </t>
  </si>
  <si>
    <t xml:space="preserve">表19：2023年区级政府性基金预算本级支出预算表 </t>
  </si>
  <si>
    <t>表20：2023年区级政府性基金预算转移支付支出预算表（分地区）</t>
  </si>
  <si>
    <t>表21：2023年区级政府性基金预算转移支付支出预算表（分项目）</t>
  </si>
  <si>
    <t xml:space="preserve">表22：2023年区级国有资本经营预算收支预算表 </t>
  </si>
  <si>
    <t>表23：2023年全区社会保险基金预算收支预算表</t>
  </si>
  <si>
    <t>表24：2023年全区社会保险基金预算结余预算表</t>
  </si>
  <si>
    <t>表1</t>
  </si>
  <si>
    <t>2022年区级一般公共预算收支执行表</t>
  </si>
  <si>
    <t>单位：万元</t>
  </si>
  <si>
    <t>收      入</t>
  </si>
  <si>
    <t>上年决算数</t>
  </si>
  <si>
    <t>预算数</t>
  </si>
  <si>
    <t>调整
预算数</t>
  </si>
  <si>
    <t>执行数</t>
  </si>
  <si>
    <t>执行数
为调整
预算数的%</t>
  </si>
  <si>
    <t>执行数比
上年决算
数增长%</t>
  </si>
  <si>
    <t>支      出</t>
  </si>
  <si>
    <t>变动
预算数</t>
  </si>
  <si>
    <t>执行数
为变动
预算数的%</t>
  </si>
  <si>
    <t>总  计</t>
  </si>
  <si>
    <t>本级收入合计</t>
  </si>
  <si>
    <t>100.0</t>
  </si>
  <si>
    <t>2.0</t>
  </si>
  <si>
    <t>本级支出合计</t>
  </si>
  <si>
    <t>80.0</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</si>
  <si>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</si>
  <si>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</si>
  <si>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</si>
  <si>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</si>
  <si>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</si>
  <si>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</si>
  <si>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</si>
  <si>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</si>
  <si>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</si>
  <si>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</si>
  <si>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</si>
  <si>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</si>
  <si>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</si>
  <si>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</si>
  <si>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1.0</t>
  </si>
  <si>
    <t xml:space="preserve">    印花税</t>
  </si>
  <si>
    <t>八、社会保障和就业支出</t>
  </si>
  <si>
    <t>4.0</t>
  </si>
  <si>
    <t xml:space="preserve">    城镇土地使用税</t>
  </si>
  <si>
    <t>九、卫生健康支出</t>
  </si>
  <si>
    <t xml:space="preserve">    土地增值税</t>
  </si>
  <si>
    <t>十、节能环保支出</t>
  </si>
  <si>
    <t xml:space="preserve">    耕地占用税</t>
  </si>
  <si>
    <t>十一、城乡社区支出</t>
  </si>
  <si>
    <t xml:space="preserve">    契税</t>
  </si>
  <si>
    <t>137.0</t>
  </si>
  <si>
    <t>十二、农林水支出</t>
  </si>
  <si>
    <t xml:space="preserve">    环境保护税</t>
  </si>
  <si>
    <t>十三、交通运输支出</t>
  </si>
  <si>
    <t xml:space="preserve">    其他税收收入</t>
  </si>
  <si>
    <t>十四、资源勘探工业信息等支出</t>
  </si>
  <si>
    <t>二、一般非税收入</t>
  </si>
  <si>
    <t>十五、商业服务业等支出</t>
  </si>
  <si>
    <t xml:space="preserve">    专项收入</t>
  </si>
  <si>
    <t>十六、金融支出</t>
  </si>
  <si>
    <t xml:space="preserve">    行政事业性收费收入</t>
  </si>
  <si>
    <t>十七、援助其他地区支出</t>
  </si>
  <si>
    <t xml:space="preserve">    罚没收入</t>
  </si>
  <si>
    <t>十八、自然资源海洋气象等支出</t>
  </si>
  <si>
    <t xml:space="preserve">    国有资源（资产）有偿使用收入</t>
  </si>
  <si>
    <t>十九、住房保障支出</t>
  </si>
  <si>
    <t>53.0</t>
  </si>
  <si>
    <t xml:space="preserve">    政府住房基金收入</t>
  </si>
  <si>
    <t>二十、粮油物资储备支出</t>
  </si>
  <si>
    <t xml:space="preserve">    其他收入</t>
  </si>
  <si>
    <t>二十一、灾害防治及应急管理支出</t>
  </si>
  <si>
    <t>二十二、预备费</t>
  </si>
  <si>
    <t>二十三、其他支出</t>
  </si>
  <si>
    <t>-100.0</t>
  </si>
  <si>
    <t>二十四、债务付息支出</t>
  </si>
  <si>
    <t>93.0</t>
  </si>
  <si>
    <t>二十五、债务发行费用支出</t>
  </si>
  <si>
    <t>转移性收入合计</t>
  </si>
  <si>
    <t>转移性支出合计</t>
  </si>
  <si>
    <t>59.0</t>
  </si>
  <si>
    <t>一、上级补助收入</t>
  </si>
  <si>
    <t>一、上解支出</t>
  </si>
  <si>
    <t>86.0</t>
  </si>
  <si>
    <t>二、上年结转收入</t>
  </si>
  <si>
    <t>二、补助乡镇（街道）支出</t>
  </si>
  <si>
    <t>三、动用预算稳定调节基金</t>
  </si>
  <si>
    <t>三、地方政府向国际组织借款还本支出</t>
  </si>
  <si>
    <t>四、调入资金</t>
  </si>
  <si>
    <t>四、地方政府一般债务还本支出</t>
  </si>
  <si>
    <t>五、地方政府一般债务转贷收入（再融资）</t>
  </si>
  <si>
    <t>五、设置预算稳定调节基金</t>
  </si>
  <si>
    <t>六、地方政府一般债务转贷收入（新增）</t>
  </si>
  <si>
    <t>-54.0</t>
  </si>
  <si>
    <t>六、年终结转</t>
  </si>
  <si>
    <t>185.0</t>
  </si>
  <si>
    <t>七、接受援助收入</t>
  </si>
  <si>
    <t>七、调出资金</t>
  </si>
  <si>
    <t>注：1.本表直观反映2022年一般公共预算收入与支出的平衡关系。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4.其他税收为营业税尾欠。</t>
  </si>
  <si>
    <t>表2</t>
  </si>
  <si>
    <t>2022年区级一般公共预算本级支出执行表</t>
  </si>
  <si>
    <t>支        出</t>
  </si>
  <si>
    <r>
      <rPr>
        <sz val="14"/>
        <rFont val="黑体"/>
        <charset val="134"/>
      </rPr>
      <t>执行数</t>
    </r>
  </si>
  <si>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</si>
  <si>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</si>
  <si>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</si>
  <si>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</si>
  <si>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</si>
  <si>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</si>
  <si>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</si>
  <si>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</si>
  <si>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</si>
  <si>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</si>
  <si>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</si>
  <si>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</si>
  <si>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</si>
  <si>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</si>
  <si>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</si>
  <si>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</si>
  <si>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</si>
  <si>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</si>
  <si>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</si>
  <si>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</si>
  <si>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</si>
  <si>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</si>
  <si>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</si>
  <si>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</si>
  <si>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</si>
  <si>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</si>
  <si>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</si>
  <si>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</si>
  <si>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</si>
  <si>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</si>
  <si>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</si>
  <si>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</si>
  <si>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</si>
  <si>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</si>
  <si>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</si>
  <si>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</si>
  <si>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</si>
  <si>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</si>
  <si>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</si>
  <si>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</si>
  <si>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</si>
  <si>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</si>
  <si>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</si>
  <si>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</si>
  <si>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</si>
  <si>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</si>
  <si>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</si>
  <si>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</si>
  <si>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</si>
  <si>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</si>
  <si>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</si>
  <si>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</si>
  <si>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</si>
  <si>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</si>
  <si>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</si>
  <si>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</si>
  <si>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</si>
  <si>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</si>
  <si>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</si>
  <si>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</si>
  <si>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</si>
  <si>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</si>
  <si>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</si>
  <si>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</si>
  <si>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</si>
  <si>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</si>
  <si>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</si>
  <si>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</si>
  <si>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</si>
  <si>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</si>
  <si>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</si>
  <si>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</si>
  <si>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</si>
  <si>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</si>
  <si>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</si>
  <si>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</si>
  <si>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</si>
  <si>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</si>
  <si>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</si>
  <si>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</si>
  <si>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</si>
  <si>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</si>
  <si>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</si>
  <si>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</si>
  <si>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</si>
  <si>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</si>
  <si>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</si>
  <si>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</si>
  <si>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</si>
  <si>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</si>
  <si>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</si>
  <si>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</si>
  <si>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</si>
  <si>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</si>
  <si>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</si>
  <si>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</si>
  <si>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</si>
  <si>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</si>
  <si>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</si>
  <si>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</si>
  <si>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</si>
  <si>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</si>
  <si>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</si>
  <si>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</si>
  <si>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</si>
  <si>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</si>
  <si>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</si>
  <si>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</si>
  <si>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</si>
  <si>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</si>
  <si>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</si>
  <si>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</si>
  <si>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</si>
  <si>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</si>
  <si>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</si>
  <si>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</si>
  <si>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</si>
  <si>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</si>
  <si>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</si>
  <si>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</si>
  <si>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</si>
  <si>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</si>
  <si>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</si>
  <si>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</si>
  <si>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</si>
  <si>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</si>
  <si>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</si>
  <si>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</si>
  <si>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</si>
  <si>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</si>
  <si>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</si>
  <si>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</si>
  <si>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</si>
  <si>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</si>
  <si>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</si>
  <si>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</si>
  <si>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</si>
  <si>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</si>
  <si>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</si>
  <si>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</si>
  <si>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</si>
  <si>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</si>
  <si>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</si>
  <si>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</si>
  <si>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</si>
  <si>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</si>
  <si>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</si>
  <si>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</si>
  <si>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</si>
  <si>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</si>
  <si>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</si>
  <si>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</si>
  <si>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</si>
  <si>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</si>
  <si>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</si>
  <si>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</si>
  <si>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</si>
  <si>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</si>
  <si>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</si>
  <si>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</si>
  <si>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</si>
  <si>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</si>
  <si>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军费</t>
  </si>
  <si>
    <t xml:space="preserve">      现役部队</t>
  </si>
  <si>
    <t xml:space="preserve">      预备役部队</t>
  </si>
  <si>
    <t xml:space="preserve">      其他军费支出</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</si>
  <si>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</si>
  <si>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</si>
  <si>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</si>
  <si>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</si>
  <si>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</si>
  <si>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</si>
  <si>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</si>
  <si>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</si>
  <si>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</si>
  <si>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</si>
  <si>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</si>
  <si>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</si>
  <si>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</si>
  <si>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</si>
  <si>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</si>
  <si>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</si>
  <si>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</si>
  <si>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</si>
  <si>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</si>
  <si>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</si>
  <si>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</si>
  <si>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</si>
  <si>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</si>
  <si>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</si>
  <si>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</si>
  <si>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</si>
  <si>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</si>
  <si>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</si>
  <si>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</si>
  <si>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</si>
  <si>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</si>
  <si>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</si>
  <si>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</si>
  <si>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</si>
  <si>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</si>
  <si>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</si>
  <si>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</si>
  <si>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</si>
  <si>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</si>
  <si>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</si>
  <si>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</si>
  <si>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</si>
  <si>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</si>
  <si>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</si>
  <si>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</si>
  <si>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</si>
  <si>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</si>
  <si>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</si>
  <si>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</si>
  <si>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</si>
  <si>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</si>
  <si>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</si>
  <si>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</si>
  <si>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</si>
  <si>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</si>
  <si>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</si>
  <si>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</si>
  <si>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</si>
  <si>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</si>
  <si>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</si>
  <si>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</si>
  <si>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</si>
  <si>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</si>
  <si>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</si>
  <si>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</si>
  <si>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</si>
  <si>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</si>
  <si>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</si>
  <si>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</si>
  <si>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</si>
  <si>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</si>
  <si>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</si>
  <si>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</si>
  <si>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</si>
  <si>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</si>
  <si>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</si>
  <si>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</si>
  <si>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</si>
  <si>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</si>
  <si>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</si>
  <si>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</si>
  <si>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</si>
  <si>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</si>
  <si>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</si>
  <si>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</si>
  <si>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</si>
  <si>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</si>
  <si>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</si>
  <si>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</si>
  <si>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</si>
  <si>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</si>
  <si>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</si>
  <si>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</si>
  <si>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</si>
  <si>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</si>
  <si>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</si>
  <si>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</si>
  <si>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</si>
  <si>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</si>
  <si>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</si>
  <si>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</si>
  <si>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</si>
  <si>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</si>
  <si>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</si>
  <si>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</si>
  <si>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</si>
  <si>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</si>
  <si>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</si>
  <si>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</si>
  <si>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</si>
  <si>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</si>
  <si>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</si>
  <si>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</si>
  <si>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</si>
  <si>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</si>
  <si>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</si>
  <si>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</si>
  <si>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</si>
  <si>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</si>
  <si>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</si>
  <si>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</si>
  <si>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</si>
  <si>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</si>
  <si>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</si>
  <si>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</si>
  <si>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</si>
  <si>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</si>
  <si>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</si>
  <si>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</si>
  <si>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</si>
  <si>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</si>
  <si>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</si>
  <si>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</si>
  <si>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</si>
  <si>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</si>
  <si>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</si>
  <si>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</si>
  <si>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</si>
  <si>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</si>
  <si>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</si>
  <si>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</si>
  <si>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</si>
  <si>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</si>
  <si>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</si>
  <si>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</si>
  <si>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</si>
  <si>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</si>
  <si>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</si>
  <si>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</si>
  <si>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</si>
  <si>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</si>
  <si>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</si>
  <si>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</si>
  <si>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</si>
  <si>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</si>
  <si>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</si>
  <si>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</si>
  <si>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</si>
  <si>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</si>
  <si>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</si>
  <si>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</si>
  <si>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</si>
  <si>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</si>
  <si>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</si>
  <si>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</si>
  <si>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</si>
  <si>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</si>
  <si>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</si>
  <si>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</si>
  <si>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</si>
  <si>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</si>
  <si>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</si>
  <si>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</si>
  <si>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</si>
  <si>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</si>
  <si>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</si>
  <si>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</si>
  <si>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</si>
  <si>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</si>
  <si>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</si>
  <si>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</si>
  <si>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</si>
  <si>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</si>
  <si>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</si>
  <si>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</si>
  <si>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</si>
  <si>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</si>
  <si>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</si>
  <si>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</si>
  <si>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</si>
  <si>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</si>
  <si>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</si>
  <si>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</si>
  <si>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</si>
  <si>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</si>
  <si>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</si>
  <si>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</si>
  <si>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</si>
  <si>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</si>
  <si>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</si>
  <si>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</si>
  <si>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</si>
  <si>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</si>
  <si>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</si>
  <si>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</si>
  <si>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</si>
  <si>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</si>
  <si>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</si>
  <si>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</si>
  <si>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</si>
  <si>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</si>
  <si>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</si>
  <si>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</si>
  <si>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</si>
  <si>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</si>
  <si>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</si>
  <si>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</si>
  <si>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</si>
  <si>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</si>
  <si>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</si>
  <si>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</si>
  <si>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</si>
  <si>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</si>
  <si>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</si>
  <si>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</si>
  <si>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</si>
  <si>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</si>
  <si>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</si>
  <si>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</si>
  <si>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</si>
  <si>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</si>
  <si>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</si>
  <si>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</si>
  <si>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</si>
  <si>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</si>
  <si>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</si>
  <si>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</si>
  <si>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</si>
  <si>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</si>
  <si>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</si>
  <si>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</si>
  <si>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</si>
  <si>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</si>
  <si>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</si>
  <si>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</si>
  <si>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</si>
  <si>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</si>
  <si>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</si>
  <si>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</si>
  <si>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</si>
  <si>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</si>
  <si>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</si>
  <si>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</si>
  <si>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</si>
  <si>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</si>
  <si>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</si>
  <si>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</si>
  <si>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</si>
  <si>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</si>
  <si>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</si>
  <si>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</si>
  <si>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</si>
  <si>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</si>
  <si>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</si>
  <si>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</si>
  <si>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</si>
  <si>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</si>
  <si>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</si>
  <si>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</si>
  <si>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</si>
  <si>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</si>
  <si>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</si>
  <si>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</si>
  <si>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</si>
  <si>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</si>
  <si>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</si>
  <si>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</si>
  <si>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</si>
  <si>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</si>
  <si>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</si>
  <si>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</si>
  <si>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</si>
  <si>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</si>
  <si>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</si>
  <si>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</si>
  <si>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</si>
  <si>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</si>
  <si>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</si>
  <si>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</si>
  <si>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</si>
  <si>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</si>
  <si>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</si>
  <si>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</si>
  <si>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</si>
  <si>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</si>
  <si>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</si>
  <si>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</si>
  <si>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</si>
  <si>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</si>
  <si>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</si>
  <si>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</si>
  <si>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</si>
  <si>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</si>
  <si>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</si>
  <si>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</si>
  <si>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</si>
  <si>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</si>
  <si>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</si>
  <si>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</si>
  <si>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</si>
  <si>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</si>
  <si>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</si>
  <si>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</si>
  <si>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</si>
  <si>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</si>
  <si>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</si>
  <si>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</si>
  <si>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</si>
  <si>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</si>
  <si>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</si>
  <si>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</si>
  <si>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</si>
  <si>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</si>
  <si>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</si>
  <si>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</si>
  <si>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</si>
  <si>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</si>
  <si>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</si>
  <si>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</si>
  <si>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</si>
  <si>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</si>
  <si>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</si>
  <si>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</si>
  <si>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</si>
  <si>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</si>
  <si>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</si>
  <si>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</si>
  <si>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</si>
  <si>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</si>
  <si>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</si>
  <si>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</si>
  <si>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</si>
  <si>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</si>
  <si>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</si>
  <si>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</si>
  <si>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</si>
  <si>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</si>
  <si>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</si>
  <si>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</si>
  <si>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</si>
  <si>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</si>
  <si>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</si>
  <si>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</si>
  <si>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</si>
  <si>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</si>
  <si>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</si>
  <si>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</si>
  <si>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</si>
  <si>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</si>
  <si>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</si>
  <si>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</si>
  <si>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</si>
  <si>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</si>
  <si>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</si>
  <si>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</si>
  <si>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</si>
  <si>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</si>
  <si>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</si>
  <si>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</si>
  <si>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</si>
  <si>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</si>
  <si>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</si>
  <si>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</si>
  <si>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</si>
  <si>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</si>
  <si>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</si>
  <si>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</si>
  <si>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</si>
  <si>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</si>
  <si>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</si>
  <si>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</si>
  <si>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</si>
  <si>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</si>
  <si>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</si>
  <si>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</si>
  <si>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</si>
  <si>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</si>
  <si>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</si>
  <si>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</si>
  <si>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</si>
  <si>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</si>
  <si>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</si>
  <si>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</si>
  <si>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</si>
  <si>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</si>
  <si>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</si>
  <si>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</si>
  <si>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</si>
  <si>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</si>
  <si>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</si>
  <si>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</si>
  <si>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</si>
  <si>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</si>
  <si>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</si>
  <si>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</si>
  <si>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</si>
  <si>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</si>
  <si>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</si>
  <si>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</si>
  <si>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</si>
  <si>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</si>
  <si>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</si>
  <si>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</si>
  <si>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</si>
  <si>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</si>
  <si>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</si>
  <si>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</si>
  <si>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</si>
  <si>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</si>
  <si>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</si>
  <si>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</si>
  <si>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</si>
  <si>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</si>
  <si>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</si>
  <si>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</si>
  <si>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</si>
  <si>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</si>
  <si>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</si>
  <si>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</si>
  <si>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</si>
  <si>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</si>
  <si>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</si>
  <si>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</si>
  <si>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</si>
  <si>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</si>
  <si>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</si>
  <si>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</si>
  <si>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</si>
  <si>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</si>
  <si>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</si>
  <si>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</si>
  <si>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</si>
  <si>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</si>
  <si>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</si>
  <si>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</si>
  <si>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</si>
  <si>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</si>
  <si>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</si>
  <si>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</si>
  <si>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</si>
  <si>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</si>
  <si>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</si>
  <si>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</si>
  <si>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</si>
  <si>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</si>
  <si>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</si>
  <si>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</si>
  <si>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</si>
  <si>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</si>
  <si>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</si>
  <si>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</si>
  <si>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</si>
  <si>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</si>
  <si>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</si>
  <si>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</si>
  <si>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</si>
  <si>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</si>
  <si>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</si>
  <si>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</si>
  <si>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</si>
  <si>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</si>
  <si>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</si>
  <si>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</si>
  <si>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</si>
  <si>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</si>
  <si>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</si>
  <si>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</si>
  <si>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</si>
  <si>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</si>
  <si>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</si>
  <si>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</si>
  <si>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</si>
  <si>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</si>
  <si>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</si>
  <si>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</si>
  <si>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</si>
  <si>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</si>
  <si>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</si>
  <si>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</si>
  <si>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</si>
  <si>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</si>
  <si>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</si>
  <si>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</si>
  <si>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</si>
  <si>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</si>
  <si>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</si>
  <si>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</si>
  <si>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</si>
  <si>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</si>
  <si>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</si>
  <si>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</si>
  <si>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</si>
  <si>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</si>
  <si>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</si>
  <si>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</si>
  <si>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</si>
  <si>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</si>
  <si>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</si>
  <si>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</si>
  <si>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</si>
  <si>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</si>
  <si>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</si>
  <si>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</si>
  <si>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</si>
  <si>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</si>
  <si>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</si>
  <si>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</si>
  <si>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</si>
  <si>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</si>
  <si>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</si>
  <si>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</si>
  <si>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</si>
  <si>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</si>
  <si>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</si>
  <si>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</si>
  <si>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</si>
  <si>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</si>
  <si>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</si>
  <si>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</si>
  <si>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</si>
  <si>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</si>
  <si>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</si>
  <si>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</si>
  <si>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</si>
  <si>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</si>
  <si>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</si>
  <si>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</si>
  <si>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</si>
  <si>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</si>
  <si>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</si>
  <si>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</si>
  <si>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</si>
  <si>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</si>
  <si>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</si>
  <si>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</si>
  <si>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</si>
  <si>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</si>
  <si>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</si>
  <si>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</si>
  <si>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</si>
  <si>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</si>
  <si>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</si>
  <si>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</si>
  <si>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</si>
  <si>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</si>
  <si>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</si>
  <si>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</si>
  <si>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</si>
  <si>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</si>
  <si>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</si>
  <si>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</si>
  <si>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</si>
  <si>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</si>
  <si>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</si>
  <si>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</si>
  <si>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</si>
  <si>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</si>
  <si>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</si>
  <si>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</si>
  <si>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</si>
  <si>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</si>
  <si>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</si>
  <si>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</si>
  <si>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</si>
  <si>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</si>
  <si>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</si>
  <si>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</si>
  <si>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</si>
  <si>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</si>
  <si>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</si>
  <si>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</si>
  <si>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</si>
  <si>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</si>
  <si>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</si>
  <si>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</si>
  <si>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</si>
  <si>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</si>
  <si>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</si>
  <si>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</si>
  <si>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</si>
  <si>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</si>
  <si>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</si>
  <si>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</si>
  <si>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</si>
  <si>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</si>
  <si>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</si>
  <si>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</si>
  <si>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</si>
  <si>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</si>
  <si>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</si>
  <si>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</si>
  <si>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</si>
  <si>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</si>
  <si>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</si>
  <si>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</si>
  <si>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</si>
  <si>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</si>
  <si>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</si>
  <si>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</si>
  <si>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</si>
  <si>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</si>
  <si>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</si>
  <si>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</si>
  <si>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</si>
  <si>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</si>
  <si>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</si>
  <si>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</si>
  <si>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</si>
  <si>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</si>
  <si>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</si>
  <si>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</si>
  <si>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</si>
  <si>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</si>
  <si>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</si>
  <si>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</si>
  <si>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</si>
  <si>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</si>
  <si>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</si>
  <si>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</si>
  <si>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</si>
  <si>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</si>
  <si>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</si>
  <si>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</si>
  <si>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</si>
  <si>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</si>
  <si>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</si>
  <si>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</si>
  <si>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</si>
  <si>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</si>
  <si>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</si>
  <si>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</si>
  <si>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</si>
  <si>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</si>
  <si>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</si>
  <si>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</si>
  <si>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</si>
  <si>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</si>
  <si>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</si>
  <si>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</si>
  <si>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</si>
  <si>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</si>
  <si>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</si>
  <si>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</si>
  <si>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</si>
  <si>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</si>
  <si>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</si>
  <si>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</si>
  <si>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</si>
  <si>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</si>
  <si>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</si>
  <si>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</si>
  <si>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</si>
  <si>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</si>
  <si>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</si>
  <si>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</si>
  <si>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</si>
  <si>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</si>
  <si>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</si>
  <si>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</si>
  <si>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</si>
  <si>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</si>
  <si>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</si>
  <si>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</si>
  <si>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</si>
  <si>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</si>
  <si>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</si>
  <si>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</si>
  <si>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</si>
  <si>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</si>
  <si>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</si>
  <si>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</si>
  <si>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</si>
  <si>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</si>
  <si>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</si>
  <si>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</si>
  <si>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</si>
  <si>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</si>
  <si>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</si>
  <si>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</si>
  <si>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</si>
  <si>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</si>
  <si>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</si>
  <si>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</si>
  <si>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</si>
  <si>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</si>
  <si>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</si>
  <si>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</si>
  <si>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</si>
  <si>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</si>
  <si>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</si>
  <si>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</si>
  <si>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</si>
  <si>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</si>
  <si>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</si>
  <si>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</si>
  <si>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</si>
  <si>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</si>
  <si>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</si>
  <si>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</si>
  <si>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</si>
  <si>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</si>
  <si>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</si>
  <si>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</si>
  <si>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</si>
  <si>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</si>
  <si>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</si>
  <si>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</si>
  <si>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</si>
  <si>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</si>
  <si>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</si>
  <si>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</si>
  <si>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</si>
  <si>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</si>
  <si>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</si>
  <si>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</si>
  <si>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</si>
  <si>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</si>
  <si>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</si>
  <si>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</si>
  <si>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</si>
  <si>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</si>
  <si>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</si>
  <si>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</si>
  <si>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</si>
  <si>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</si>
  <si>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</si>
  <si>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</si>
  <si>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</si>
  <si>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</si>
  <si>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</si>
  <si>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</si>
  <si>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</si>
  <si>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</si>
  <si>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</si>
  <si>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</si>
  <si>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</si>
  <si>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</si>
  <si>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</si>
  <si>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</si>
  <si>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</si>
  <si>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</si>
  <si>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</si>
  <si>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</si>
  <si>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</si>
  <si>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</si>
  <si>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</si>
  <si>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</si>
  <si>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</si>
  <si>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</si>
  <si>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</si>
  <si>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</si>
  <si>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</si>
  <si>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</si>
  <si>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</si>
  <si>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</si>
  <si>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</si>
  <si>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</si>
  <si>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</si>
  <si>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</si>
  <si>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</si>
  <si>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</si>
  <si>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</si>
  <si>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</si>
  <si>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</si>
  <si>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</si>
  <si>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</si>
  <si>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</si>
  <si>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</si>
  <si>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</si>
  <si>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</si>
  <si>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</si>
  <si>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</si>
  <si>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</si>
  <si>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</si>
  <si>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</si>
  <si>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</si>
  <si>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</si>
  <si>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</si>
  <si>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</si>
  <si>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</si>
  <si>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</si>
  <si>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</si>
  <si>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</si>
  <si>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</si>
  <si>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</si>
  <si>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</si>
  <si>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</si>
  <si>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</si>
  <si>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</si>
  <si>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</si>
  <si>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</si>
  <si>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</si>
  <si>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</si>
  <si>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</si>
  <si>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</si>
  <si>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</si>
  <si>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</si>
  <si>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</si>
  <si>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</si>
  <si>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</si>
  <si>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</si>
  <si>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</si>
  <si>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</si>
  <si>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</si>
  <si>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</si>
  <si>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</si>
  <si>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</si>
  <si>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</si>
  <si>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</si>
  <si>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</si>
  <si>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</si>
  <si>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</si>
  <si>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</si>
  <si>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</si>
  <si>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</si>
  <si>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</si>
  <si>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</si>
  <si>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</si>
  <si>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</si>
  <si>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</si>
  <si>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</si>
  <si>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</si>
  <si>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</si>
  <si>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</si>
  <si>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</si>
  <si>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</si>
  <si>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</si>
  <si>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</si>
  <si>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</si>
  <si>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</si>
  <si>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</si>
  <si>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</si>
  <si>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</si>
  <si>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</si>
  <si>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</si>
  <si>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</si>
  <si>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</si>
  <si>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注：本表详细反映2021年一般公共预算本级支出情况，按预算法要求细化到功能分类项级科目。</t>
  </si>
  <si>
    <t>表3</t>
  </si>
  <si>
    <t xml:space="preserve">2022年区级一般公共预算转移支付支出执行表 </t>
  </si>
  <si>
    <t>（分地区）</t>
  </si>
  <si>
    <t>乡镇（街道）</t>
  </si>
  <si>
    <t>补助乡镇（街道）合计</t>
  </si>
  <si>
    <t>汉丰</t>
  </si>
  <si>
    <t>文峰</t>
  </si>
  <si>
    <t>云枫</t>
  </si>
  <si>
    <t>丰乐</t>
  </si>
  <si>
    <t>镇东</t>
  </si>
  <si>
    <t>白鹤</t>
  </si>
  <si>
    <t>赵家</t>
  </si>
  <si>
    <t>大德</t>
  </si>
  <si>
    <t>正安</t>
  </si>
  <si>
    <t>厚坝</t>
  </si>
  <si>
    <t>金峰</t>
  </si>
  <si>
    <t>郭家</t>
  </si>
  <si>
    <t>白桥</t>
  </si>
  <si>
    <t>温泉</t>
  </si>
  <si>
    <t>和谦</t>
  </si>
  <si>
    <t>大进</t>
  </si>
  <si>
    <t>谭家</t>
  </si>
  <si>
    <t>满月</t>
  </si>
  <si>
    <t>关面</t>
  </si>
  <si>
    <t>雪宝山</t>
  </si>
  <si>
    <t>河堰</t>
  </si>
  <si>
    <t>敦好</t>
  </si>
  <si>
    <t>高桥</t>
  </si>
  <si>
    <t>麻柳</t>
  </si>
  <si>
    <t>紫水</t>
  </si>
  <si>
    <t>九龙</t>
  </si>
  <si>
    <t>天和</t>
  </si>
  <si>
    <t>中和</t>
  </si>
  <si>
    <t>三汇</t>
  </si>
  <si>
    <t>义和</t>
  </si>
  <si>
    <t>临江</t>
  </si>
  <si>
    <t>竹溪</t>
  </si>
  <si>
    <t>铁桥</t>
  </si>
  <si>
    <t>巫山</t>
  </si>
  <si>
    <t>南雅</t>
  </si>
  <si>
    <t>岳溪</t>
  </si>
  <si>
    <t>五通</t>
  </si>
  <si>
    <t>南门</t>
  </si>
  <si>
    <t>长沙</t>
  </si>
  <si>
    <t>渠口</t>
  </si>
  <si>
    <t>表4</t>
  </si>
  <si>
    <t>（分项目）</t>
  </si>
  <si>
    <t>项    目</t>
  </si>
  <si>
    <t>补助乡镇（街道）支出</t>
  </si>
  <si>
    <t xml:space="preserve">    固定数额补助支出</t>
  </si>
  <si>
    <t xml:space="preserve">    均衡财力补助支出</t>
  </si>
  <si>
    <t xml:space="preserve">    结算补助补助支出</t>
  </si>
  <si>
    <t xml:space="preserve">    专项补助支出</t>
  </si>
  <si>
    <t>注：本表直观反映区对各乡镇（街道）的转移支付分项目情况。</t>
  </si>
  <si>
    <t>表5</t>
  </si>
  <si>
    <t>2022年区级政府性基金预算收支执行表</t>
  </si>
  <si>
    <t xml:space="preserve"> </t>
  </si>
  <si>
    <t>收        入</t>
  </si>
  <si>
    <t>5.4</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</si>
  <si>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</si>
  <si>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</si>
  <si>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</si>
  <si>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</si>
  <si>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</si>
  <si>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</si>
  <si>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</si>
  <si>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</si>
  <si>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</si>
  <si>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</si>
  <si>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</si>
  <si>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</si>
  <si>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</si>
  <si>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</si>
  <si>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</si>
  <si>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</si>
  <si>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101.0</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</si>
  <si>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</si>
  <si>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</si>
  <si>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</si>
  <si>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</si>
  <si>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</si>
  <si>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</si>
  <si>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一、补助乡镇（街道）支出</t>
  </si>
  <si>
    <t>20.4</t>
  </si>
  <si>
    <t>二、地方政府专项债务转贷收入（新增债券）</t>
  </si>
  <si>
    <t>二、调出资金</t>
  </si>
  <si>
    <t>227.5</t>
  </si>
  <si>
    <t>三、上年结转</t>
  </si>
  <si>
    <t>三、上解支出</t>
  </si>
  <si>
    <t>94.5</t>
  </si>
  <si>
    <t>四、抗疫特别国债转移支付收入</t>
  </si>
  <si>
    <t>四、债务还本支出</t>
  </si>
  <si>
    <t>五、地方政府专项债务转贷收入（再融资）</t>
  </si>
  <si>
    <t>五、结转下年</t>
  </si>
  <si>
    <t>六、调入资金</t>
  </si>
  <si>
    <t>注：1.本表直观反映2022年政府性基金预算收入与支出的平衡关系。
    2.收入总计（本级收入合计+转移性收入合计）=支出总计（本级支出合计+转移性支出合计）。</t>
  </si>
  <si>
    <t>表6</t>
  </si>
  <si>
    <t>2022年区级政府性基金预算本级支出执行表</t>
  </si>
  <si>
    <t>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</si>
  <si>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</si>
  <si>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</si>
  <si>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</si>
  <si>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</si>
  <si>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</si>
  <si>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</si>
  <si>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</si>
  <si>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</si>
  <si>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</si>
  <si>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</si>
  <si>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</si>
  <si>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</si>
  <si>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</si>
  <si>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</si>
  <si>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</si>
  <si>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</si>
  <si>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</si>
  <si>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</si>
  <si>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</si>
  <si>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</si>
  <si>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</si>
  <si>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</si>
  <si>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</si>
  <si>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</si>
  <si>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</si>
  <si>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</si>
  <si>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</si>
  <si>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</si>
  <si>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</si>
  <si>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</si>
  <si>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</si>
  <si>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</si>
  <si>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</si>
  <si>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</si>
  <si>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</si>
  <si>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</si>
  <si>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</si>
  <si>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</si>
  <si>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</si>
  <si>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</si>
  <si>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</si>
  <si>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</si>
  <si>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</si>
  <si>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</si>
  <si>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</si>
  <si>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</si>
  <si>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</si>
  <si>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</si>
  <si>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</si>
  <si>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</si>
  <si>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</si>
  <si>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</si>
  <si>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</si>
  <si>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</si>
  <si>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</si>
  <si>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</si>
  <si>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</si>
  <si>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</si>
  <si>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</si>
  <si>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</si>
  <si>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</si>
  <si>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</si>
  <si>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</si>
  <si>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</si>
  <si>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</si>
  <si>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</si>
  <si>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</si>
  <si>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</si>
  <si>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</si>
  <si>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</si>
  <si>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</si>
  <si>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</si>
  <si>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</si>
  <si>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</si>
  <si>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</si>
  <si>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</si>
  <si>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</si>
  <si>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</si>
  <si>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</si>
  <si>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</si>
  <si>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</si>
  <si>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</si>
  <si>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</si>
  <si>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</si>
  <si>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</si>
  <si>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</si>
  <si>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</si>
  <si>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</si>
  <si>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</si>
  <si>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</si>
  <si>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</si>
  <si>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</si>
  <si>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</si>
  <si>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</si>
  <si>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</si>
  <si>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</si>
  <si>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</si>
  <si>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</si>
  <si>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</si>
  <si>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</si>
  <si>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</si>
  <si>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</si>
  <si>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</si>
  <si>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</si>
  <si>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</si>
  <si>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</si>
  <si>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</si>
  <si>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</si>
  <si>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</si>
  <si>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</si>
  <si>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</si>
  <si>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</si>
  <si>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</si>
  <si>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</si>
  <si>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</si>
  <si>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</si>
  <si>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</si>
  <si>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</si>
  <si>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</si>
  <si>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</si>
  <si>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</si>
  <si>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</si>
  <si>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</si>
  <si>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</si>
  <si>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</si>
  <si>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</si>
  <si>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</si>
  <si>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</si>
  <si>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</si>
  <si>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</si>
  <si>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</si>
  <si>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</si>
  <si>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</si>
  <si>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</si>
  <si>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</si>
  <si>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</si>
  <si>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</si>
  <si>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</si>
  <si>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</si>
  <si>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</si>
  <si>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</si>
  <si>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</si>
  <si>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</si>
  <si>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</si>
  <si>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</si>
  <si>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</si>
  <si>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</si>
  <si>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</si>
  <si>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</si>
  <si>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</si>
  <si>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</si>
  <si>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</si>
  <si>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</si>
  <si>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</si>
  <si>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</si>
  <si>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</si>
  <si>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</si>
  <si>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</si>
  <si>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</si>
  <si>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</si>
  <si>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</si>
  <si>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</si>
  <si>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</si>
  <si>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</si>
  <si>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</si>
  <si>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</si>
  <si>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</si>
  <si>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</si>
  <si>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</si>
  <si>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</si>
  <si>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</si>
  <si>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</si>
  <si>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</si>
  <si>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</si>
  <si>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</si>
  <si>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</si>
  <si>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</si>
  <si>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</si>
  <si>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</si>
  <si>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</si>
  <si>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</si>
  <si>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</si>
  <si>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</si>
  <si>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</si>
  <si>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</si>
  <si>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</si>
  <si>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</si>
  <si>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</si>
  <si>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</si>
  <si>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</si>
  <si>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</si>
  <si>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</si>
  <si>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</si>
  <si>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</si>
  <si>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</si>
  <si>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</si>
  <si>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</si>
  <si>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</si>
  <si>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</si>
  <si>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</si>
  <si>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</si>
  <si>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</si>
  <si>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</si>
  <si>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</si>
  <si>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</si>
  <si>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</si>
  <si>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</si>
  <si>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</si>
  <si>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</si>
  <si>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</si>
  <si>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</si>
  <si>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</si>
  <si>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</si>
  <si>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</si>
  <si>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注：本表详细反映2021年政府性基金预算本级支出情况，按《预算法》要求细化到功能分类项级科目。</t>
  </si>
  <si>
    <t>表7</t>
  </si>
  <si>
    <t xml:space="preserve">2022年区级政府性基金转移支付支出执行表 </t>
  </si>
  <si>
    <t>表8</t>
  </si>
  <si>
    <t xml:space="preserve">2022年区级政府性基金预算转移支付执行表 </t>
  </si>
  <si>
    <t>专项补助</t>
  </si>
  <si>
    <t>表9</t>
  </si>
  <si>
    <t>2022年区级国有资本经营预算收支执行表</t>
  </si>
  <si>
    <t>支       出</t>
  </si>
  <si>
    <t>-75.0</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</si>
  <si>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</si>
  <si>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</si>
  <si>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</si>
  <si>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</si>
  <si>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</si>
  <si>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</si>
  <si>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</si>
  <si>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</si>
  <si>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</si>
  <si>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</si>
  <si>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</si>
  <si>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</si>
  <si>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</si>
  <si>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</si>
  <si>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</si>
  <si>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</si>
  <si>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</si>
  <si>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</si>
  <si>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二、补助乡镇（街道）</t>
  </si>
  <si>
    <t>三、结转下年</t>
  </si>
  <si>
    <t xml:space="preserve">注：1.本表直观反映2022年国有资本经营预算收入与支出的平衡关系。
    2.收入总计（本级收入合计+转移性收入合计）=支出总计（本级支出合计+转移性支出合计）。
    </t>
  </si>
  <si>
    <t>表10</t>
  </si>
  <si>
    <t>2022年全区社会保险基金预算收支执行表</t>
  </si>
  <si>
    <t>（社保基金由市级统筹，故数据为空）</t>
  </si>
  <si>
    <t>执行数为
上年决算
数的%</t>
  </si>
  <si>
    <t>全市收入合计</t>
  </si>
  <si>
    <t>全市支出合计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</si>
  <si>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</si>
  <si>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</si>
  <si>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</si>
  <si>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</si>
  <si>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</si>
  <si>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</si>
  <si>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</si>
  <si>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</si>
  <si>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</si>
  <si>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</si>
  <si>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</si>
  <si>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</si>
  <si>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</si>
  <si>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</si>
  <si>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</si>
  <si>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</si>
  <si>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表11</t>
  </si>
  <si>
    <t>2022年全区社会保险基金预算结余执行表</t>
  </si>
  <si>
    <t>2021年决算数</t>
  </si>
  <si>
    <t>2022年执行数</t>
  </si>
  <si>
    <t>执行数为上年
决算数的%</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</si>
  <si>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</si>
  <si>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</si>
  <si>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</si>
  <si>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</si>
  <si>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</si>
  <si>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</si>
  <si>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</si>
  <si>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</si>
  <si>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</si>
  <si>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</si>
  <si>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</si>
  <si>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</si>
  <si>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</si>
  <si>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</si>
  <si>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</si>
  <si>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</si>
  <si>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表12</t>
  </si>
  <si>
    <t xml:space="preserve">2023年区级一般公共预算收支预算表 </t>
  </si>
  <si>
    <t xml:space="preserve">    烟叶税</t>
  </si>
  <si>
    <t xml:space="preserve">    车船税</t>
  </si>
  <si>
    <t>二、非税收入</t>
  </si>
  <si>
    <t xml:space="preserve">    国有资源(资产)有偿使用收入</t>
  </si>
  <si>
    <t xml:space="preserve">    捐赠收入</t>
  </si>
  <si>
    <t>三、地方政府债务还本支出(外债)</t>
  </si>
  <si>
    <t xml:space="preserve">    地方政府债券还本支出(再融资）</t>
  </si>
  <si>
    <t>四、地方政府债务转贷支出</t>
  </si>
  <si>
    <t xml:space="preserve">    地方政府债券转贷支出（新增）</t>
  </si>
  <si>
    <t xml:space="preserve">    地方政府债券转贷支出（再融资）</t>
  </si>
  <si>
    <t xml:space="preserve">注：1.本表直观反映2023年一般公共预算收入与支出的平衡关系。
    2.收入总计（本级收入合计+转移性收入合计）=支出总计（本级支出合计+转移性支出合计）。
   </t>
  </si>
  <si>
    <t>表13</t>
  </si>
  <si>
    <t xml:space="preserve">2023年区级一般公共预算本级支出预算表 </t>
  </si>
  <si>
    <t>大于提前下达7万</t>
  </si>
  <si>
    <t>预  算  数</t>
  </si>
  <si>
    <t>预备费</t>
  </si>
  <si>
    <t>付息</t>
  </si>
  <si>
    <t>区级人员及公用经费类</t>
  </si>
  <si>
    <t>遗属、教育、林业三支一扶</t>
  </si>
  <si>
    <t>职业年金做实</t>
  </si>
  <si>
    <t>随月份进行的人员待遇结算</t>
  </si>
  <si>
    <t>税务经费下划保障(不含项目)</t>
  </si>
  <si>
    <t>公共预算A类项目</t>
  </si>
  <si>
    <t>2023年定向及专款</t>
  </si>
  <si>
    <t>上年结转</t>
  </si>
  <si>
    <t xml:space="preserve">      地方政府一般债务发行费用支出</t>
  </si>
  <si>
    <t xml:space="preserve">  预备费</t>
  </si>
  <si>
    <t xml:space="preserve">    预备费</t>
  </si>
  <si>
    <t>注：本表详细反映2023年一般公共预算支出情况，按预算法要求细化到功能分类项级科目。</t>
  </si>
  <si>
    <t>表14</t>
  </si>
  <si>
    <t>（按功能分类科目的基本支出和项目支出）</t>
  </si>
  <si>
    <t>项         目</t>
  </si>
  <si>
    <t>预 算 数</t>
  </si>
  <si>
    <t>小计</t>
  </si>
  <si>
    <t>基本支出</t>
  </si>
  <si>
    <t>项目支出</t>
  </si>
  <si>
    <t>注：在功能分类的基础上，为衔接表12，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</si>
  <si>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表15</t>
  </si>
  <si>
    <t xml:space="preserve">2023年区级一般公共预算本级基本支出预算表 </t>
  </si>
  <si>
    <t>（按经济分类科目）</t>
  </si>
  <si>
    <t xml:space="preserve">           支       出</t>
  </si>
  <si>
    <t>本级基本支出合计</t>
  </si>
  <si>
    <t>一、机关工资福利支出</t>
  </si>
  <si>
    <t>50101-工资奖金津补贴</t>
  </si>
  <si>
    <t>50102-社会保障缴费</t>
  </si>
  <si>
    <t>50103-住房公积金</t>
  </si>
  <si>
    <t>50199-其他工资福利支出</t>
  </si>
  <si>
    <t>二、机关商品和服务支出</t>
  </si>
  <si>
    <t>50201-办公经费</t>
  </si>
  <si>
    <t>50202-会议费</t>
  </si>
  <si>
    <t>50203-培训费</t>
  </si>
  <si>
    <t>50204-专用材料购置费</t>
  </si>
  <si>
    <t>50205-委托业务费</t>
  </si>
  <si>
    <t>50206-公务接待费</t>
  </si>
  <si>
    <t>50208-公务用车运行维护费</t>
  </si>
  <si>
    <t>50209-维修（护）费</t>
  </si>
  <si>
    <t>50299-其他商品和服务支出</t>
  </si>
  <si>
    <t>50306-设备购置</t>
  </si>
  <si>
    <t>三、对事业单位经常性补助</t>
  </si>
  <si>
    <t xml:space="preserve">    工资福利支出</t>
  </si>
  <si>
    <t xml:space="preserve">    商品和服务支出</t>
  </si>
  <si>
    <t>四、对事业单位资本性补助</t>
  </si>
  <si>
    <t xml:space="preserve">    资本性支出（一）</t>
  </si>
  <si>
    <t xml:space="preserve">    资本性支出（二）</t>
  </si>
  <si>
    <t>五、对个人和家庭的补助</t>
  </si>
  <si>
    <t xml:space="preserve">    社会福利和救助</t>
  </si>
  <si>
    <t xml:space="preserve">    离退休费</t>
  </si>
  <si>
    <t xml:space="preserve">    其他对个人和家庭补助</t>
  </si>
  <si>
    <t>注：1.本表按照新的“政府预算支出经济分类科目” 将区本级基本支出细化到款级科目。 
    2.本表的本级基本支出合计数与表13的本级基本支出合计数相等。</t>
  </si>
  <si>
    <t>表16</t>
  </si>
  <si>
    <t xml:space="preserve">2023年区级一般公共预算转移支付支出预算表 </t>
  </si>
  <si>
    <t>转移支付</t>
  </si>
  <si>
    <t>未落实到乡镇（街道）</t>
  </si>
  <si>
    <t>注：本表直观反映预算安排中区级对乡镇（街道）的补助情况。</t>
  </si>
  <si>
    <t>表17</t>
  </si>
  <si>
    <t>固定数额补助</t>
  </si>
  <si>
    <t>均衡性补助</t>
  </si>
  <si>
    <t>结算补助</t>
  </si>
  <si>
    <t>注：本表直观反映年初区对乡镇（街道）的转移支付分项目情况。</t>
  </si>
  <si>
    <t>表18</t>
  </si>
  <si>
    <t xml:space="preserve">2023年区级政府性基金预算收支预算表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</si>
  <si>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</si>
  <si>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</si>
  <si>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</si>
  <si>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</si>
  <si>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</si>
  <si>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</si>
  <si>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 xml:space="preserve"> 抗疫特别国债安排的支出</t>
  </si>
  <si>
    <t>八、小型水库移民扶助基金收入</t>
  </si>
  <si>
    <t>九、污水处理费收入</t>
  </si>
  <si>
    <t>十、彩票发行机构和彩票销售机构的业务费用</t>
  </si>
  <si>
    <t>十一、城市基础设施配套费收入</t>
  </si>
  <si>
    <t>二、地方政府债务收入</t>
  </si>
  <si>
    <t xml:space="preserve">    地方政府债券收入（新增）</t>
  </si>
  <si>
    <t>三、地方政府债务转贷支出</t>
  </si>
  <si>
    <t xml:space="preserve">    地方政府债券收入(再融资）</t>
  </si>
  <si>
    <t>注：1.本表直观反映2023年政府性基金预算收入与支出的平衡关系。
    2.收入总计（本级收入合计+转移性收入合计）=支出总计（本级支出合计+转移性支出合计）。</t>
  </si>
  <si>
    <t>表19</t>
  </si>
  <si>
    <t xml:space="preserve">2023年区级政府性基金预算本级支出预算表 </t>
  </si>
  <si>
    <t>土地A类项目</t>
  </si>
  <si>
    <t>土地基金待安排</t>
  </si>
  <si>
    <t>乡镇土地结算</t>
  </si>
  <si>
    <t>水毁</t>
  </si>
  <si>
    <t>前期经费</t>
  </si>
  <si>
    <t>乡村振兴</t>
  </si>
  <si>
    <t>成本等</t>
  </si>
  <si>
    <t>配套费结算</t>
  </si>
  <si>
    <t>配套费A类项目</t>
  </si>
  <si>
    <t>污水处理费结算</t>
  </si>
  <si>
    <t>上年结转及新增债券</t>
  </si>
  <si>
    <t>注：本表详细反映2023年政府性基金预算本级支出安排情况，按《预算法》要求细化到功能分类项级科目。</t>
  </si>
  <si>
    <t>表20</t>
  </si>
  <si>
    <t xml:space="preserve">2023年区级政府性基金预算转移支付支出预算表 </t>
  </si>
  <si>
    <t>年初政府性基金预算补助乡镇为零</t>
  </si>
  <si>
    <t>表21</t>
  </si>
  <si>
    <t>1.大中型水库移民后期扶持基金</t>
  </si>
  <si>
    <t>2.小型水库移民扶助基金</t>
  </si>
  <si>
    <t>3.国有土地使用权出让收入</t>
  </si>
  <si>
    <t>4.国有土地收益基金</t>
  </si>
  <si>
    <t>5.农业土地开发资金</t>
  </si>
  <si>
    <t>6.污水处理费</t>
  </si>
  <si>
    <t>7.大中型水库库区基金</t>
  </si>
  <si>
    <t>8.三峡水库库区基金</t>
  </si>
  <si>
    <t>9.国家重大水利工程建设基金</t>
  </si>
  <si>
    <t>……</t>
  </si>
  <si>
    <t>表22</t>
  </si>
  <si>
    <t xml:space="preserve">2023年区级国有资本经营预算收支预算表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</si>
  <si>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</si>
  <si>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</si>
  <si>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</si>
  <si>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</si>
  <si>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</si>
  <si>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</si>
  <si>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</si>
  <si>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</si>
  <si>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</si>
  <si>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 xml:space="preserve">    调出资金</t>
  </si>
  <si>
    <t xml:space="preserve">注：1.本表直观反映2023年国有资本经营预算收入与支出的平衡关系。
    2.收入总计（本级收入合计+转移性收入合计）=支出总计（本级支出合计+转移性支出合计）。
    </t>
  </si>
  <si>
    <t>表23</t>
  </si>
  <si>
    <t>2023年全区社会保险基金预算收支预算表</t>
  </si>
  <si>
    <t>表24</t>
  </si>
  <si>
    <t>2023年全区社会保险基金预算结余预算表</t>
  </si>
  <si>
    <t>2021年执行数</t>
  </si>
  <si>
    <t>2022年预算数</t>
  </si>
  <si>
    <t>执行数为上年
执行数的%</t>
  </si>
</sst>
</file>

<file path=xl/styles.xml><?xml version="1.0" encoding="utf-8"?>
<styleSheet xmlns="http://schemas.openxmlformats.org/spreadsheetml/2006/main">
  <numFmts count="11">
    <numFmt numFmtId="44" formatCode="_ &quot;￥&quot;* #,##0.00_ ;_ &quot;￥&quot;* \-#,##0.00_ ;_ &quot;￥&quot;* &quot;-&quot;??_ ;_ @_ "/>
    <numFmt numFmtId="42" formatCode="_ &quot;￥&quot;* #,##0_ ;_ &quot;￥&quot;* \-#,##0_ ;_ &quot;￥&quot;* &quot;-&quot;_ ;_ @_ "/>
    <numFmt numFmtId="176" formatCode="0.0"/>
    <numFmt numFmtId="41" formatCode="_ * #,##0_ ;_ * \-#,##0_ ;_ * &quot;-&quot;_ ;_ @_ "/>
    <numFmt numFmtId="43" formatCode="_ * #,##0.00_ ;_ * \-#,##0.00_ ;_ * &quot;-&quot;??_ ;_ @_ "/>
    <numFmt numFmtId="177" formatCode="0_ "/>
    <numFmt numFmtId="178" formatCode="0_);[Red]\(0\)"/>
    <numFmt numFmtId="179" formatCode="#,##0_);[Red]\(#,##0\)"/>
    <numFmt numFmtId="180" formatCode="0.00_ "/>
    <numFmt numFmtId="181" formatCode="0.0_ "/>
    <numFmt numFmtId="182" formatCode="0.0%"/>
  </numFmts>
  <fonts count="100">
    <font>
      <sz val="11"/>
      <color theme="1"/>
      <name val="宋体"/>
      <charset val="134"/>
      <scheme val="minor"/>
    </font>
    <font>
      <sz val="11"/>
      <name val="宋体"/>
      <charset val="134"/>
    </font>
    <font>
      <sz val="9"/>
      <name val="宋体"/>
      <charset val="134"/>
    </font>
    <font>
      <sz val="14"/>
      <color theme="1"/>
      <name val="方正黑体_GBK"/>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仿宋_GB2312"/>
      <charset val="134"/>
    </font>
    <font>
      <sz val="18"/>
      <color theme="1"/>
      <name val="方正小标宋_GBK"/>
      <charset val="134"/>
    </font>
    <font>
      <sz val="14"/>
      <name val="黑体"/>
      <charset val="134"/>
    </font>
    <font>
      <sz val="10"/>
      <color theme="1"/>
      <name val="宋体"/>
      <charset val="134"/>
      <scheme val="minor"/>
    </font>
    <font>
      <b/>
      <sz val="12"/>
      <name val="宋体"/>
      <charset val="134"/>
      <scheme val="minor"/>
    </font>
    <font>
      <sz val="10"/>
      <name val="宋体"/>
      <charset val="134"/>
    </font>
    <font>
      <sz val="11"/>
      <name val="仿宋_GB2312"/>
      <charset val="134"/>
    </font>
    <font>
      <sz val="11"/>
      <color theme="1"/>
      <name val="仿宋_GB2312"/>
      <charset val="134"/>
    </font>
    <font>
      <sz val="11"/>
      <color theme="1"/>
      <name val="黑体"/>
      <charset val="134"/>
    </font>
    <font>
      <sz val="10"/>
      <name val="宋体"/>
      <charset val="134"/>
      <scheme val="minor"/>
    </font>
    <font>
      <b/>
      <sz val="10"/>
      <name val="宋体"/>
      <charset val="134"/>
      <scheme val="minor"/>
    </font>
    <font>
      <b/>
      <sz val="10"/>
      <name val="宋体"/>
      <charset val="134"/>
    </font>
    <font>
      <sz val="10"/>
      <name val="仿宋_GB2312"/>
      <charset val="134"/>
    </font>
    <font>
      <sz val="11"/>
      <name val="宋体"/>
      <charset val="134"/>
      <scheme val="minor"/>
    </font>
    <font>
      <sz val="11"/>
      <name val="黑体"/>
      <charset val="134"/>
    </font>
    <font>
      <sz val="10"/>
      <color theme="1"/>
      <name val="宋体"/>
      <charset val="134"/>
    </font>
    <font>
      <b/>
      <sz val="11"/>
      <name val="宋体"/>
      <charset val="134"/>
      <scheme val="minor"/>
    </font>
    <font>
      <sz val="10"/>
      <color indexed="8"/>
      <name val="宋体"/>
      <charset val="134"/>
    </font>
    <font>
      <sz val="12"/>
      <name val="黑体"/>
      <charset val="134"/>
    </font>
    <font>
      <sz val="12"/>
      <color theme="1"/>
      <name val="黑体"/>
      <charset val="134"/>
    </font>
    <font>
      <b/>
      <sz val="12"/>
      <name val="宋体"/>
      <charset val="134"/>
    </font>
    <font>
      <sz val="10"/>
      <name val="Arial"/>
      <charset val="134"/>
    </font>
    <font>
      <sz val="12"/>
      <name val="方正楷体_GBK"/>
      <charset val="134"/>
    </font>
    <font>
      <b/>
      <sz val="10"/>
      <color indexed="8"/>
      <name val="宋体"/>
      <charset val="134"/>
    </font>
    <font>
      <sz val="18"/>
      <color indexed="8"/>
      <name val="方正黑体_GBK"/>
      <charset val="134"/>
    </font>
    <font>
      <b/>
      <sz val="12"/>
      <color indexed="8"/>
      <name val="宋体"/>
      <charset val="134"/>
    </font>
    <font>
      <sz val="10"/>
      <color indexed="8"/>
      <name val="宋体"/>
      <charset val="134"/>
      <scheme val="minor"/>
    </font>
    <font>
      <b/>
      <sz val="11"/>
      <color theme="1"/>
      <name val="宋体"/>
      <charset val="134"/>
      <scheme val="minor"/>
    </font>
    <font>
      <b/>
      <sz val="18"/>
      <color theme="1"/>
      <name val="宋体"/>
      <charset val="134"/>
      <scheme val="minor"/>
    </font>
    <font>
      <b/>
      <sz val="12"/>
      <color theme="1"/>
      <name val="宋体"/>
      <charset val="134"/>
      <scheme val="minor"/>
    </font>
    <font>
      <sz val="12"/>
      <name val="宋体"/>
      <charset val="134"/>
      <scheme val="minor"/>
    </font>
    <font>
      <sz val="14"/>
      <color theme="1"/>
      <name val="宋体"/>
      <charset val="134"/>
      <scheme val="minor"/>
    </font>
    <font>
      <sz val="14"/>
      <name val="方正黑体_GBK"/>
      <charset val="134"/>
    </font>
    <font>
      <sz val="18"/>
      <name val="方正小标宋_GBK"/>
      <charset val="134"/>
    </font>
    <font>
      <sz val="11"/>
      <color rgb="FF000000"/>
      <name val="宋体"/>
      <charset val="134"/>
    </font>
    <font>
      <b/>
      <sz val="14"/>
      <color rgb="FF000000"/>
      <name val="黑体"/>
      <charset val="134"/>
    </font>
    <font>
      <b/>
      <sz val="11"/>
      <color rgb="FF000000"/>
      <name val="宋体"/>
      <charset val="134"/>
    </font>
    <font>
      <sz val="10"/>
      <color rgb="FFFF0000"/>
      <name val="宋体"/>
      <charset val="134"/>
    </font>
    <font>
      <sz val="10"/>
      <color rgb="FF000000"/>
      <name val="宋体"/>
      <charset val="134"/>
    </font>
    <font>
      <sz val="14"/>
      <color theme="1"/>
      <name val="黑体"/>
      <charset val="134"/>
    </font>
    <font>
      <sz val="10"/>
      <name val="Times New Roman"/>
      <charset val="134"/>
    </font>
    <font>
      <b/>
      <sz val="10"/>
      <color theme="1"/>
      <name val="Times New Roman"/>
      <charset val="134"/>
    </font>
    <font>
      <sz val="14"/>
      <name val="Times New Roman"/>
      <charset val="134"/>
    </font>
    <font>
      <b/>
      <sz val="9"/>
      <color rgb="FF000000"/>
      <name val="SimSun"/>
      <charset val="134"/>
    </font>
    <font>
      <sz val="19"/>
      <color theme="1"/>
      <name val="方正小标宋_GBK"/>
      <charset val="134"/>
    </font>
    <font>
      <sz val="18"/>
      <color theme="1"/>
      <name val="方正黑体_GBK"/>
      <charset val="134"/>
    </font>
    <font>
      <b/>
      <sz val="10"/>
      <color theme="1"/>
      <name val="宋体"/>
      <charset val="134"/>
      <scheme val="minor"/>
    </font>
    <font>
      <sz val="12"/>
      <color theme="1"/>
      <name val="宋体"/>
      <charset val="134"/>
      <scheme val="minor"/>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22"/>
      <color theme="1"/>
      <name val="华文中宋"/>
      <charset val="134"/>
    </font>
    <font>
      <sz val="18"/>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b/>
      <sz val="11"/>
      <color indexed="52"/>
      <name val="宋体"/>
      <charset val="134"/>
    </font>
    <font>
      <b/>
      <sz val="18"/>
      <color indexed="56"/>
      <name val="宋体"/>
      <charset val="134"/>
    </font>
    <font>
      <b/>
      <sz val="11"/>
      <color indexed="63"/>
      <name val="宋体"/>
      <charset val="134"/>
    </font>
    <font>
      <u/>
      <sz val="11"/>
      <color rgb="FF0000FF"/>
      <name val="宋体"/>
      <charset val="0"/>
      <scheme val="minor"/>
    </font>
    <font>
      <sz val="11"/>
      <color indexed="62"/>
      <name val="宋体"/>
      <charset val="134"/>
    </font>
    <font>
      <sz val="11"/>
      <color indexed="60"/>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5"/>
      <color indexed="56"/>
      <name val="宋体"/>
      <charset val="134"/>
    </font>
    <font>
      <b/>
      <sz val="11"/>
      <color rgb="FFFFFFF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b/>
      <sz val="13"/>
      <color indexed="56"/>
      <name val="宋体"/>
      <charset val="134"/>
    </font>
    <font>
      <b/>
      <sz val="11"/>
      <color indexed="56"/>
      <name val="宋体"/>
      <charset val="134"/>
    </font>
    <font>
      <sz val="11"/>
      <color indexed="20"/>
      <name val="宋体"/>
      <charset val="134"/>
    </font>
    <font>
      <sz val="11"/>
      <color indexed="8"/>
      <name val="宋体"/>
      <charset val="134"/>
    </font>
    <font>
      <sz val="11"/>
      <color indexed="8"/>
      <name val="宋体"/>
      <charset val="134"/>
      <scheme val="minor"/>
    </font>
    <font>
      <b/>
      <sz val="11"/>
      <color indexed="8"/>
      <name val="宋体"/>
      <charset val="134"/>
    </font>
    <font>
      <sz val="11"/>
      <color indexed="17"/>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0"/>
      <name val="Arial"/>
      <charset val="0"/>
    </font>
  </fonts>
  <fills count="41">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5"/>
        <bgColor indexed="64"/>
      </patternFill>
    </fill>
    <fill>
      <patternFill patternType="solid">
        <fgColor indexed="22"/>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37">
    <border>
      <left/>
      <right/>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diagonal/>
    </border>
    <border>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medium">
        <color auto="1"/>
      </top>
      <bottom/>
      <diagonal/>
    </border>
    <border>
      <left style="thin">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22">
    <xf numFmtId="0" fontId="0" fillId="0" borderId="0">
      <alignment vertical="center"/>
    </xf>
    <xf numFmtId="42" fontId="56" fillId="0" borderId="0" applyFont="0" applyFill="0" applyBorder="0" applyAlignment="0" applyProtection="0">
      <alignment vertical="center"/>
    </xf>
    <xf numFmtId="44" fontId="56" fillId="0" borderId="0" applyFont="0" applyFill="0" applyBorder="0" applyAlignment="0" applyProtection="0">
      <alignment vertical="center"/>
    </xf>
    <xf numFmtId="0" fontId="2" fillId="0" borderId="0">
      <alignment vertical="center"/>
    </xf>
    <xf numFmtId="0" fontId="63" fillId="5" borderId="0" applyNumberFormat="0" applyBorder="0" applyAlignment="0" applyProtection="0">
      <alignment vertical="center"/>
    </xf>
    <xf numFmtId="0" fontId="66" fillId="9" borderId="20" applyNumberFormat="0" applyAlignment="0" applyProtection="0">
      <alignment vertical="center"/>
    </xf>
    <xf numFmtId="41" fontId="56" fillId="0" borderId="0" applyFont="0" applyFill="0" applyBorder="0" applyAlignment="0" applyProtection="0">
      <alignment vertical="center"/>
    </xf>
    <xf numFmtId="0" fontId="63" fillId="12" borderId="0" applyNumberFormat="0" applyBorder="0" applyAlignment="0" applyProtection="0">
      <alignment vertical="center"/>
    </xf>
    <xf numFmtId="0" fontId="68" fillId="16" borderId="21" applyNumberFormat="0" applyAlignment="0" applyProtection="0">
      <alignment vertical="center"/>
    </xf>
    <xf numFmtId="0" fontId="65" fillId="8" borderId="0" applyNumberFormat="0" applyBorder="0" applyAlignment="0" applyProtection="0">
      <alignment vertical="center"/>
    </xf>
    <xf numFmtId="43" fontId="0" fillId="0" borderId="0" applyFont="0" applyFill="0" applyBorder="0" applyAlignment="0" applyProtection="0">
      <alignment vertical="center"/>
    </xf>
    <xf numFmtId="0" fontId="69" fillId="0" borderId="0" applyNumberFormat="0" applyFill="0" applyBorder="0" applyAlignment="0" applyProtection="0">
      <alignment vertical="center"/>
    </xf>
    <xf numFmtId="0" fontId="64" fillId="20" borderId="0" applyNumberFormat="0" applyBorder="0" applyAlignment="0" applyProtection="0">
      <alignment vertical="center"/>
    </xf>
    <xf numFmtId="0" fontId="71" fillId="0" borderId="0" applyNumberFormat="0" applyFill="0" applyBorder="0" applyAlignment="0" applyProtection="0">
      <alignment vertical="center"/>
    </xf>
    <xf numFmtId="9" fontId="56" fillId="0" borderId="0" applyFont="0" applyFill="0" applyBorder="0" applyAlignment="0" applyProtection="0">
      <alignment vertical="center"/>
    </xf>
    <xf numFmtId="0" fontId="67" fillId="0" borderId="0" applyNumberFormat="0" applyFill="0" applyBorder="0" applyAlignment="0" applyProtection="0">
      <alignment vertical="center"/>
    </xf>
    <xf numFmtId="0" fontId="56" fillId="24" borderId="23" applyNumberFormat="0" applyFont="0" applyAlignment="0" applyProtection="0">
      <alignment vertical="center"/>
    </xf>
    <xf numFmtId="0" fontId="5" fillId="0" borderId="0">
      <alignment vertical="center"/>
    </xf>
    <xf numFmtId="9" fontId="5" fillId="0" borderId="0" applyFont="0" applyFill="0" applyBorder="0" applyAlignment="0" applyProtection="0"/>
    <xf numFmtId="0" fontId="64" fillId="13" borderId="0" applyNumberFormat="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5" fillId="0" borderId="0">
      <alignment vertical="center"/>
    </xf>
    <xf numFmtId="0" fontId="77" fillId="0" borderId="0" applyNumberFormat="0" applyFill="0" applyBorder="0" applyAlignment="0" applyProtection="0">
      <alignment vertical="center"/>
    </xf>
    <xf numFmtId="0" fontId="78" fillId="0" borderId="24" applyNumberFormat="0" applyFill="0" applyAlignment="0" applyProtection="0">
      <alignment vertical="center"/>
    </xf>
    <xf numFmtId="0" fontId="79" fillId="0" borderId="24" applyNumberFormat="0" applyFill="0" applyAlignment="0" applyProtection="0">
      <alignment vertical="center"/>
    </xf>
    <xf numFmtId="0" fontId="64" fillId="19" borderId="0" applyNumberFormat="0" applyBorder="0" applyAlignment="0" applyProtection="0">
      <alignment vertical="center"/>
    </xf>
    <xf numFmtId="0" fontId="74" fillId="0" borderId="25" applyNumberFormat="0" applyFill="0" applyAlignment="0" applyProtection="0">
      <alignment vertical="center"/>
    </xf>
    <xf numFmtId="0" fontId="64" fillId="11" borderId="0" applyNumberFormat="0" applyBorder="0" applyAlignment="0" applyProtection="0">
      <alignment vertical="center"/>
    </xf>
    <xf numFmtId="0" fontId="81" fillId="30" borderId="26" applyNumberFormat="0" applyAlignment="0" applyProtection="0">
      <alignment vertical="center"/>
    </xf>
    <xf numFmtId="0" fontId="84" fillId="30" borderId="20" applyNumberFormat="0" applyAlignment="0" applyProtection="0">
      <alignment vertical="center"/>
    </xf>
    <xf numFmtId="0" fontId="83" fillId="31" borderId="28" applyNumberFormat="0" applyAlignment="0" applyProtection="0">
      <alignment vertical="center"/>
    </xf>
    <xf numFmtId="0" fontId="63" fillId="4" borderId="0" applyNumberFormat="0" applyBorder="0" applyAlignment="0" applyProtection="0">
      <alignment vertical="center"/>
    </xf>
    <xf numFmtId="0" fontId="64" fillId="15" borderId="0" applyNumberFormat="0" applyBorder="0" applyAlignment="0" applyProtection="0">
      <alignment vertical="center"/>
    </xf>
    <xf numFmtId="0" fontId="85" fillId="0" borderId="29" applyNumberFormat="0" applyFill="0" applyAlignment="0" applyProtection="0">
      <alignment vertical="center"/>
    </xf>
    <xf numFmtId="0" fontId="86" fillId="0" borderId="30" applyNumberFormat="0" applyFill="0" applyAlignment="0" applyProtection="0">
      <alignment vertical="center"/>
    </xf>
    <xf numFmtId="0" fontId="80" fillId="29" borderId="0" applyNumberFormat="0" applyBorder="0" applyAlignment="0" applyProtection="0">
      <alignment vertical="center"/>
    </xf>
    <xf numFmtId="0" fontId="87" fillId="33" borderId="0" applyNumberFormat="0" applyBorder="0" applyAlignment="0" applyProtection="0">
      <alignment vertical="center"/>
    </xf>
    <xf numFmtId="0" fontId="0" fillId="0" borderId="0">
      <alignment vertical="center"/>
    </xf>
    <xf numFmtId="0" fontId="82" fillId="0" borderId="27" applyNumberFormat="0" applyFill="0" applyAlignment="0" applyProtection="0">
      <alignment vertical="center"/>
    </xf>
    <xf numFmtId="0" fontId="63" fillId="22" borderId="0" applyNumberFormat="0" applyBorder="0" applyAlignment="0" applyProtection="0">
      <alignment vertical="center"/>
    </xf>
    <xf numFmtId="0" fontId="64" fillId="28" borderId="0" applyNumberFormat="0" applyBorder="0" applyAlignment="0" applyProtection="0">
      <alignment vertical="center"/>
    </xf>
    <xf numFmtId="0" fontId="5" fillId="0" borderId="0">
      <alignment vertical="center"/>
    </xf>
    <xf numFmtId="0" fontId="63" fillId="32" borderId="0" applyNumberFormat="0" applyBorder="0" applyAlignment="0" applyProtection="0">
      <alignment vertical="center"/>
    </xf>
    <xf numFmtId="0" fontId="63" fillId="27" borderId="0" applyNumberFormat="0" applyBorder="0" applyAlignment="0" applyProtection="0">
      <alignment vertical="center"/>
    </xf>
    <xf numFmtId="0" fontId="63" fillId="23" borderId="0" applyNumberFormat="0" applyBorder="0" applyAlignment="0" applyProtection="0">
      <alignment vertical="center"/>
    </xf>
    <xf numFmtId="0" fontId="70" fillId="16" borderId="22" applyNumberFormat="0" applyAlignment="0" applyProtection="0">
      <alignment vertical="center"/>
    </xf>
    <xf numFmtId="0" fontId="0" fillId="0" borderId="0">
      <alignment vertical="center"/>
    </xf>
    <xf numFmtId="0" fontId="63" fillId="21" borderId="0" applyNumberFormat="0" applyBorder="0" applyAlignment="0" applyProtection="0">
      <alignment vertical="center"/>
    </xf>
    <xf numFmtId="0" fontId="64" fillId="35" borderId="0" applyNumberFormat="0" applyBorder="0" applyAlignment="0" applyProtection="0">
      <alignment vertical="center"/>
    </xf>
    <xf numFmtId="41" fontId="5" fillId="0" borderId="0" applyFont="0" applyFill="0" applyBorder="0" applyAlignment="0" applyProtection="0"/>
    <xf numFmtId="0" fontId="64" fillId="6" borderId="0" applyNumberFormat="0" applyBorder="0" applyAlignment="0" applyProtection="0">
      <alignment vertical="center"/>
    </xf>
    <xf numFmtId="41" fontId="0" fillId="0" borderId="0" applyFont="0" applyFill="0" applyBorder="0" applyAlignment="0" applyProtection="0">
      <alignment vertical="center"/>
    </xf>
    <xf numFmtId="0" fontId="63" fillId="10" borderId="0" applyNumberFormat="0" applyBorder="0" applyAlignment="0" applyProtection="0">
      <alignment vertical="center"/>
    </xf>
    <xf numFmtId="0" fontId="63" fillId="34" borderId="0" applyNumberFormat="0" applyBorder="0" applyAlignment="0" applyProtection="0">
      <alignment vertical="center"/>
    </xf>
    <xf numFmtId="0" fontId="64" fillId="14" borderId="0" applyNumberFormat="0" applyBorder="0" applyAlignment="0" applyProtection="0">
      <alignment vertical="center"/>
    </xf>
    <xf numFmtId="41" fontId="5" fillId="0" borderId="0" applyFont="0" applyFill="0" applyBorder="0" applyAlignment="0" applyProtection="0"/>
    <xf numFmtId="0" fontId="0" fillId="0" borderId="0">
      <alignment vertical="center"/>
    </xf>
    <xf numFmtId="0" fontId="63" fillId="3" borderId="0" applyNumberFormat="0" applyBorder="0" applyAlignment="0" applyProtection="0">
      <alignment vertical="center"/>
    </xf>
    <xf numFmtId="0" fontId="64" fillId="18" borderId="0" applyNumberFormat="0" applyBorder="0" applyAlignment="0" applyProtection="0">
      <alignment vertical="center"/>
    </xf>
    <xf numFmtId="41" fontId="5" fillId="0" borderId="0" applyFont="0" applyFill="0" applyBorder="0" applyAlignment="0" applyProtection="0"/>
    <xf numFmtId="0" fontId="64" fillId="7" borderId="0" applyNumberFormat="0" applyBorder="0" applyAlignment="0" applyProtection="0">
      <alignment vertical="center"/>
    </xf>
    <xf numFmtId="0" fontId="73" fillId="26" borderId="0" applyNumberFormat="0" applyBorder="0" applyAlignment="0" applyProtection="0">
      <alignment vertical="center"/>
    </xf>
    <xf numFmtId="0" fontId="63" fillId="17" borderId="0" applyNumberFormat="0" applyBorder="0" applyAlignment="0" applyProtection="0">
      <alignment vertical="center"/>
    </xf>
    <xf numFmtId="0" fontId="64" fillId="36" borderId="0" applyNumberFormat="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88" fillId="0" borderId="31" applyNumberFormat="0" applyFill="0" applyAlignment="0" applyProtection="0">
      <alignment vertical="center"/>
    </xf>
    <xf numFmtId="0" fontId="89" fillId="0" borderId="32" applyNumberFormat="0" applyFill="0" applyAlignment="0" applyProtection="0">
      <alignment vertical="center"/>
    </xf>
    <xf numFmtId="0" fontId="89" fillId="0" borderId="0" applyNumberFormat="0" applyFill="0" applyBorder="0" applyAlignment="0" applyProtection="0">
      <alignment vertical="center"/>
    </xf>
    <xf numFmtId="0" fontId="90" fillId="37" borderId="0" applyNumberFormat="0" applyBorder="0" applyAlignment="0" applyProtection="0">
      <alignment vertical="center"/>
    </xf>
    <xf numFmtId="0" fontId="0" fillId="0" borderId="0">
      <alignment vertical="center"/>
    </xf>
    <xf numFmtId="0" fontId="0" fillId="0" borderId="0"/>
    <xf numFmtId="0" fontId="91" fillId="0" borderId="0">
      <alignment vertical="center"/>
    </xf>
    <xf numFmtId="41" fontId="0" fillId="0" borderId="0" applyFont="0" applyFill="0" applyBorder="0" applyAlignment="0" applyProtection="0">
      <alignment vertical="center"/>
    </xf>
    <xf numFmtId="0" fontId="5" fillId="0" borderId="0"/>
    <xf numFmtId="0" fontId="5" fillId="0" borderId="0"/>
    <xf numFmtId="0" fontId="5" fillId="0" borderId="0"/>
    <xf numFmtId="0" fontId="0" fillId="0" borderId="0">
      <alignment vertical="center"/>
    </xf>
    <xf numFmtId="0" fontId="72" fillId="25" borderId="21" applyNumberFormat="0" applyAlignment="0" applyProtection="0">
      <alignment vertical="center"/>
    </xf>
    <xf numFmtId="0" fontId="92" fillId="0" borderId="0">
      <alignment vertical="center"/>
    </xf>
    <xf numFmtId="0" fontId="5" fillId="0" borderId="0"/>
    <xf numFmtId="0" fontId="30" fillId="0" borderId="0"/>
    <xf numFmtId="0" fontId="5" fillId="0" borderId="0">
      <alignment vertical="center"/>
    </xf>
    <xf numFmtId="0" fontId="5" fillId="0" borderId="0">
      <alignment vertical="center"/>
    </xf>
    <xf numFmtId="0" fontId="5" fillId="0" borderId="0"/>
    <xf numFmtId="0" fontId="0" fillId="0" borderId="0">
      <alignment vertical="center"/>
    </xf>
    <xf numFmtId="0" fontId="0"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14" fillId="0" borderId="0"/>
    <xf numFmtId="0" fontId="92" fillId="0" borderId="0">
      <alignment vertical="center"/>
    </xf>
    <xf numFmtId="0" fontId="5" fillId="38" borderId="33" applyNumberFormat="0" applyFont="0" applyAlignment="0" applyProtection="0">
      <alignment vertical="center"/>
    </xf>
    <xf numFmtId="0" fontId="92" fillId="0" borderId="0">
      <alignment vertical="center"/>
    </xf>
    <xf numFmtId="0" fontId="30" fillId="0" borderId="0"/>
    <xf numFmtId="0" fontId="94" fillId="39" borderId="0" applyNumberFormat="0" applyBorder="0" applyAlignment="0" applyProtection="0">
      <alignment vertical="center"/>
    </xf>
    <xf numFmtId="0" fontId="93" fillId="0" borderId="34" applyNumberFormat="0" applyFill="0" applyAlignment="0" applyProtection="0">
      <alignment vertical="center"/>
    </xf>
    <xf numFmtId="0" fontId="95" fillId="40" borderId="35" applyNumberFormat="0" applyAlignment="0" applyProtection="0">
      <alignment vertical="center"/>
    </xf>
    <xf numFmtId="0" fontId="96"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0" borderId="36" applyNumberFormat="0" applyFill="0" applyAlignment="0" applyProtection="0">
      <alignment vertical="center"/>
    </xf>
    <xf numFmtId="43" fontId="0"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alignment vertical="center"/>
    </xf>
    <xf numFmtId="0" fontId="30" fillId="0" borderId="0"/>
    <xf numFmtId="0" fontId="30" fillId="0" borderId="0" applyBorder="0">
      <alignment vertical="center"/>
    </xf>
    <xf numFmtId="0" fontId="99" fillId="0" borderId="0"/>
    <xf numFmtId="0" fontId="5" fillId="0" borderId="0">
      <alignment vertical="center"/>
    </xf>
  </cellStyleXfs>
  <cellXfs count="514">
    <xf numFmtId="0" fontId="0" fillId="0" borderId="0" xfId="0">
      <alignment vertical="center"/>
    </xf>
    <xf numFmtId="0" fontId="1" fillId="0" borderId="0" xfId="3" applyFont="1" applyAlignment="1"/>
    <xf numFmtId="0" fontId="2" fillId="0" borderId="0" xfId="3" applyAlignment="1"/>
    <xf numFmtId="0" fontId="3" fillId="2" borderId="0" xfId="74" applyFont="1" applyFill="1" applyAlignment="1">
      <alignment horizontal="left" vertical="center"/>
    </xf>
    <xf numFmtId="2" fontId="4" fillId="0" borderId="0" xfId="3" applyNumberFormat="1" applyFont="1" applyFill="1" applyAlignment="1" applyProtection="1">
      <alignment horizontal="center" vertical="center"/>
    </xf>
    <xf numFmtId="0" fontId="5" fillId="0" borderId="0" xfId="3" applyFont="1" applyAlignment="1">
      <alignment horizontal="center" vertical="center"/>
    </xf>
    <xf numFmtId="2" fontId="1" fillId="0" borderId="0" xfId="3" applyNumberFormat="1" applyFont="1" applyBorder="1" applyAlignment="1" applyProtection="1">
      <alignment horizontal="left"/>
    </xf>
    <xf numFmtId="2" fontId="1" fillId="0" borderId="0" xfId="3" applyNumberFormat="1" applyFont="1" applyAlignment="1"/>
    <xf numFmtId="2" fontId="1" fillId="0" borderId="0" xfId="3" applyNumberFormat="1" applyFont="1" applyAlignment="1" applyProtection="1">
      <alignment horizontal="center" vertical="center"/>
    </xf>
    <xf numFmtId="0" fontId="1" fillId="0" borderId="0" xfId="3" applyFont="1" applyAlignment="1">
      <alignment vertical="center"/>
    </xf>
    <xf numFmtId="2" fontId="6" fillId="0" borderId="1" xfId="3" applyNumberFormat="1" applyFont="1" applyBorder="1" applyAlignment="1" applyProtection="1">
      <alignment horizontal="center" vertical="center" wrapText="1"/>
    </xf>
    <xf numFmtId="2" fontId="6" fillId="0" borderId="2" xfId="3" applyNumberFormat="1" applyFont="1" applyBorder="1" applyAlignment="1" applyProtection="1">
      <alignment horizontal="center" vertical="center" wrapText="1"/>
    </xf>
    <xf numFmtId="2" fontId="6" fillId="0" borderId="2" xfId="3" applyNumberFormat="1" applyFont="1" applyFill="1" applyBorder="1" applyAlignment="1" applyProtection="1">
      <alignment horizontal="center" vertical="center" wrapText="1"/>
    </xf>
    <xf numFmtId="2" fontId="6" fillId="0" borderId="3" xfId="3" applyNumberFormat="1" applyFont="1" applyBorder="1" applyAlignment="1">
      <alignment horizontal="center" vertical="center" wrapText="1"/>
    </xf>
    <xf numFmtId="0" fontId="7" fillId="0" borderId="4" xfId="91" applyFont="1" applyBorder="1" applyAlignment="1">
      <alignment vertical="center"/>
    </xf>
    <xf numFmtId="2" fontId="1" fillId="0" borderId="5" xfId="3" applyNumberFormat="1" applyFont="1" applyFill="1" applyBorder="1" applyAlignment="1" applyProtection="1">
      <alignment vertical="center" wrapText="1"/>
    </xf>
    <xf numFmtId="176" fontId="1" fillId="0" borderId="6" xfId="3" applyNumberFormat="1" applyFont="1" applyFill="1" applyBorder="1" applyAlignment="1" applyProtection="1">
      <alignment vertical="center" wrapText="1"/>
    </xf>
    <xf numFmtId="0" fontId="8" fillId="0" borderId="4" xfId="91" applyFont="1" applyBorder="1" applyAlignment="1">
      <alignment vertical="center"/>
    </xf>
    <xf numFmtId="2" fontId="6" fillId="0" borderId="5" xfId="3" applyNumberFormat="1" applyFont="1" applyBorder="1" applyAlignment="1" applyProtection="1">
      <alignment horizontal="center" vertical="center" wrapText="1"/>
    </xf>
    <xf numFmtId="0" fontId="1" fillId="0" borderId="5" xfId="3" applyFont="1" applyBorder="1" applyAlignment="1"/>
    <xf numFmtId="0" fontId="1" fillId="0" borderId="6" xfId="3" applyFont="1" applyBorder="1" applyAlignment="1"/>
    <xf numFmtId="0" fontId="7" fillId="0" borderId="4" xfId="91" applyFont="1" applyBorder="1" applyAlignment="1">
      <alignment horizontal="center" vertical="center"/>
    </xf>
    <xf numFmtId="0" fontId="7" fillId="0" borderId="7" xfId="91" applyFont="1" applyBorder="1" applyAlignment="1">
      <alignment horizontal="center" vertical="center"/>
    </xf>
    <xf numFmtId="0" fontId="1" fillId="0" borderId="8" xfId="3" applyFont="1" applyBorder="1" applyAlignment="1"/>
    <xf numFmtId="0" fontId="1" fillId="0" borderId="9" xfId="3" applyFont="1" applyBorder="1" applyAlignment="1"/>
    <xf numFmtId="2" fontId="1" fillId="0" borderId="0" xfId="3" applyNumberFormat="1" applyFont="1" applyAlignment="1">
      <alignment vertical="center"/>
    </xf>
    <xf numFmtId="0" fontId="9" fillId="2" borderId="0" xfId="86" applyFont="1" applyFill="1" applyAlignment="1">
      <alignment vertical="center"/>
    </xf>
    <xf numFmtId="0" fontId="9" fillId="2" borderId="0" xfId="86" applyFont="1" applyFill="1">
      <alignment vertical="center"/>
    </xf>
    <xf numFmtId="0" fontId="10" fillId="2" borderId="0" xfId="74" applyFont="1" applyFill="1" applyAlignment="1">
      <alignment horizontal="center" vertical="center"/>
    </xf>
    <xf numFmtId="177" fontId="11" fillId="2" borderId="0" xfId="67" applyNumberFormat="1" applyFont="1" applyFill="1" applyBorder="1" applyAlignment="1">
      <alignment horizontal="center" vertical="center"/>
    </xf>
    <xf numFmtId="0" fontId="11" fillId="2" borderId="0" xfId="67" applyFont="1" applyFill="1" applyBorder="1" applyAlignment="1">
      <alignment horizontal="center" vertical="center"/>
    </xf>
    <xf numFmtId="0" fontId="11" fillId="2" borderId="0" xfId="67" applyFont="1" applyFill="1" applyBorder="1" applyAlignment="1">
      <alignment vertical="center"/>
    </xf>
    <xf numFmtId="0" fontId="12" fillId="2" borderId="0" xfId="74" applyFont="1" applyFill="1" applyBorder="1" applyAlignment="1">
      <alignment horizontal="right" vertical="center"/>
    </xf>
    <xf numFmtId="0" fontId="11" fillId="2" borderId="1" xfId="74" applyFont="1" applyFill="1" applyBorder="1" applyAlignment="1">
      <alignment horizontal="center" vertical="center"/>
    </xf>
    <xf numFmtId="178" fontId="11" fillId="2" borderId="2" xfId="85" applyNumberFormat="1" applyFont="1" applyFill="1" applyBorder="1" applyAlignment="1" applyProtection="1">
      <alignment horizontal="center" vertical="center" wrapText="1"/>
      <protection locked="0"/>
    </xf>
    <xf numFmtId="0" fontId="11" fillId="2" borderId="2" xfId="74" applyFont="1" applyFill="1" applyBorder="1" applyAlignment="1">
      <alignment horizontal="center" vertical="center"/>
    </xf>
    <xf numFmtId="178" fontId="11" fillId="2" borderId="3" xfId="85" applyNumberFormat="1" applyFont="1" applyFill="1" applyBorder="1" applyAlignment="1" applyProtection="1">
      <alignment horizontal="center" vertical="center" wrapText="1"/>
      <protection locked="0"/>
    </xf>
    <xf numFmtId="0" fontId="11" fillId="2" borderId="4" xfId="67" applyFont="1" applyFill="1" applyBorder="1" applyAlignment="1">
      <alignment horizontal="center" vertical="center"/>
    </xf>
    <xf numFmtId="177" fontId="13" fillId="2" borderId="5" xfId="0" applyNumberFormat="1" applyFont="1" applyFill="1" applyBorder="1" applyAlignment="1" applyProtection="1">
      <alignment vertical="center"/>
    </xf>
    <xf numFmtId="0" fontId="11" fillId="2" borderId="5" xfId="67" applyFont="1" applyFill="1" applyBorder="1" applyAlignment="1">
      <alignment horizontal="center" vertical="center"/>
    </xf>
    <xf numFmtId="177" fontId="13" fillId="2" borderId="6" xfId="0" applyNumberFormat="1" applyFont="1" applyFill="1" applyBorder="1" applyAlignment="1" applyProtection="1">
      <alignment vertical="center"/>
    </xf>
    <xf numFmtId="178" fontId="12" fillId="2" borderId="4" xfId="74" applyNumberFormat="1" applyFont="1" applyFill="1" applyBorder="1">
      <alignment vertical="center"/>
    </xf>
    <xf numFmtId="177" fontId="14" fillId="2" borderId="5" xfId="0" applyNumberFormat="1" applyFont="1" applyFill="1" applyBorder="1" applyAlignment="1" applyProtection="1">
      <alignment vertical="center"/>
    </xf>
    <xf numFmtId="178" fontId="12" fillId="2" borderId="5" xfId="74" applyNumberFormat="1" applyFont="1" applyFill="1" applyBorder="1">
      <alignment vertical="center"/>
    </xf>
    <xf numFmtId="177" fontId="14" fillId="2" borderId="6" xfId="0" applyNumberFormat="1" applyFont="1" applyFill="1" applyBorder="1" applyAlignment="1" applyProtection="1">
      <alignment vertical="center"/>
    </xf>
    <xf numFmtId="178" fontId="12" fillId="2" borderId="4" xfId="74" applyNumberFormat="1" applyFont="1" applyFill="1" applyBorder="1" applyAlignment="1">
      <alignment horizontal="left" vertical="center" indent="1"/>
    </xf>
    <xf numFmtId="178" fontId="12" fillId="2" borderId="5" xfId="74" applyNumberFormat="1" applyFont="1" applyFill="1" applyBorder="1" applyAlignment="1">
      <alignment horizontal="left" vertical="center" indent="1"/>
    </xf>
    <xf numFmtId="178" fontId="12" fillId="2" borderId="4" xfId="74" applyNumberFormat="1" applyFont="1" applyFill="1" applyBorder="1" applyAlignment="1">
      <alignment horizontal="left" vertical="center" wrapText="1" indent="1"/>
    </xf>
    <xf numFmtId="0" fontId="15" fillId="2" borderId="7" xfId="86" applyFont="1" applyFill="1" applyBorder="1" applyAlignment="1">
      <alignment horizontal="center" vertical="center"/>
    </xf>
    <xf numFmtId="0" fontId="16" fillId="2" borderId="8" xfId="86" applyFont="1" applyFill="1" applyBorder="1" applyAlignment="1">
      <alignment horizontal="center" vertical="center"/>
    </xf>
    <xf numFmtId="0" fontId="17" fillId="2" borderId="8" xfId="67" applyFont="1" applyFill="1" applyBorder="1" applyAlignment="1">
      <alignment horizontal="left" vertical="center"/>
    </xf>
    <xf numFmtId="0" fontId="16" fillId="2" borderId="9" xfId="86" applyFont="1" applyFill="1" applyBorder="1" applyAlignment="1">
      <alignment horizontal="center" vertical="center"/>
    </xf>
    <xf numFmtId="0" fontId="0" fillId="2" borderId="0" xfId="48" applyFont="1" applyFill="1" applyAlignment="1">
      <alignment horizontal="left" vertical="center" wrapText="1"/>
    </xf>
    <xf numFmtId="0" fontId="18" fillId="2" borderId="0" xfId="86" applyFont="1" applyFill="1">
      <alignment vertical="center"/>
    </xf>
    <xf numFmtId="0" fontId="9" fillId="0" borderId="0" xfId="48" applyFont="1" applyFill="1" applyAlignment="1"/>
    <xf numFmtId="0" fontId="0" fillId="0" borderId="0" xfId="48" applyFill="1" applyAlignment="1"/>
    <xf numFmtId="178" fontId="0" fillId="0" borderId="0" xfId="48" applyNumberFormat="1" applyFill="1" applyAlignment="1">
      <alignment horizontal="center" vertical="center"/>
    </xf>
    <xf numFmtId="179" fontId="0" fillId="0" borderId="0" xfId="48" applyNumberFormat="1" applyFill="1" applyAlignment="1"/>
    <xf numFmtId="178" fontId="0" fillId="0" borderId="0" xfId="48" applyNumberFormat="1" applyFill="1" applyAlignment="1"/>
    <xf numFmtId="179" fontId="0" fillId="2" borderId="0" xfId="48" applyNumberFormat="1" applyFill="1" applyAlignment="1"/>
    <xf numFmtId="178" fontId="0" fillId="2" borderId="0" xfId="48" applyNumberFormat="1" applyFill="1" applyAlignment="1"/>
    <xf numFmtId="0" fontId="0" fillId="2" borderId="0" xfId="48" applyFill="1" applyBorder="1">
      <alignment vertical="center"/>
    </xf>
    <xf numFmtId="178" fontId="15" fillId="2" borderId="0" xfId="48" applyNumberFormat="1" applyFont="1" applyFill="1" applyAlignment="1">
      <alignment horizontal="center" vertical="center"/>
    </xf>
    <xf numFmtId="179" fontId="9" fillId="2" borderId="0" xfId="48" applyNumberFormat="1" applyFont="1" applyFill="1" applyAlignment="1"/>
    <xf numFmtId="0" fontId="12" fillId="2" borderId="0" xfId="48" applyFont="1" applyFill="1" applyBorder="1" applyAlignment="1">
      <alignment horizontal="right" vertical="center"/>
    </xf>
    <xf numFmtId="0" fontId="11" fillId="2" borderId="1" xfId="88" applyFont="1" applyFill="1" applyBorder="1" applyAlignment="1">
      <alignment horizontal="center" vertical="center"/>
    </xf>
    <xf numFmtId="0" fontId="11" fillId="2" borderId="2" xfId="88" applyFont="1" applyFill="1" applyBorder="1" applyAlignment="1">
      <alignment horizontal="center" vertical="center"/>
    </xf>
    <xf numFmtId="178" fontId="11" fillId="2" borderId="3" xfId="88" applyNumberFormat="1" applyFont="1" applyFill="1" applyBorder="1" applyAlignment="1">
      <alignment horizontal="center" vertical="center"/>
    </xf>
    <xf numFmtId="0" fontId="11" fillId="2" borderId="4" xfId="88" applyFont="1" applyFill="1" applyBorder="1" applyAlignment="1">
      <alignment horizontal="center" vertical="center"/>
    </xf>
    <xf numFmtId="177" fontId="19" fillId="2" borderId="5" xfId="0" applyNumberFormat="1" applyFont="1" applyFill="1" applyBorder="1" applyAlignment="1" applyProtection="1">
      <alignment vertical="center"/>
    </xf>
    <xf numFmtId="0" fontId="11" fillId="2" borderId="5" xfId="88" applyFont="1" applyFill="1" applyBorder="1" applyAlignment="1">
      <alignment horizontal="center" vertical="center"/>
    </xf>
    <xf numFmtId="177" fontId="20" fillId="2" borderId="6" xfId="0" applyNumberFormat="1" applyFont="1" applyFill="1" applyBorder="1" applyAlignment="1" applyProtection="1">
      <alignment vertical="center"/>
    </xf>
    <xf numFmtId="0" fontId="11" fillId="2" borderId="4" xfId="48" applyFont="1" applyFill="1" applyBorder="1" applyAlignment="1">
      <alignment vertical="center"/>
    </xf>
    <xf numFmtId="177" fontId="20" fillId="2" borderId="5" xfId="0" applyNumberFormat="1" applyFont="1" applyFill="1" applyBorder="1" applyAlignment="1" applyProtection="1">
      <alignment vertical="center"/>
    </xf>
    <xf numFmtId="179" fontId="11" fillId="2" borderId="5" xfId="48" applyNumberFormat="1" applyFont="1" applyFill="1" applyBorder="1" applyAlignment="1">
      <alignment vertical="center"/>
    </xf>
    <xf numFmtId="3" fontId="14" fillId="2" borderId="4" xfId="0" applyNumberFormat="1" applyFont="1" applyFill="1" applyBorder="1" applyAlignment="1" applyProtection="1">
      <alignment vertical="center"/>
    </xf>
    <xf numFmtId="3" fontId="14" fillId="0" borderId="5" xfId="0" applyNumberFormat="1" applyFont="1" applyFill="1" applyBorder="1" applyAlignment="1" applyProtection="1">
      <alignment wrapText="1"/>
    </xf>
    <xf numFmtId="177" fontId="9" fillId="0" borderId="0" xfId="48" applyNumberFormat="1" applyFont="1" applyFill="1" applyAlignment="1"/>
    <xf numFmtId="3" fontId="14" fillId="0" borderId="5" xfId="0" applyNumberFormat="1" applyFont="1" applyFill="1" applyBorder="1" applyAlignment="1" applyProtection="1">
      <alignment horizontal="left" wrapText="1"/>
    </xf>
    <xf numFmtId="0" fontId="12" fillId="2" borderId="4" xfId="48" applyFont="1" applyFill="1" applyBorder="1" applyAlignment="1">
      <alignment vertical="center"/>
    </xf>
    <xf numFmtId="178" fontId="15" fillId="2" borderId="5" xfId="77" applyNumberFormat="1" applyFont="1" applyFill="1" applyBorder="1" applyAlignment="1">
      <alignment horizontal="right" vertical="center"/>
    </xf>
    <xf numFmtId="0" fontId="9" fillId="0" borderId="0" xfId="48" applyFont="1" applyFill="1" applyBorder="1" applyAlignment="1"/>
    <xf numFmtId="0" fontId="21" fillId="2" borderId="4" xfId="48" applyFont="1" applyFill="1" applyBorder="1" applyAlignment="1">
      <alignment vertical="center"/>
    </xf>
    <xf numFmtId="0" fontId="12" fillId="2" borderId="4" xfId="48" applyFont="1" applyFill="1" applyBorder="1" applyAlignment="1"/>
    <xf numFmtId="178" fontId="0" fillId="2" borderId="5" xfId="48" applyNumberFormat="1" applyFont="1" applyFill="1" applyBorder="1" applyAlignment="1">
      <alignment horizontal="right" vertical="center"/>
    </xf>
    <xf numFmtId="0" fontId="21" fillId="2" borderId="4" xfId="48" applyFont="1" applyFill="1" applyBorder="1" applyAlignment="1"/>
    <xf numFmtId="3" fontId="14" fillId="0" borderId="5" xfId="0" applyNumberFormat="1" applyFont="1" applyFill="1" applyBorder="1" applyAlignment="1" applyProtection="1">
      <alignment horizontal="left" vertical="center" wrapText="1"/>
    </xf>
    <xf numFmtId="0" fontId="11" fillId="2" borderId="4" xfId="0" applyFont="1" applyFill="1" applyBorder="1" applyAlignment="1">
      <alignment horizontal="left" vertical="center"/>
    </xf>
    <xf numFmtId="178" fontId="13" fillId="2" borderId="5" xfId="0" applyNumberFormat="1" applyFont="1" applyFill="1" applyBorder="1" applyAlignment="1">
      <alignment horizontal="right" vertical="center"/>
    </xf>
    <xf numFmtId="0" fontId="11" fillId="2" borderId="5" xfId="0" applyFont="1" applyFill="1" applyBorder="1" applyAlignment="1">
      <alignment horizontal="left" vertical="center"/>
    </xf>
    <xf numFmtId="178" fontId="9" fillId="0" borderId="0" xfId="48" applyNumberFormat="1" applyFont="1" applyFill="1" applyAlignment="1"/>
    <xf numFmtId="3" fontId="14" fillId="2" borderId="7" xfId="0" applyNumberFormat="1" applyFont="1" applyFill="1" applyBorder="1" applyAlignment="1" applyProtection="1">
      <alignment vertical="center"/>
    </xf>
    <xf numFmtId="177" fontId="14" fillId="2" borderId="8" xfId="0" applyNumberFormat="1" applyFont="1" applyFill="1" applyBorder="1" applyAlignment="1" applyProtection="1">
      <alignment vertical="center"/>
    </xf>
    <xf numFmtId="3" fontId="14" fillId="2" borderId="8" xfId="0" applyNumberFormat="1" applyFont="1" applyFill="1" applyBorder="1" applyAlignment="1" applyProtection="1">
      <alignment vertical="center"/>
    </xf>
    <xf numFmtId="177" fontId="14" fillId="2" borderId="9" xfId="0" applyNumberFormat="1" applyFont="1" applyFill="1" applyBorder="1" applyAlignment="1" applyProtection="1">
      <alignment vertical="center"/>
    </xf>
    <xf numFmtId="0" fontId="0" fillId="2" borderId="0" xfId="89" applyFill="1" applyAlignment="1">
      <alignment horizontal="left" vertical="center" wrapText="1"/>
    </xf>
    <xf numFmtId="0" fontId="0" fillId="0" borderId="0" xfId="89" applyFill="1" applyAlignment="1">
      <alignment horizontal="left" vertical="center" indent="2"/>
    </xf>
    <xf numFmtId="0" fontId="0" fillId="0" borderId="0" xfId="89" applyFill="1">
      <alignment vertical="center"/>
    </xf>
    <xf numFmtId="0" fontId="3" fillId="0" borderId="0" xfId="74" applyFont="1" applyFill="1" applyAlignment="1">
      <alignment horizontal="left" vertical="center"/>
    </xf>
    <xf numFmtId="0" fontId="10" fillId="0" borderId="0" xfId="74" applyFont="1" applyFill="1" applyAlignment="1">
      <alignment horizontal="center" vertical="center"/>
    </xf>
    <xf numFmtId="0" fontId="22" fillId="0" borderId="0" xfId="74" applyFont="1" applyFill="1" applyBorder="1" applyAlignment="1">
      <alignment horizontal="center" vertical="center"/>
    </xf>
    <xf numFmtId="0" fontId="22" fillId="0" borderId="0" xfId="74" applyFont="1" applyFill="1" applyBorder="1" applyAlignment="1">
      <alignment horizontal="left" vertical="center" indent="2"/>
    </xf>
    <xf numFmtId="177" fontId="8" fillId="0" borderId="0" xfId="0" applyNumberFormat="1" applyFont="1" applyFill="1" applyBorder="1" applyAlignment="1" applyProtection="1">
      <alignment horizontal="right" vertical="center"/>
      <protection locked="0"/>
    </xf>
    <xf numFmtId="14" fontId="23" fillId="0" borderId="1" xfId="85" applyNumberFormat="1" applyFont="1" applyFill="1" applyBorder="1" applyAlignment="1" applyProtection="1">
      <alignment horizontal="center" vertical="center"/>
      <protection locked="0"/>
    </xf>
    <xf numFmtId="178" fontId="17" fillId="0" borderId="3" xfId="85" applyNumberFormat="1" applyFont="1" applyFill="1" applyBorder="1" applyAlignment="1" applyProtection="1">
      <alignment horizontal="center" vertical="center" wrapText="1"/>
      <protection locked="0"/>
    </xf>
    <xf numFmtId="0" fontId="17" fillId="0" borderId="4" xfId="74" applyFont="1" applyFill="1" applyBorder="1">
      <alignment vertical="center"/>
    </xf>
    <xf numFmtId="178" fontId="17" fillId="0" borderId="6" xfId="85" applyNumberFormat="1" applyFont="1" applyFill="1" applyBorder="1" applyAlignment="1" applyProtection="1">
      <alignment horizontal="center" vertical="center" wrapText="1"/>
      <protection locked="0"/>
    </xf>
    <xf numFmtId="0" fontId="12" fillId="2" borderId="4" xfId="89" applyFont="1" applyFill="1" applyBorder="1" applyAlignment="1">
      <alignment horizontal="left" vertical="center"/>
    </xf>
    <xf numFmtId="177" fontId="24" fillId="0" borderId="6" xfId="89" applyNumberFormat="1" applyFont="1" applyFill="1" applyBorder="1">
      <alignment vertical="center"/>
    </xf>
    <xf numFmtId="0" fontId="12" fillId="0" borderId="7" xfId="0" applyFont="1" applyBorder="1" applyAlignment="1">
      <alignment horizontal="left" vertical="center"/>
    </xf>
    <xf numFmtId="177" fontId="24" fillId="0" borderId="9" xfId="89" applyNumberFormat="1" applyFont="1" applyFill="1" applyBorder="1">
      <alignment vertical="center"/>
    </xf>
    <xf numFmtId="0" fontId="12" fillId="0" borderId="10" xfId="89" applyFont="1" applyFill="1" applyBorder="1" applyAlignment="1">
      <alignment horizontal="left" vertical="center" wrapText="1"/>
    </xf>
    <xf numFmtId="0" fontId="25" fillId="0" borderId="0" xfId="0" applyFont="1" applyFill="1">
      <alignment vertical="center"/>
    </xf>
    <xf numFmtId="0" fontId="22" fillId="0" borderId="0" xfId="0" applyFont="1" applyFill="1">
      <alignment vertical="center"/>
    </xf>
    <xf numFmtId="0" fontId="22" fillId="0" borderId="0" xfId="74" applyFont="1" applyFill="1" applyAlignment="1">
      <alignment horizontal="center" vertical="center"/>
    </xf>
    <xf numFmtId="14" fontId="23" fillId="0" borderId="2" xfId="85" applyNumberFormat="1" applyFont="1" applyFill="1" applyBorder="1" applyAlignment="1" applyProtection="1">
      <alignment horizontal="center" vertical="center"/>
      <protection locked="0"/>
    </xf>
    <xf numFmtId="0" fontId="17" fillId="0" borderId="5" xfId="74" applyFont="1" applyFill="1" applyBorder="1">
      <alignment vertical="center"/>
    </xf>
    <xf numFmtId="178" fontId="6" fillId="0" borderId="6" xfId="74" applyNumberFormat="1" applyFont="1" applyFill="1" applyBorder="1">
      <alignment vertical="center"/>
    </xf>
    <xf numFmtId="180" fontId="14" fillId="2" borderId="4" xfId="0" applyNumberFormat="1" applyFont="1" applyFill="1" applyBorder="1" applyAlignment="1">
      <alignment horizontal="center" vertical="center"/>
    </xf>
    <xf numFmtId="180" fontId="14" fillId="2" borderId="5" xfId="0" applyNumberFormat="1" applyFont="1" applyFill="1" applyBorder="1" applyAlignment="1">
      <alignment horizontal="center" vertical="center"/>
    </xf>
    <xf numFmtId="178" fontId="14" fillId="2" borderId="6" xfId="74" applyNumberFormat="1" applyFont="1" applyFill="1" applyBorder="1">
      <alignment vertical="center"/>
    </xf>
    <xf numFmtId="0" fontId="24" fillId="2" borderId="7" xfId="74" applyFont="1" applyFill="1" applyBorder="1" applyAlignment="1">
      <alignment horizontal="left" vertical="center"/>
    </xf>
    <xf numFmtId="0" fontId="24" fillId="2" borderId="8" xfId="74" applyFont="1" applyFill="1" applyBorder="1" applyAlignment="1">
      <alignment horizontal="left" vertical="center"/>
    </xf>
    <xf numFmtId="178" fontId="14" fillId="2" borderId="9" xfId="74" applyNumberFormat="1" applyFont="1" applyFill="1" applyBorder="1" applyAlignment="1">
      <alignment horizontal="right" vertical="center"/>
    </xf>
    <xf numFmtId="0" fontId="9" fillId="0" borderId="0" xfId="0" applyFont="1" applyFill="1" applyAlignment="1"/>
    <xf numFmtId="179" fontId="9" fillId="0" borderId="0" xfId="0" applyNumberFormat="1" applyFont="1" applyFill="1" applyAlignment="1">
      <alignment vertical="center" wrapText="1"/>
    </xf>
    <xf numFmtId="178" fontId="18" fillId="0" borderId="0" xfId="0" applyNumberFormat="1" applyFont="1" applyFill="1" applyAlignment="1">
      <alignment horizontal="right"/>
    </xf>
    <xf numFmtId="0" fontId="0" fillId="0" borderId="0" xfId="74" applyFill="1" applyBorder="1" applyAlignment="1">
      <alignment horizontal="center" vertical="center" wrapText="1"/>
    </xf>
    <xf numFmtId="177" fontId="18" fillId="0" borderId="0" xfId="0" applyNumberFormat="1" applyFont="1" applyFill="1" applyBorder="1" applyAlignment="1" applyProtection="1">
      <alignment horizontal="right" vertical="center"/>
      <protection locked="0"/>
    </xf>
    <xf numFmtId="0" fontId="11" fillId="0" borderId="11" xfId="0" applyFont="1" applyFill="1" applyBorder="1" applyAlignment="1">
      <alignment horizontal="center" vertical="center" wrapText="1"/>
    </xf>
    <xf numFmtId="0" fontId="9" fillId="0" borderId="0" xfId="0" applyFont="1" applyFill="1" applyAlignment="1">
      <alignment wrapText="1"/>
    </xf>
    <xf numFmtId="179" fontId="11" fillId="0" borderId="12" xfId="0" applyNumberFormat="1" applyFont="1" applyFill="1" applyBorder="1" applyAlignment="1">
      <alignment vertical="center" wrapText="1"/>
    </xf>
    <xf numFmtId="3" fontId="14" fillId="0" borderId="11" xfId="0" applyNumberFormat="1" applyFont="1" applyFill="1" applyBorder="1" applyAlignment="1" applyProtection="1">
      <alignment horizontal="right" vertical="center"/>
    </xf>
    <xf numFmtId="0" fontId="9" fillId="0" borderId="0" xfId="0" applyNumberFormat="1" applyFont="1" applyFill="1" applyAlignment="1"/>
    <xf numFmtId="49" fontId="12" fillId="0" borderId="12" xfId="0" applyNumberFormat="1" applyFont="1" applyFill="1" applyBorder="1" applyAlignment="1" applyProtection="1">
      <alignment vertical="center"/>
    </xf>
    <xf numFmtId="0" fontId="0" fillId="0" borderId="10" xfId="89" applyFill="1" applyBorder="1" applyAlignment="1">
      <alignment horizontal="left" vertical="center" wrapText="1"/>
    </xf>
    <xf numFmtId="0" fontId="9" fillId="0" borderId="0" xfId="0" applyFont="1" applyFill="1" applyAlignment="1">
      <alignment vertical="center"/>
    </xf>
    <xf numFmtId="178" fontId="9" fillId="0" borderId="0" xfId="0" applyNumberFormat="1" applyFont="1" applyFill="1" applyAlignment="1"/>
    <xf numFmtId="179" fontId="9" fillId="0" borderId="0" xfId="0" applyNumberFormat="1" applyFont="1" applyFill="1" applyAlignment="1">
      <alignment vertical="center"/>
    </xf>
    <xf numFmtId="0" fontId="0" fillId="0" borderId="0" xfId="74" applyFill="1" applyBorder="1" applyAlignment="1">
      <alignment horizontal="center" vertical="center"/>
    </xf>
    <xf numFmtId="0" fontId="11" fillId="0" borderId="1" xfId="0" applyFont="1" applyFill="1" applyBorder="1" applyAlignment="1">
      <alignment horizontal="center" vertical="center"/>
    </xf>
    <xf numFmtId="178"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178" fontId="11" fillId="0" borderId="3"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178" fontId="13" fillId="2" borderId="6" xfId="0" applyNumberFormat="1" applyFont="1" applyFill="1" applyBorder="1" applyAlignment="1">
      <alignment horizontal="right" vertical="center"/>
    </xf>
    <xf numFmtId="179" fontId="11" fillId="2" borderId="5" xfId="0" applyNumberFormat="1" applyFont="1" applyFill="1" applyBorder="1" applyAlignment="1">
      <alignment vertical="center"/>
    </xf>
    <xf numFmtId="3" fontId="14" fillId="2" borderId="5" xfId="0" applyNumberFormat="1" applyFont="1" applyFill="1" applyBorder="1" applyAlignment="1" applyProtection="1">
      <alignment vertical="center"/>
    </xf>
    <xf numFmtId="3" fontId="14" fillId="2" borderId="6" xfId="0" applyNumberFormat="1" applyFont="1" applyFill="1" applyBorder="1" applyAlignment="1" applyProtection="1">
      <alignment vertical="center"/>
    </xf>
    <xf numFmtId="3" fontId="14" fillId="2" borderId="4" xfId="0" applyNumberFormat="1" applyFont="1" applyFill="1" applyBorder="1" applyAlignment="1" applyProtection="1">
      <alignment vertical="center" wrapText="1"/>
    </xf>
    <xf numFmtId="178" fontId="9" fillId="2" borderId="5" xfId="0" applyNumberFormat="1" applyFont="1" applyFill="1" applyBorder="1" applyAlignment="1"/>
    <xf numFmtId="178" fontId="9" fillId="2" borderId="6" xfId="0" applyNumberFormat="1" applyFont="1" applyFill="1" applyBorder="1" applyAlignment="1"/>
    <xf numFmtId="178" fontId="18" fillId="2" borderId="5" xfId="0" applyNumberFormat="1" applyFont="1" applyFill="1" applyBorder="1" applyAlignment="1">
      <alignment horizontal="right" vertical="center"/>
    </xf>
    <xf numFmtId="178" fontId="18" fillId="2" borderId="6" xfId="0" applyNumberFormat="1" applyFont="1" applyFill="1" applyBorder="1" applyAlignment="1">
      <alignment horizontal="right" vertical="center"/>
    </xf>
    <xf numFmtId="0" fontId="26" fillId="2" borderId="4" xfId="66" applyFont="1" applyFill="1" applyBorder="1">
      <alignment vertical="center"/>
    </xf>
    <xf numFmtId="0" fontId="14" fillId="2" borderId="4" xfId="66" applyFont="1" applyFill="1" applyBorder="1">
      <alignment vertical="center"/>
    </xf>
    <xf numFmtId="3" fontId="14" fillId="0" borderId="5" xfId="0" applyNumberFormat="1" applyFont="1" applyFill="1" applyBorder="1" applyAlignment="1" applyProtection="1">
      <alignment vertical="center"/>
    </xf>
    <xf numFmtId="0" fontId="26" fillId="0" borderId="4" xfId="68" applyFont="1" applyFill="1" applyBorder="1">
      <alignment vertical="center"/>
    </xf>
    <xf numFmtId="178" fontId="18" fillId="0" borderId="5" xfId="0" applyNumberFormat="1" applyFont="1" applyFill="1" applyBorder="1" applyAlignment="1">
      <alignment horizontal="right" vertical="center"/>
    </xf>
    <xf numFmtId="0" fontId="14" fillId="0" borderId="5" xfId="68" applyFont="1" applyFill="1" applyBorder="1">
      <alignment vertical="center"/>
    </xf>
    <xf numFmtId="178" fontId="18" fillId="0" borderId="6" xfId="0" applyNumberFormat="1" applyFont="1" applyFill="1" applyBorder="1" applyAlignment="1">
      <alignment horizontal="right" vertical="center"/>
    </xf>
    <xf numFmtId="0" fontId="26" fillId="0" borderId="7" xfId="68" applyFont="1" applyFill="1" applyBorder="1">
      <alignment vertical="center"/>
    </xf>
    <xf numFmtId="178" fontId="18" fillId="0" borderId="8" xfId="0" applyNumberFormat="1" applyFont="1" applyFill="1" applyBorder="1" applyAlignment="1">
      <alignment horizontal="right" vertical="center"/>
    </xf>
    <xf numFmtId="0" fontId="26" fillId="0" borderId="8" xfId="68" applyFont="1" applyFill="1" applyBorder="1">
      <alignment vertical="center"/>
    </xf>
    <xf numFmtId="178" fontId="18" fillId="0" borderId="9" xfId="0" applyNumberFormat="1" applyFont="1" applyFill="1" applyBorder="1" applyAlignment="1">
      <alignment horizontal="right" vertical="center"/>
    </xf>
    <xf numFmtId="0" fontId="0" fillId="0" borderId="0" xfId="89" applyFill="1" applyAlignment="1">
      <alignment horizontal="left" vertical="center" wrapText="1"/>
    </xf>
    <xf numFmtId="0" fontId="0" fillId="0" borderId="0" xfId="89" applyFill="1" applyAlignment="1">
      <alignment horizontal="left" vertical="center" indent="1"/>
    </xf>
    <xf numFmtId="0" fontId="22" fillId="0" borderId="0" xfId="74" applyFont="1" applyFill="1" applyBorder="1" applyAlignment="1">
      <alignment horizontal="right" vertical="center"/>
    </xf>
    <xf numFmtId="177" fontId="24" fillId="0" borderId="0" xfId="0" applyNumberFormat="1" applyFont="1" applyFill="1" applyBorder="1" applyAlignment="1" applyProtection="1">
      <alignment horizontal="right" vertical="center"/>
      <protection locked="0"/>
    </xf>
    <xf numFmtId="14" fontId="27" fillId="0" borderId="1" xfId="85" applyNumberFormat="1" applyFont="1" applyFill="1" applyBorder="1" applyAlignment="1" applyProtection="1">
      <alignment horizontal="center" vertical="center"/>
      <protection locked="0"/>
    </xf>
    <xf numFmtId="178" fontId="28" fillId="0" borderId="3" xfId="85" applyNumberFormat="1" applyFont="1" applyFill="1" applyBorder="1" applyAlignment="1" applyProtection="1">
      <alignment horizontal="center" vertical="center" wrapText="1"/>
      <protection locked="0"/>
    </xf>
    <xf numFmtId="0" fontId="27" fillId="0" borderId="4" xfId="92" applyFont="1" applyFill="1" applyBorder="1" applyAlignment="1">
      <alignment vertical="center"/>
    </xf>
    <xf numFmtId="178" fontId="13" fillId="0" borderId="6" xfId="74" applyNumberFormat="1" applyFont="1" applyFill="1" applyBorder="1" applyAlignment="1">
      <alignment horizontal="right" vertical="center"/>
    </xf>
    <xf numFmtId="49" fontId="1" fillId="0" borderId="4" xfId="58" applyNumberFormat="1" applyFont="1" applyFill="1" applyBorder="1" applyAlignment="1">
      <alignment horizontal="left" vertical="center" wrapText="1" indent="1"/>
    </xf>
    <xf numFmtId="177" fontId="1" fillId="0" borderId="6" xfId="58" applyNumberFormat="1" applyFont="1" applyFill="1" applyBorder="1" applyAlignment="1">
      <alignment vertical="center" wrapText="1"/>
    </xf>
    <xf numFmtId="0" fontId="1" fillId="0" borderId="6" xfId="58" applyNumberFormat="1" applyFont="1" applyFill="1" applyBorder="1" applyAlignment="1">
      <alignment vertical="center" wrapText="1"/>
    </xf>
    <xf numFmtId="0" fontId="12" fillId="2" borderId="4" xfId="89" applyFont="1" applyFill="1" applyBorder="1" applyAlignment="1">
      <alignment horizontal="left" vertical="center" indent="1"/>
    </xf>
    <xf numFmtId="178" fontId="14" fillId="0" borderId="6" xfId="0" applyNumberFormat="1" applyFont="1" applyFill="1" applyBorder="1" applyAlignment="1">
      <alignment vertical="center"/>
    </xf>
    <xf numFmtId="0" fontId="12" fillId="2" borderId="7" xfId="89" applyFont="1" applyFill="1" applyBorder="1" applyAlignment="1">
      <alignment horizontal="left" vertical="center" indent="1"/>
    </xf>
    <xf numFmtId="178" fontId="14" fillId="0" borderId="9" xfId="0" applyNumberFormat="1" applyFont="1" applyFill="1" applyBorder="1" applyAlignment="1">
      <alignment vertical="center"/>
    </xf>
    <xf numFmtId="0" fontId="0" fillId="2" borderId="10" xfId="89" applyFill="1" applyBorder="1" applyAlignment="1">
      <alignment horizontal="left" vertical="center" wrapText="1"/>
    </xf>
    <xf numFmtId="177" fontId="22" fillId="0" borderId="0" xfId="0" applyNumberFormat="1" applyFont="1" applyFill="1">
      <alignment vertical="center"/>
    </xf>
    <xf numFmtId="177" fontId="3" fillId="0" borderId="0" xfId="74" applyNumberFormat="1" applyFont="1" applyFill="1" applyAlignment="1">
      <alignment horizontal="left" vertical="center"/>
    </xf>
    <xf numFmtId="177" fontId="10" fillId="0" borderId="0" xfId="74" applyNumberFormat="1" applyFont="1" applyFill="1" applyAlignment="1">
      <alignment horizontal="center" vertical="center"/>
    </xf>
    <xf numFmtId="177" fontId="22" fillId="0" borderId="0" xfId="74" applyNumberFormat="1" applyFont="1" applyFill="1" applyBorder="1" applyAlignment="1">
      <alignment horizontal="center" vertical="center"/>
    </xf>
    <xf numFmtId="177" fontId="23" fillId="0" borderId="2" xfId="85" applyNumberFormat="1" applyFont="1" applyFill="1" applyBorder="1" applyAlignment="1" applyProtection="1">
      <alignment horizontal="center" vertical="center"/>
      <protection locked="0"/>
    </xf>
    <xf numFmtId="0" fontId="23" fillId="0" borderId="4" xfId="92" applyFont="1" applyFill="1" applyBorder="1" applyAlignment="1">
      <alignment horizontal="center" vertical="center"/>
    </xf>
    <xf numFmtId="178" fontId="13" fillId="0" borderId="5" xfId="74" applyNumberFormat="1" applyFont="1" applyFill="1" applyBorder="1" applyAlignment="1">
      <alignment horizontal="right" vertical="center"/>
    </xf>
    <xf numFmtId="180" fontId="14" fillId="0" borderId="4" xfId="0" applyNumberFormat="1" applyFont="1" applyFill="1" applyBorder="1" applyAlignment="1">
      <alignment horizontal="left" vertical="center" indent="1"/>
    </xf>
    <xf numFmtId="177" fontId="1" fillId="0" borderId="5" xfId="58" applyNumberFormat="1" applyFont="1" applyFill="1" applyBorder="1" applyAlignment="1">
      <alignment vertical="center" wrapText="1"/>
    </xf>
    <xf numFmtId="0" fontId="24" fillId="0" borderId="7" xfId="74" applyFont="1" applyFill="1" applyBorder="1" applyAlignment="1">
      <alignment vertical="center"/>
    </xf>
    <xf numFmtId="178" fontId="13" fillId="0" borderId="8" xfId="74" applyNumberFormat="1" applyFont="1" applyFill="1" applyBorder="1" applyAlignment="1">
      <alignment horizontal="right" vertical="center"/>
    </xf>
    <xf numFmtId="0" fontId="12" fillId="2" borderId="0" xfId="68" applyFont="1" applyFill="1" applyAlignment="1">
      <alignment horizontal="left" vertical="center" wrapText="1"/>
    </xf>
    <xf numFmtId="177" fontId="12" fillId="2" borderId="0" xfId="68" applyNumberFormat="1" applyFont="1" applyFill="1" applyAlignment="1">
      <alignment horizontal="left" vertical="center" wrapText="1"/>
    </xf>
    <xf numFmtId="0" fontId="2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0" fillId="0" borderId="0" xfId="74" applyBorder="1" applyAlignment="1">
      <alignment horizontal="right" vertical="center"/>
    </xf>
    <xf numFmtId="0" fontId="12" fillId="0" borderId="0" xfId="74" applyFont="1" applyBorder="1" applyAlignment="1">
      <alignment horizontal="right" vertical="center"/>
    </xf>
    <xf numFmtId="0" fontId="11" fillId="0" borderId="1" xfId="92" applyFont="1" applyFill="1" applyBorder="1" applyAlignment="1">
      <alignment horizontal="left" vertical="center"/>
    </xf>
    <xf numFmtId="0" fontId="11" fillId="0" borderId="3" xfId="92" applyFont="1" applyFill="1" applyBorder="1" applyAlignment="1">
      <alignment horizontal="center" vertical="center"/>
    </xf>
    <xf numFmtId="0" fontId="29" fillId="0" borderId="4" xfId="0" applyFont="1" applyBorder="1" applyAlignment="1">
      <alignment vertical="center"/>
    </xf>
    <xf numFmtId="177" fontId="29" fillId="2" borderId="6" xfId="0" applyNumberFormat="1" applyFont="1" applyFill="1" applyBorder="1" applyAlignment="1">
      <alignment horizontal="right" vertical="center"/>
    </xf>
    <xf numFmtId="49" fontId="6" fillId="0" borderId="4" xfId="0" applyNumberFormat="1" applyFont="1" applyBorder="1" applyAlignment="1">
      <alignment horizontal="left"/>
    </xf>
    <xf numFmtId="177" fontId="20" fillId="2" borderId="6" xfId="0" applyNumberFormat="1" applyFont="1" applyFill="1" applyBorder="1" applyAlignment="1">
      <alignment horizontal="right" vertical="center"/>
    </xf>
    <xf numFmtId="49" fontId="1" fillId="0" borderId="4" xfId="0" applyNumberFormat="1" applyFont="1" applyBorder="1" applyAlignment="1">
      <alignment horizontal="left"/>
    </xf>
    <xf numFmtId="177" fontId="14" fillId="2" borderId="6" xfId="0" applyNumberFormat="1" applyFont="1" applyFill="1" applyBorder="1" applyAlignment="1">
      <alignment horizontal="right" vertical="center"/>
    </xf>
    <xf numFmtId="49" fontId="1" fillId="0" borderId="7" xfId="0" applyNumberFormat="1" applyFont="1" applyBorder="1" applyAlignment="1">
      <alignment horizontal="left"/>
    </xf>
    <xf numFmtId="177" fontId="14" fillId="2" borderId="9" xfId="0" applyNumberFormat="1" applyFont="1" applyFill="1" applyBorder="1" applyAlignment="1">
      <alignment horizontal="right" vertical="center"/>
    </xf>
    <xf numFmtId="0" fontId="0" fillId="2" borderId="0" xfId="68" applyFont="1" applyFill="1" applyAlignment="1">
      <alignment horizontal="left" vertical="center" wrapText="1"/>
    </xf>
    <xf numFmtId="0" fontId="30" fillId="0" borderId="0" xfId="85" applyFont="1" applyFill="1" applyAlignment="1" applyProtection="1">
      <alignment vertical="center" wrapText="1"/>
      <protection locked="0"/>
    </xf>
    <xf numFmtId="0" fontId="30" fillId="0" borderId="0" xfId="85" applyFill="1" applyAlignment="1" applyProtection="1">
      <alignment vertical="center"/>
      <protection locked="0"/>
    </xf>
    <xf numFmtId="178" fontId="30" fillId="0" borderId="0" xfId="85" applyNumberFormat="1" applyFill="1" applyAlignment="1" applyProtection="1">
      <alignment vertical="center"/>
      <protection locked="0"/>
    </xf>
    <xf numFmtId="0" fontId="31" fillId="0" borderId="0" xfId="66" applyFont="1" applyFill="1" applyBorder="1" applyAlignment="1">
      <alignment horizontal="center" vertical="center"/>
    </xf>
    <xf numFmtId="0" fontId="0" fillId="2" borderId="0" xfId="66" applyFill="1" applyBorder="1" applyAlignment="1">
      <alignment horizontal="center" vertical="center"/>
    </xf>
    <xf numFmtId="0" fontId="12" fillId="2" borderId="0" xfId="66" applyFont="1" applyFill="1" applyBorder="1" applyAlignment="1">
      <alignment horizontal="right" vertical="center"/>
    </xf>
    <xf numFmtId="0" fontId="23" fillId="2" borderId="13" xfId="66" applyFont="1" applyFill="1" applyBorder="1" applyAlignment="1">
      <alignment horizontal="center" vertical="center" wrapText="1"/>
    </xf>
    <xf numFmtId="178" fontId="23" fillId="2" borderId="2" xfId="66" applyNumberFormat="1" applyFont="1" applyFill="1" applyBorder="1" applyAlignment="1">
      <alignment horizontal="center" vertical="center" wrapText="1"/>
    </xf>
    <xf numFmtId="178" fontId="23" fillId="2" borderId="3" xfId="66" applyNumberFormat="1" applyFont="1" applyFill="1" applyBorder="1" applyAlignment="1">
      <alignment horizontal="center" vertical="center" wrapText="1"/>
    </xf>
    <xf numFmtId="0" fontId="23" fillId="2" borderId="7" xfId="66" applyFont="1" applyFill="1" applyBorder="1" applyAlignment="1">
      <alignment horizontal="center" vertical="center" wrapText="1"/>
    </xf>
    <xf numFmtId="178" fontId="23" fillId="2" borderId="8" xfId="66" applyNumberFormat="1" applyFont="1" applyFill="1" applyBorder="1" applyAlignment="1">
      <alignment horizontal="center" vertical="center" wrapText="1"/>
    </xf>
    <xf numFmtId="178" fontId="23" fillId="2" borderId="9" xfId="66" applyNumberFormat="1" applyFont="1" applyFill="1" applyBorder="1" applyAlignment="1">
      <alignment horizontal="center" vertical="center" wrapText="1"/>
    </xf>
    <xf numFmtId="0" fontId="23" fillId="2" borderId="4" xfId="66" applyFont="1" applyFill="1" applyBorder="1" applyAlignment="1">
      <alignment horizontal="center" vertical="center" wrapText="1"/>
    </xf>
    <xf numFmtId="178" fontId="6" fillId="2" borderId="5" xfId="93" applyNumberFormat="1" applyFont="1" applyFill="1" applyBorder="1" applyAlignment="1">
      <alignment horizontal="right" vertical="center"/>
    </xf>
    <xf numFmtId="178" fontId="6" fillId="2" borderId="6" xfId="93" applyNumberFormat="1" applyFont="1" applyFill="1" applyBorder="1" applyAlignment="1">
      <alignment horizontal="right" vertical="center"/>
    </xf>
    <xf numFmtId="49" fontId="12" fillId="2" borderId="4" xfId="0" applyNumberFormat="1" applyFont="1" applyFill="1" applyBorder="1" applyAlignment="1" applyProtection="1">
      <alignment vertical="center"/>
    </xf>
    <xf numFmtId="177" fontId="12" fillId="2" borderId="5" xfId="0" applyNumberFormat="1" applyFont="1" applyFill="1" applyBorder="1" applyAlignment="1" applyProtection="1">
      <alignment horizontal="right" vertical="center"/>
    </xf>
    <xf numFmtId="177" fontId="12" fillId="2" borderId="6" xfId="0" applyNumberFormat="1" applyFont="1" applyFill="1" applyBorder="1" applyAlignment="1" applyProtection="1">
      <alignment horizontal="right" vertical="center"/>
    </xf>
    <xf numFmtId="0" fontId="32" fillId="2" borderId="5" xfId="66" applyFont="1" applyFill="1" applyBorder="1" applyAlignment="1">
      <alignment horizontal="right" vertical="center"/>
    </xf>
    <xf numFmtId="49" fontId="12" fillId="0" borderId="4" xfId="0" applyNumberFormat="1" applyFont="1" applyFill="1" applyBorder="1" applyAlignment="1" applyProtection="1">
      <alignment vertical="center"/>
    </xf>
    <xf numFmtId="177" fontId="12" fillId="0" borderId="5" xfId="0" applyNumberFormat="1" applyFont="1" applyFill="1" applyBorder="1" applyAlignment="1" applyProtection="1">
      <alignment horizontal="right" vertical="center"/>
    </xf>
    <xf numFmtId="0" fontId="32" fillId="0" borderId="5" xfId="66" applyFont="1" applyFill="1" applyBorder="1" applyAlignment="1">
      <alignment horizontal="right" vertical="center"/>
    </xf>
    <xf numFmtId="177" fontId="12" fillId="0" borderId="0" xfId="0" applyNumberFormat="1" applyFont="1" applyFill="1" applyBorder="1" applyAlignment="1" applyProtection="1">
      <alignment horizontal="right" vertical="center"/>
    </xf>
    <xf numFmtId="49" fontId="12" fillId="0" borderId="7" xfId="0" applyNumberFormat="1" applyFont="1" applyFill="1" applyBorder="1" applyAlignment="1" applyProtection="1">
      <alignment vertical="center"/>
    </xf>
    <xf numFmtId="177" fontId="12" fillId="0" borderId="14" xfId="0" applyNumberFormat="1" applyFont="1" applyFill="1" applyBorder="1" applyAlignment="1" applyProtection="1">
      <alignment horizontal="right" vertical="center"/>
    </xf>
    <xf numFmtId="0" fontId="32" fillId="0" borderId="9" xfId="66" applyFont="1" applyFill="1" applyBorder="1" applyAlignment="1">
      <alignment horizontal="right" vertical="center"/>
    </xf>
    <xf numFmtId="177" fontId="12" fillId="2" borderId="9" xfId="0" applyNumberFormat="1" applyFont="1" applyFill="1" applyBorder="1" applyAlignment="1" applyProtection="1">
      <alignment horizontal="right" vertical="center"/>
    </xf>
    <xf numFmtId="0" fontId="14" fillId="0" borderId="0" xfId="66" applyFont="1" applyFill="1" applyAlignment="1">
      <alignment horizontal="left" vertical="center" wrapText="1"/>
    </xf>
    <xf numFmtId="0" fontId="5" fillId="0" borderId="0" xfId="66" applyFont="1" applyFill="1" applyAlignment="1">
      <alignment vertical="center"/>
    </xf>
    <xf numFmtId="0" fontId="27" fillId="0" borderId="0" xfId="66" applyFont="1" applyFill="1" applyAlignment="1">
      <alignment vertical="center"/>
    </xf>
    <xf numFmtId="0" fontId="0" fillId="0" borderId="0" xfId="66" applyFill="1" applyBorder="1" applyAlignment="1">
      <alignment horizontal="right" vertical="center"/>
    </xf>
    <xf numFmtId="0" fontId="11" fillId="0" borderId="11" xfId="93" applyFont="1" applyFill="1" applyBorder="1" applyAlignment="1">
      <alignment horizontal="center" vertical="center"/>
    </xf>
    <xf numFmtId="178" fontId="11" fillId="0" borderId="11" xfId="85" applyNumberFormat="1" applyFont="1" applyFill="1" applyBorder="1" applyAlignment="1" applyProtection="1">
      <alignment horizontal="center" vertical="center" wrapText="1"/>
      <protection locked="0"/>
    </xf>
    <xf numFmtId="0" fontId="5" fillId="0" borderId="0" xfId="66" applyFont="1" applyFill="1" applyAlignment="1">
      <alignment vertical="center" wrapText="1"/>
    </xf>
    <xf numFmtId="49" fontId="13" fillId="0" borderId="11" xfId="0" applyNumberFormat="1" applyFont="1" applyFill="1" applyBorder="1" applyAlignment="1" applyProtection="1">
      <alignment vertical="center"/>
    </xf>
    <xf numFmtId="0" fontId="5" fillId="0" borderId="0" xfId="66" applyNumberFormat="1" applyFont="1" applyFill="1" applyAlignment="1">
      <alignment vertical="center"/>
    </xf>
    <xf numFmtId="49" fontId="6" fillId="0" borderId="11" xfId="0" applyNumberFormat="1" applyFont="1" applyBorder="1" applyAlignment="1"/>
    <xf numFmtId="49" fontId="1" fillId="0" borderId="11" xfId="0" applyNumberFormat="1" applyFont="1" applyBorder="1" applyAlignment="1">
      <alignment horizontal="left" indent="1"/>
    </xf>
    <xf numFmtId="49" fontId="1" fillId="0" borderId="11" xfId="0" applyNumberFormat="1" applyFont="1" applyBorder="1" applyAlignment="1">
      <alignment horizontal="left" indent="2"/>
    </xf>
    <xf numFmtId="49" fontId="1" fillId="0" borderId="11" xfId="0" applyNumberFormat="1" applyFont="1" applyBorder="1" applyAlignment="1"/>
    <xf numFmtId="3" fontId="14" fillId="0" borderId="15" xfId="0" applyNumberFormat="1" applyFont="1" applyFill="1" applyBorder="1" applyAlignment="1" applyProtection="1">
      <alignment horizontal="right" vertical="center"/>
    </xf>
    <xf numFmtId="49" fontId="1" fillId="0" borderId="16" xfId="0" applyNumberFormat="1" applyFont="1" applyBorder="1" applyAlignment="1">
      <alignment horizontal="left" indent="2"/>
    </xf>
    <xf numFmtId="0" fontId="1" fillId="0" borderId="10" xfId="66" applyFont="1" applyFill="1" applyBorder="1" applyAlignment="1">
      <alignment horizontal="left" vertical="center" wrapText="1"/>
    </xf>
    <xf numFmtId="3" fontId="14" fillId="0" borderId="0" xfId="0" applyNumberFormat="1" applyFont="1" applyFill="1" applyBorder="1" applyAlignment="1" applyProtection="1">
      <alignment horizontal="right" vertical="center"/>
    </xf>
    <xf numFmtId="0" fontId="0" fillId="0" borderId="0" xfId="68" applyFill="1">
      <alignment vertical="center"/>
    </xf>
    <xf numFmtId="178" fontId="0" fillId="0" borderId="0" xfId="68" applyNumberFormat="1" applyFill="1">
      <alignment vertical="center"/>
    </xf>
    <xf numFmtId="0" fontId="33" fillId="0" borderId="0" xfId="68" applyFont="1" applyFill="1" applyAlignment="1">
      <alignment horizontal="center" vertical="center"/>
    </xf>
    <xf numFmtId="178" fontId="33" fillId="0" borderId="0" xfId="68" applyNumberFormat="1" applyFont="1" applyFill="1" applyAlignment="1">
      <alignment horizontal="center" vertical="center"/>
    </xf>
    <xf numFmtId="0" fontId="11" fillId="0" borderId="1" xfId="68" applyFont="1" applyFill="1" applyBorder="1" applyAlignment="1">
      <alignment horizontal="center" vertical="center"/>
    </xf>
    <xf numFmtId="178" fontId="11" fillId="0" borderId="2" xfId="85" applyNumberFormat="1" applyFont="1" applyFill="1" applyBorder="1" applyAlignment="1" applyProtection="1">
      <alignment horizontal="center" vertical="center" wrapText="1"/>
      <protection locked="0"/>
    </xf>
    <xf numFmtId="0" fontId="11" fillId="0" borderId="2" xfId="68" applyFont="1" applyFill="1" applyBorder="1" applyAlignment="1">
      <alignment horizontal="center" vertical="center"/>
    </xf>
    <xf numFmtId="0" fontId="11" fillId="0" borderId="4" xfId="68" applyFont="1" applyFill="1" applyBorder="1" applyAlignment="1">
      <alignment horizontal="center" vertical="center"/>
    </xf>
    <xf numFmtId="178" fontId="34" fillId="0" borderId="5" xfId="68" applyNumberFormat="1" applyFont="1" applyFill="1" applyBorder="1">
      <alignment vertical="center"/>
    </xf>
    <xf numFmtId="0" fontId="11" fillId="0" borderId="5" xfId="68" applyFont="1" applyFill="1" applyBorder="1" applyAlignment="1">
      <alignment horizontal="center" vertical="center"/>
    </xf>
    <xf numFmtId="0" fontId="11" fillId="0" borderId="4" xfId="101" applyFont="1" applyFill="1" applyBorder="1" applyAlignment="1" applyProtection="1">
      <alignment horizontal="left" vertical="center" wrapText="1"/>
      <protection locked="0"/>
    </xf>
    <xf numFmtId="0" fontId="11" fillId="0" borderId="5" xfId="101" applyFont="1" applyFill="1" applyBorder="1" applyAlignment="1" applyProtection="1">
      <alignment horizontal="left" vertical="center" wrapText="1"/>
      <protection locked="0"/>
    </xf>
    <xf numFmtId="178" fontId="26" fillId="0" borderId="5" xfId="68" applyNumberFormat="1" applyFont="1" applyFill="1" applyBorder="1" applyAlignment="1">
      <alignment horizontal="right" vertical="center"/>
    </xf>
    <xf numFmtId="0" fontId="26" fillId="0" borderId="5" xfId="68" applyFont="1" applyFill="1" applyBorder="1">
      <alignment vertical="center"/>
    </xf>
    <xf numFmtId="0" fontId="26" fillId="0" borderId="4" xfId="68" applyFont="1" applyFill="1" applyBorder="1" applyAlignment="1">
      <alignment vertical="center" wrapText="1"/>
    </xf>
    <xf numFmtId="0" fontId="35" fillId="0" borderId="4" xfId="68" applyFont="1" applyFill="1" applyBorder="1">
      <alignment vertical="center"/>
    </xf>
    <xf numFmtId="49" fontId="12" fillId="0" borderId="5" xfId="0" applyNumberFormat="1" applyFont="1" applyFill="1" applyBorder="1" applyAlignment="1" applyProtection="1">
      <alignment vertical="center"/>
    </xf>
    <xf numFmtId="0" fontId="0" fillId="0" borderId="4" xfId="68" applyFill="1" applyBorder="1">
      <alignment vertical="center"/>
    </xf>
    <xf numFmtId="178" fontId="0" fillId="0" borderId="5" xfId="68" applyNumberFormat="1" applyFill="1" applyBorder="1">
      <alignment vertical="center"/>
    </xf>
    <xf numFmtId="177" fontId="12" fillId="0" borderId="5" xfId="74" applyNumberFormat="1" applyFont="1" applyFill="1" applyBorder="1" applyAlignment="1">
      <alignment horizontal="right" vertical="center"/>
    </xf>
    <xf numFmtId="177" fontId="12" fillId="0" borderId="8" xfId="74" applyNumberFormat="1" applyFont="1" applyFill="1" applyBorder="1" applyAlignment="1">
      <alignment horizontal="right" vertical="center"/>
    </xf>
    <xf numFmtId="178" fontId="26" fillId="0" borderId="8" xfId="68" applyNumberFormat="1" applyFont="1" applyFill="1" applyBorder="1" applyAlignment="1">
      <alignment horizontal="right" vertical="center"/>
    </xf>
    <xf numFmtId="0" fontId="0" fillId="0" borderId="10" xfId="68" applyFont="1" applyFill="1" applyBorder="1" applyAlignment="1">
      <alignment horizontal="left" vertical="center" wrapText="1"/>
    </xf>
    <xf numFmtId="0" fontId="3" fillId="0" borderId="0" xfId="74" applyFont="1" applyFill="1" applyAlignment="1">
      <alignment vertical="center"/>
    </xf>
    <xf numFmtId="0" fontId="11" fillId="2" borderId="2" xfId="85" applyFont="1" applyFill="1" applyBorder="1" applyAlignment="1" applyProtection="1">
      <alignment horizontal="center" vertical="center" wrapText="1"/>
      <protection locked="0"/>
    </xf>
    <xf numFmtId="178" fontId="13" fillId="2" borderId="5" xfId="77" applyNumberFormat="1" applyFont="1" applyFill="1" applyBorder="1" applyAlignment="1">
      <alignment horizontal="right" vertical="center"/>
    </xf>
    <xf numFmtId="181" fontId="36" fillId="2" borderId="5" xfId="74" applyNumberFormat="1" applyFont="1" applyFill="1" applyBorder="1">
      <alignment vertical="center"/>
    </xf>
    <xf numFmtId="0" fontId="11" fillId="2" borderId="4" xfId="67" applyFont="1" applyFill="1" applyBorder="1" applyAlignment="1">
      <alignment horizontal="left" vertical="center"/>
    </xf>
    <xf numFmtId="0" fontId="11" fillId="2" borderId="5" xfId="67" applyFont="1" applyFill="1" applyBorder="1" applyAlignment="1">
      <alignment horizontal="left" vertical="center"/>
    </xf>
    <xf numFmtId="178" fontId="18" fillId="2" borderId="5" xfId="77" applyNumberFormat="1" applyFont="1" applyFill="1" applyBorder="1" applyAlignment="1">
      <alignment horizontal="right" vertical="center"/>
    </xf>
    <xf numFmtId="181" fontId="12" fillId="2" borderId="5" xfId="74" applyNumberFormat="1" applyFont="1" applyFill="1" applyBorder="1">
      <alignment vertical="center"/>
    </xf>
    <xf numFmtId="0" fontId="11" fillId="2" borderId="3" xfId="85" applyFont="1" applyFill="1" applyBorder="1" applyAlignment="1" applyProtection="1">
      <alignment horizontal="center" vertical="center" wrapText="1"/>
      <protection locked="0"/>
    </xf>
    <xf numFmtId="181" fontId="36" fillId="2" borderId="6" xfId="74" applyNumberFormat="1" applyFont="1" applyFill="1" applyBorder="1">
      <alignment vertical="center"/>
    </xf>
    <xf numFmtId="181" fontId="12" fillId="2" borderId="6" xfId="74" applyNumberFormat="1" applyFont="1" applyFill="1" applyBorder="1">
      <alignment vertical="center"/>
    </xf>
    <xf numFmtId="0" fontId="9" fillId="2" borderId="0" xfId="48" applyFont="1" applyFill="1" applyAlignment="1"/>
    <xf numFmtId="0" fontId="0" fillId="2" borderId="0" xfId="48" applyFill="1" applyAlignment="1"/>
    <xf numFmtId="178" fontId="0" fillId="2" borderId="0" xfId="48" applyNumberFormat="1" applyFill="1" applyAlignment="1">
      <alignment horizontal="center" vertical="center"/>
    </xf>
    <xf numFmtId="182" fontId="0" fillId="2" borderId="0" xfId="48" applyNumberFormat="1" applyFill="1" applyAlignment="1">
      <alignment horizontal="center" vertical="center"/>
    </xf>
    <xf numFmtId="182" fontId="0" fillId="2" borderId="0" xfId="48" applyNumberFormat="1" applyFill="1" applyAlignment="1"/>
    <xf numFmtId="182" fontId="3" fillId="2" borderId="0" xfId="74" applyNumberFormat="1" applyFont="1" applyFill="1" applyAlignment="1">
      <alignment horizontal="left" vertical="center"/>
    </xf>
    <xf numFmtId="182" fontId="10" fillId="2" borderId="0" xfId="74" applyNumberFormat="1" applyFont="1" applyFill="1" applyAlignment="1">
      <alignment horizontal="center" vertical="center"/>
    </xf>
    <xf numFmtId="0" fontId="37" fillId="2" borderId="0" xfId="48" applyFont="1" applyFill="1" applyAlignment="1">
      <alignment horizontal="center" vertical="center"/>
    </xf>
    <xf numFmtId="182" fontId="37" fillId="2" borderId="0" xfId="48" applyNumberFormat="1" applyFont="1" applyFill="1" applyAlignment="1">
      <alignment horizontal="center" vertical="center"/>
    </xf>
    <xf numFmtId="182" fontId="11" fillId="2" borderId="2" xfId="85" applyNumberFormat="1" applyFont="1" applyFill="1" applyBorder="1" applyAlignment="1" applyProtection="1">
      <alignment horizontal="center" vertical="center" wrapText="1"/>
      <protection locked="0"/>
    </xf>
    <xf numFmtId="0" fontId="11" fillId="2" borderId="4" xfId="74" applyFont="1" applyFill="1" applyBorder="1" applyAlignment="1">
      <alignment horizontal="center" vertical="center"/>
    </xf>
    <xf numFmtId="0" fontId="38" fillId="2" borderId="4" xfId="74" applyFont="1" applyFill="1" applyBorder="1" applyAlignment="1">
      <alignment vertical="center" wrapText="1"/>
    </xf>
    <xf numFmtId="49" fontId="13" fillId="2" borderId="5" xfId="48" applyNumberFormat="1" applyFont="1" applyFill="1" applyBorder="1" applyAlignment="1" applyProtection="1">
      <alignment horizontal="right" vertical="center"/>
    </xf>
    <xf numFmtId="0" fontId="6" fillId="0" borderId="6" xfId="23" applyNumberFormat="1" applyFont="1" applyFill="1" applyBorder="1" applyAlignment="1" applyProtection="1">
      <alignment horizontal="right" vertical="center"/>
    </xf>
    <xf numFmtId="0" fontId="6" fillId="0" borderId="5" xfId="23" applyNumberFormat="1" applyFont="1" applyFill="1" applyBorder="1" applyAlignment="1" applyProtection="1">
      <alignment vertical="center"/>
    </xf>
    <xf numFmtId="0" fontId="12" fillId="2" borderId="4" xfId="48" applyFont="1" applyFill="1" applyBorder="1">
      <alignment vertical="center"/>
    </xf>
    <xf numFmtId="49" fontId="13" fillId="2" borderId="5" xfId="48" applyNumberFormat="1" applyFont="1" applyFill="1" applyBorder="1" applyAlignment="1">
      <alignment horizontal="right" vertical="center"/>
    </xf>
    <xf numFmtId="49" fontId="11" fillId="2" borderId="5" xfId="88" applyNumberFormat="1" applyFont="1" applyFill="1" applyBorder="1" applyAlignment="1">
      <alignment horizontal="right" vertical="center"/>
    </xf>
    <xf numFmtId="0" fontId="12" fillId="2" borderId="5" xfId="48" applyFont="1" applyFill="1" applyBorder="1">
      <alignment vertical="center"/>
    </xf>
    <xf numFmtId="177" fontId="12" fillId="2" borderId="5" xfId="68" applyNumberFormat="1" applyFont="1" applyFill="1" applyBorder="1" applyAlignment="1">
      <alignment horizontal="right" vertical="center"/>
    </xf>
    <xf numFmtId="182" fontId="18" fillId="2" borderId="5" xfId="77" applyNumberFormat="1" applyFont="1" applyFill="1" applyBorder="1" applyAlignment="1">
      <alignment horizontal="right" vertical="center"/>
    </xf>
    <xf numFmtId="182" fontId="39" fillId="2" borderId="5" xfId="77" applyNumberFormat="1" applyFont="1" applyFill="1" applyBorder="1" applyAlignment="1">
      <alignment horizontal="right" vertical="center"/>
    </xf>
    <xf numFmtId="178" fontId="9" fillId="2" borderId="5" xfId="77" applyNumberFormat="1" applyFont="1" applyFill="1" applyBorder="1" applyAlignment="1">
      <alignment horizontal="right" vertical="center"/>
    </xf>
    <xf numFmtId="182" fontId="9" fillId="2" borderId="5" xfId="77" applyNumberFormat="1" applyFont="1" applyFill="1" applyBorder="1" applyAlignment="1">
      <alignment horizontal="right" vertical="center"/>
    </xf>
    <xf numFmtId="178" fontId="9" fillId="2" borderId="5" xfId="77" applyNumberFormat="1" applyFont="1" applyFill="1" applyBorder="1" applyAlignment="1">
      <alignment horizontal="center" vertical="center"/>
    </xf>
    <xf numFmtId="182" fontId="9" fillId="2" borderId="5" xfId="77" applyNumberFormat="1" applyFont="1" applyFill="1" applyBorder="1" applyAlignment="1">
      <alignment horizontal="center" vertical="center"/>
    </xf>
    <xf numFmtId="0" fontId="0" fillId="2" borderId="4" xfId="48" applyFill="1" applyBorder="1">
      <alignment vertical="center"/>
    </xf>
    <xf numFmtId="3" fontId="14" fillId="2" borderId="5" xfId="0" applyNumberFormat="1" applyFont="1" applyFill="1" applyBorder="1" applyAlignment="1" applyProtection="1">
      <alignment horizontal="left" vertical="center" wrapText="1" indent="1"/>
    </xf>
    <xf numFmtId="0" fontId="0" fillId="2" borderId="4" xfId="48" applyFill="1" applyBorder="1" applyAlignment="1">
      <alignment vertical="center"/>
    </xf>
    <xf numFmtId="0" fontId="0" fillId="2" borderId="4" xfId="48" applyFill="1" applyBorder="1" applyAlignment="1"/>
    <xf numFmtId="178" fontId="0" fillId="2" borderId="5" xfId="48" applyNumberFormat="1" applyFill="1" applyBorder="1" applyAlignment="1">
      <alignment horizontal="center" vertical="center"/>
    </xf>
    <xf numFmtId="182" fontId="0" fillId="2" borderId="5" xfId="48" applyNumberFormat="1" applyFill="1" applyBorder="1" applyAlignment="1">
      <alignment horizontal="center" vertical="center"/>
    </xf>
    <xf numFmtId="178" fontId="13" fillId="2" borderId="5" xfId="48" applyNumberFormat="1" applyFont="1" applyFill="1" applyBorder="1" applyAlignment="1">
      <alignment horizontal="right" vertical="center"/>
    </xf>
    <xf numFmtId="182" fontId="13" fillId="2" borderId="5" xfId="48" applyNumberFormat="1" applyFont="1" applyFill="1" applyBorder="1" applyAlignment="1">
      <alignment horizontal="right" vertical="center"/>
    </xf>
    <xf numFmtId="182" fontId="40" fillId="2" borderId="5" xfId="74" applyNumberFormat="1" applyFont="1" applyFill="1" applyBorder="1" applyAlignment="1">
      <alignment horizontal="right" vertical="center"/>
    </xf>
    <xf numFmtId="0" fontId="11" fillId="2" borderId="5" xfId="48" applyFont="1" applyFill="1" applyBorder="1" applyAlignment="1">
      <alignment vertical="center"/>
    </xf>
    <xf numFmtId="0" fontId="14" fillId="2" borderId="4" xfId="0" applyFont="1" applyFill="1" applyBorder="1" applyAlignment="1">
      <alignment horizontal="left" vertical="center"/>
    </xf>
    <xf numFmtId="0" fontId="14" fillId="2" borderId="5" xfId="0" applyFont="1" applyFill="1" applyBorder="1" applyAlignment="1">
      <alignment horizontal="left" vertical="center"/>
    </xf>
    <xf numFmtId="0" fontId="0" fillId="2" borderId="7" xfId="48" applyFill="1" applyBorder="1" applyAlignment="1"/>
    <xf numFmtId="178" fontId="0" fillId="2" borderId="8" xfId="48" applyNumberFormat="1" applyFill="1" applyBorder="1" applyAlignment="1">
      <alignment horizontal="center" vertical="center"/>
    </xf>
    <xf numFmtId="182" fontId="0" fillId="2" borderId="8" xfId="48" applyNumberFormat="1" applyFill="1" applyBorder="1" applyAlignment="1">
      <alignment horizontal="center" vertical="center"/>
    </xf>
    <xf numFmtId="0" fontId="14" fillId="2" borderId="8" xfId="0" applyFont="1" applyFill="1" applyBorder="1" applyAlignment="1">
      <alignment horizontal="left" vertical="center"/>
    </xf>
    <xf numFmtId="0" fontId="0" fillId="2" borderId="0" xfId="48" applyFill="1" applyAlignment="1">
      <alignment horizontal="left" vertical="center" wrapText="1"/>
    </xf>
    <xf numFmtId="182" fontId="0" fillId="2" borderId="0" xfId="48" applyNumberFormat="1" applyFill="1" applyAlignment="1">
      <alignment horizontal="left" vertical="center" wrapText="1"/>
    </xf>
    <xf numFmtId="182" fontId="12" fillId="2" borderId="0" xfId="48" applyNumberFormat="1" applyFont="1" applyFill="1" applyBorder="1" applyAlignment="1">
      <alignment horizontal="right" vertical="center"/>
    </xf>
    <xf numFmtId="0" fontId="11" fillId="2" borderId="17" xfId="85" applyFont="1" applyFill="1" applyBorder="1" applyAlignment="1" applyProtection="1">
      <alignment horizontal="center" vertical="center" wrapText="1"/>
      <protection locked="0"/>
    </xf>
    <xf numFmtId="0" fontId="13" fillId="2" borderId="5" xfId="48" applyNumberFormat="1" applyFont="1" applyFill="1" applyBorder="1" applyAlignment="1">
      <alignment vertical="center"/>
    </xf>
    <xf numFmtId="49" fontId="13" fillId="2" borderId="6" xfId="48" applyNumberFormat="1" applyFont="1" applyFill="1" applyBorder="1" applyAlignment="1">
      <alignment horizontal="right" vertical="center"/>
    </xf>
    <xf numFmtId="182" fontId="40" fillId="2" borderId="6" xfId="74" applyNumberFormat="1" applyFont="1" applyFill="1" applyBorder="1" applyAlignment="1">
      <alignment horizontal="right" vertical="center"/>
    </xf>
    <xf numFmtId="0" fontId="13" fillId="2" borderId="18" xfId="48" applyNumberFormat="1" applyFont="1" applyFill="1" applyBorder="1" applyAlignment="1">
      <alignment horizontal="right" vertical="center"/>
    </xf>
    <xf numFmtId="0" fontId="12" fillId="2" borderId="5" xfId="48" applyNumberFormat="1" applyFont="1" applyFill="1" applyBorder="1" applyAlignment="1">
      <alignment vertical="center"/>
    </xf>
    <xf numFmtId="0" fontId="18" fillId="2" borderId="5" xfId="77" applyNumberFormat="1" applyFont="1" applyFill="1" applyBorder="1" applyAlignment="1">
      <alignment vertical="center"/>
    </xf>
    <xf numFmtId="0" fontId="14" fillId="2" borderId="5" xfId="0" applyNumberFormat="1" applyFont="1" applyFill="1" applyBorder="1" applyAlignment="1" applyProtection="1">
      <alignment vertical="center"/>
    </xf>
    <xf numFmtId="0" fontId="14" fillId="2" borderId="5" xfId="0" applyNumberFormat="1" applyFont="1" applyFill="1" applyBorder="1" applyAlignment="1" applyProtection="1">
      <alignment vertical="center" wrapText="1"/>
    </xf>
    <xf numFmtId="0" fontId="13" fillId="2" borderId="6" xfId="48" applyNumberFormat="1" applyFont="1" applyFill="1" applyBorder="1" applyAlignment="1">
      <alignment horizontal="right" vertical="center"/>
    </xf>
    <xf numFmtId="177" fontId="12" fillId="2" borderId="5" xfId="68" applyNumberFormat="1" applyFont="1" applyFill="1" applyBorder="1" applyAlignment="1">
      <alignment vertical="center"/>
    </xf>
    <xf numFmtId="182" fontId="13" fillId="2" borderId="6" xfId="48" applyNumberFormat="1" applyFont="1" applyFill="1" applyBorder="1" applyAlignment="1">
      <alignment horizontal="right" vertical="center"/>
    </xf>
    <xf numFmtId="0" fontId="14" fillId="2" borderId="5" xfId="0" applyNumberFormat="1" applyFont="1" applyFill="1" applyBorder="1" applyAlignment="1">
      <alignment vertical="center"/>
    </xf>
    <xf numFmtId="0" fontId="9" fillId="2" borderId="6" xfId="48" applyFont="1" applyFill="1" applyBorder="1" applyAlignment="1"/>
    <xf numFmtId="0" fontId="14" fillId="2" borderId="8" xfId="0" applyNumberFormat="1" applyFont="1" applyFill="1" applyBorder="1" applyAlignment="1">
      <alignment vertical="center"/>
    </xf>
    <xf numFmtId="0" fontId="18" fillId="2" borderId="8" xfId="77" applyNumberFormat="1" applyFont="1" applyFill="1" applyBorder="1" applyAlignment="1">
      <alignment vertical="center"/>
    </xf>
    <xf numFmtId="182" fontId="18" fillId="2" borderId="8" xfId="77" applyNumberFormat="1" applyFont="1" applyFill="1" applyBorder="1" applyAlignment="1">
      <alignment horizontal="right" vertical="center"/>
    </xf>
    <xf numFmtId="0" fontId="9" fillId="2" borderId="9" xfId="48" applyFont="1" applyFill="1" applyBorder="1" applyAlignment="1"/>
    <xf numFmtId="178" fontId="9" fillId="2" borderId="0" xfId="48" applyNumberFormat="1" applyFont="1" applyFill="1" applyAlignment="1"/>
    <xf numFmtId="0" fontId="17" fillId="0" borderId="6" xfId="85" applyNumberFormat="1" applyFont="1" applyFill="1" applyBorder="1" applyAlignment="1" applyProtection="1">
      <alignment vertical="center" wrapText="1"/>
      <protection locked="0"/>
    </xf>
    <xf numFmtId="49" fontId="1" fillId="0" borderId="4" xfId="58" applyNumberFormat="1" applyFont="1" applyFill="1" applyBorder="1" applyAlignment="1">
      <alignment horizontal="left" vertical="center" wrapText="1"/>
    </xf>
    <xf numFmtId="0" fontId="12" fillId="0" borderId="7" xfId="0" applyFont="1" applyBorder="1" applyAlignment="1">
      <alignment horizontal="left" vertical="center" indent="1"/>
    </xf>
    <xf numFmtId="0" fontId="22" fillId="0" borderId="0" xfId="0" applyNumberFormat="1" applyFont="1" applyFill="1">
      <alignment vertical="center"/>
    </xf>
    <xf numFmtId="0" fontId="3" fillId="0" borderId="0" xfId="74" applyNumberFormat="1" applyFont="1" applyFill="1" applyAlignment="1">
      <alignment horizontal="left" vertical="center"/>
    </xf>
    <xf numFmtId="0" fontId="10" fillId="0" borderId="0" xfId="74" applyNumberFormat="1" applyFont="1" applyFill="1" applyAlignment="1">
      <alignment horizontal="center" vertical="center"/>
    </xf>
    <xf numFmtId="0" fontId="22" fillId="0" borderId="0" xfId="74" applyNumberFormat="1" applyFont="1" applyFill="1" applyBorder="1" applyAlignment="1">
      <alignment horizontal="center" vertical="center"/>
    </xf>
    <xf numFmtId="0" fontId="8" fillId="0" borderId="0" xfId="0" applyNumberFormat="1" applyFont="1" applyFill="1" applyBorder="1" applyAlignment="1" applyProtection="1">
      <alignment horizontal="right" vertical="center"/>
      <protection locked="0"/>
    </xf>
    <xf numFmtId="0" fontId="17" fillId="0" borderId="3" xfId="85" applyNumberFormat="1" applyFont="1" applyFill="1" applyBorder="1" applyAlignment="1" applyProtection="1">
      <alignment horizontal="center" vertical="center" wrapText="1"/>
      <protection locked="0"/>
    </xf>
    <xf numFmtId="177" fontId="6" fillId="0" borderId="6" xfId="74" applyNumberFormat="1" applyFont="1" applyFill="1" applyBorder="1">
      <alignment vertical="center"/>
    </xf>
    <xf numFmtId="177" fontId="14" fillId="2" borderId="6" xfId="74" applyNumberFormat="1" applyFont="1" applyFill="1" applyBorder="1">
      <alignment vertical="center"/>
    </xf>
    <xf numFmtId="0" fontId="14" fillId="2" borderId="6" xfId="74" applyNumberFormat="1" applyFont="1" applyFill="1" applyBorder="1">
      <alignment vertical="center"/>
    </xf>
    <xf numFmtId="0" fontId="14" fillId="2" borderId="9" xfId="74" applyNumberFormat="1" applyFont="1" applyFill="1" applyBorder="1" applyAlignment="1">
      <alignment horizontal="right" vertical="center"/>
    </xf>
    <xf numFmtId="0" fontId="9" fillId="0" borderId="0" xfId="88" applyFont="1" applyFill="1"/>
    <xf numFmtId="179" fontId="9" fillId="0" borderId="0" xfId="88" applyNumberFormat="1" applyFont="1" applyFill="1" applyAlignment="1">
      <alignment vertical="center"/>
    </xf>
    <xf numFmtId="0" fontId="41" fillId="0" borderId="0" xfId="74" applyFont="1" applyFill="1" applyAlignment="1">
      <alignment horizontal="left" vertical="center"/>
    </xf>
    <xf numFmtId="0" fontId="42" fillId="0" borderId="0" xfId="74" applyFont="1" applyFill="1" applyAlignment="1">
      <alignment horizontal="center" vertical="center"/>
    </xf>
    <xf numFmtId="0" fontId="11" fillId="0" borderId="11" xfId="88" applyFont="1" applyFill="1" applyBorder="1" applyAlignment="1">
      <alignment horizontal="center" vertical="center"/>
    </xf>
    <xf numFmtId="178" fontId="11" fillId="0" borderId="11" xfId="88" applyNumberFormat="1" applyFont="1" applyFill="1" applyBorder="1" applyAlignment="1">
      <alignment horizontal="center" vertical="center"/>
    </xf>
    <xf numFmtId="0" fontId="43" fillId="0" borderId="19" xfId="0" applyFont="1" applyFill="1" applyBorder="1" applyAlignment="1">
      <alignment horizontal="left" vertical="center" wrapText="1"/>
    </xf>
    <xf numFmtId="0" fontId="44" fillId="0" borderId="19" xfId="0" applyFont="1" applyFill="1" applyBorder="1" applyAlignment="1">
      <alignment vertical="center"/>
    </xf>
    <xf numFmtId="0" fontId="45" fillId="0" borderId="19" xfId="0" applyFont="1" applyFill="1" applyBorder="1" applyAlignment="1">
      <alignment vertical="center"/>
    </xf>
    <xf numFmtId="0" fontId="43" fillId="0" borderId="19" xfId="0" applyFont="1" applyFill="1" applyBorder="1" applyAlignment="1">
      <alignment vertical="center"/>
    </xf>
    <xf numFmtId="179" fontId="9" fillId="0" borderId="0" xfId="88" applyNumberFormat="1" applyFont="1" applyFill="1"/>
    <xf numFmtId="3" fontId="46" fillId="0" borderId="11" xfId="0" applyNumberFormat="1" applyFont="1" applyFill="1" applyBorder="1" applyAlignment="1" applyProtection="1">
      <alignment horizontal="right" vertical="center"/>
    </xf>
    <xf numFmtId="49" fontId="12" fillId="0" borderId="0" xfId="0" applyNumberFormat="1" applyFont="1" applyFill="1" applyBorder="1" applyAlignment="1" applyProtection="1">
      <alignment vertical="center"/>
    </xf>
    <xf numFmtId="0" fontId="5" fillId="0" borderId="0" xfId="0" applyFont="1" applyFill="1" applyAlignment="1">
      <alignment horizontal="center" vertical="center"/>
    </xf>
    <xf numFmtId="0" fontId="9" fillId="2" borderId="0" xfId="84" applyFont="1" applyFill="1" applyAlignment="1">
      <alignment vertical="center"/>
    </xf>
    <xf numFmtId="178" fontId="9" fillId="2" borderId="0" xfId="84" applyNumberFormat="1" applyFont="1" applyFill="1"/>
    <xf numFmtId="182" fontId="9" fillId="2" borderId="0" xfId="84" applyNumberFormat="1" applyFont="1" applyFill="1"/>
    <xf numFmtId="179" fontId="9" fillId="2" borderId="0" xfId="84" applyNumberFormat="1" applyFont="1" applyFill="1" applyAlignment="1">
      <alignment vertical="center"/>
    </xf>
    <xf numFmtId="0" fontId="9" fillId="2" borderId="0" xfId="84" applyFont="1" applyFill="1"/>
    <xf numFmtId="0" fontId="0" fillId="2" borderId="0" xfId="74" applyFill="1" applyBorder="1" applyAlignment="1">
      <alignment horizontal="center" vertical="center"/>
    </xf>
    <xf numFmtId="182" fontId="0" fillId="2" borderId="0" xfId="74" applyNumberFormat="1" applyFill="1" applyBorder="1" applyAlignment="1">
      <alignment horizontal="center" vertical="center"/>
    </xf>
    <xf numFmtId="0" fontId="11" fillId="2" borderId="1" xfId="84" applyFont="1" applyFill="1" applyBorder="1" applyAlignment="1">
      <alignment horizontal="center" vertical="center"/>
    </xf>
    <xf numFmtId="0" fontId="11" fillId="2" borderId="2" xfId="84" applyFont="1" applyFill="1" applyBorder="1" applyAlignment="1">
      <alignment horizontal="center" vertical="center"/>
    </xf>
    <xf numFmtId="0" fontId="11" fillId="2" borderId="4" xfId="84" applyFont="1" applyFill="1" applyBorder="1" applyAlignment="1">
      <alignment horizontal="center" vertical="center"/>
    </xf>
    <xf numFmtId="0" fontId="38" fillId="2" borderId="5" xfId="74" applyFont="1" applyFill="1" applyBorder="1" applyAlignment="1">
      <alignment vertical="center"/>
    </xf>
    <xf numFmtId="0" fontId="38" fillId="2" borderId="5" xfId="74" applyNumberFormat="1" applyFont="1" applyFill="1" applyBorder="1" applyAlignment="1" applyProtection="1">
      <alignment vertical="center"/>
    </xf>
    <xf numFmtId="0" fontId="38" fillId="2" borderId="5" xfId="74" applyNumberFormat="1" applyFont="1" applyFill="1" applyBorder="1" applyAlignment="1" applyProtection="1">
      <alignment horizontal="right" vertical="center"/>
    </xf>
    <xf numFmtId="0" fontId="11" fillId="2" borderId="5" xfId="84" applyFont="1" applyFill="1" applyBorder="1" applyAlignment="1">
      <alignment horizontal="center" vertical="center"/>
    </xf>
    <xf numFmtId="0" fontId="11" fillId="2" borderId="4" xfId="84" applyFont="1" applyFill="1" applyBorder="1" applyAlignment="1">
      <alignment horizontal="left" vertical="center"/>
    </xf>
    <xf numFmtId="49" fontId="38" fillId="2" borderId="5" xfId="74" applyNumberFormat="1" applyFont="1" applyFill="1" applyBorder="1" applyAlignment="1" applyProtection="1">
      <alignment horizontal="right" vertical="center"/>
    </xf>
    <xf numFmtId="0" fontId="11" fillId="2" borderId="5" xfId="84" applyFont="1" applyFill="1" applyBorder="1" applyAlignment="1">
      <alignment horizontal="left" vertical="center"/>
    </xf>
    <xf numFmtId="0" fontId="12" fillId="2" borderId="4" xfId="74" applyFont="1" applyFill="1" applyBorder="1" applyAlignment="1">
      <alignment vertical="center"/>
    </xf>
    <xf numFmtId="177" fontId="12" fillId="2" borderId="5" xfId="74" applyNumberFormat="1" applyFont="1" applyFill="1" applyBorder="1" applyAlignment="1">
      <alignment vertical="center"/>
    </xf>
    <xf numFmtId="182" fontId="38" fillId="2" borderId="5" xfId="74" applyNumberFormat="1" applyFont="1" applyFill="1" applyBorder="1">
      <alignment vertical="center"/>
    </xf>
    <xf numFmtId="182" fontId="38" fillId="2" borderId="5" xfId="74" applyNumberFormat="1" applyFont="1" applyFill="1" applyBorder="1" applyAlignment="1">
      <alignment horizontal="right" vertical="center"/>
    </xf>
    <xf numFmtId="0" fontId="12" fillId="2" borderId="5" xfId="74" applyFont="1" applyFill="1" applyBorder="1">
      <alignment vertical="center"/>
    </xf>
    <xf numFmtId="0" fontId="12" fillId="2" borderId="4" xfId="74" applyFont="1" applyFill="1" applyBorder="1">
      <alignment vertical="center"/>
    </xf>
    <xf numFmtId="178" fontId="18" fillId="2" borderId="5" xfId="0" applyNumberFormat="1" applyFont="1" applyFill="1" applyBorder="1" applyAlignment="1">
      <alignment vertical="center"/>
    </xf>
    <xf numFmtId="178" fontId="18" fillId="2" borderId="5" xfId="84" applyNumberFormat="1" applyFont="1" applyFill="1" applyBorder="1" applyAlignment="1">
      <alignment vertical="center"/>
    </xf>
    <xf numFmtId="0" fontId="26" fillId="2" borderId="5" xfId="66" applyFont="1" applyFill="1" applyBorder="1">
      <alignment vertical="center"/>
    </xf>
    <xf numFmtId="0" fontId="26" fillId="2" borderId="4" xfId="66" applyFont="1" applyFill="1" applyBorder="1" applyAlignment="1">
      <alignment vertical="center"/>
    </xf>
    <xf numFmtId="0" fontId="47" fillId="2" borderId="5" xfId="66" applyFont="1" applyFill="1" applyBorder="1">
      <alignment vertical="center"/>
    </xf>
    <xf numFmtId="0" fontId="14" fillId="2" borderId="4" xfId="0" applyFont="1" applyFill="1" applyBorder="1" applyAlignment="1">
      <alignment vertical="center"/>
    </xf>
    <xf numFmtId="182" fontId="18" fillId="2" borderId="5" xfId="84" applyNumberFormat="1" applyFont="1" applyFill="1" applyBorder="1" applyAlignment="1">
      <alignment horizontal="right" vertical="center"/>
    </xf>
    <xf numFmtId="182" fontId="18" fillId="2" borderId="5" xfId="84" applyNumberFormat="1" applyFont="1" applyFill="1" applyBorder="1" applyAlignment="1">
      <alignment horizontal="right"/>
    </xf>
    <xf numFmtId="0" fontId="26" fillId="2" borderId="5" xfId="66" applyFont="1" applyFill="1" applyBorder="1" applyAlignment="1">
      <alignment vertical="center" wrapText="1"/>
    </xf>
    <xf numFmtId="0" fontId="9" fillId="2" borderId="7" xfId="84" applyFont="1" applyFill="1" applyBorder="1"/>
    <xf numFmtId="0" fontId="9" fillId="2" borderId="7" xfId="84" applyFont="1" applyFill="1" applyBorder="1" applyAlignment="1"/>
    <xf numFmtId="0" fontId="9" fillId="2" borderId="8" xfId="84" applyFont="1" applyFill="1" applyBorder="1" applyAlignment="1"/>
    <xf numFmtId="182" fontId="9" fillId="2" borderId="8" xfId="84" applyNumberFormat="1" applyFont="1" applyFill="1" applyBorder="1"/>
    <xf numFmtId="0" fontId="0" fillId="2" borderId="0" xfId="74" applyFill="1" applyAlignment="1">
      <alignment horizontal="left" vertical="center" wrapText="1"/>
    </xf>
    <xf numFmtId="182" fontId="0" fillId="2" borderId="0" xfId="74" applyNumberFormat="1" applyFill="1" applyAlignment="1">
      <alignment horizontal="left" vertical="center" wrapText="1"/>
    </xf>
    <xf numFmtId="182" fontId="14" fillId="2" borderId="0" xfId="0" applyNumberFormat="1" applyFont="1" applyFill="1" applyBorder="1" applyAlignment="1" applyProtection="1">
      <alignment horizontal="right" vertical="center"/>
    </xf>
    <xf numFmtId="182" fontId="11" fillId="2" borderId="3" xfId="85" applyNumberFormat="1" applyFont="1" applyFill="1" applyBorder="1" applyAlignment="1" applyProtection="1">
      <alignment horizontal="center" vertical="center" wrapText="1"/>
      <protection locked="0"/>
    </xf>
    <xf numFmtId="0" fontId="38" fillId="2" borderId="6" xfId="74" applyNumberFormat="1" applyFont="1" applyFill="1" applyBorder="1" applyAlignment="1" applyProtection="1">
      <alignment horizontal="right" vertical="center"/>
    </xf>
    <xf numFmtId="0" fontId="12" fillId="2" borderId="5" xfId="74" applyFont="1" applyFill="1" applyBorder="1" applyAlignment="1">
      <alignment vertical="center"/>
    </xf>
    <xf numFmtId="182" fontId="38" fillId="2" borderId="6" xfId="74" applyNumberFormat="1" applyFont="1" applyFill="1" applyBorder="1" applyAlignment="1">
      <alignment horizontal="right" vertical="center"/>
    </xf>
    <xf numFmtId="49" fontId="38" fillId="2" borderId="6" xfId="74" applyNumberFormat="1" applyFont="1" applyFill="1" applyBorder="1" applyAlignment="1" applyProtection="1">
      <alignment horizontal="right" vertical="center"/>
    </xf>
    <xf numFmtId="182" fontId="12" fillId="2" borderId="6" xfId="74" applyNumberFormat="1" applyFont="1" applyFill="1" applyBorder="1" applyAlignment="1">
      <alignment horizontal="right" vertical="center"/>
    </xf>
    <xf numFmtId="182" fontId="18" fillId="2" borderId="6" xfId="84" applyNumberFormat="1" applyFont="1" applyFill="1" applyBorder="1" applyAlignment="1">
      <alignment horizontal="right"/>
    </xf>
    <xf numFmtId="0" fontId="14" fillId="2" borderId="8" xfId="0" applyFont="1" applyFill="1" applyBorder="1" applyAlignment="1">
      <alignment vertical="center"/>
    </xf>
    <xf numFmtId="182" fontId="9" fillId="2" borderId="9" xfId="84" applyNumberFormat="1" applyFont="1" applyFill="1" applyBorder="1"/>
    <xf numFmtId="0" fontId="28" fillId="0" borderId="4" xfId="74" applyFont="1" applyFill="1" applyBorder="1">
      <alignment vertical="center"/>
    </xf>
    <xf numFmtId="178" fontId="48" fillId="0" borderId="6" xfId="85" applyNumberFormat="1" applyFont="1" applyFill="1" applyBorder="1" applyAlignment="1" applyProtection="1">
      <alignment horizontal="right" vertical="center" wrapText="1"/>
      <protection locked="0"/>
    </xf>
    <xf numFmtId="0" fontId="12" fillId="0" borderId="4" xfId="0" applyFont="1" applyBorder="1" applyAlignment="1">
      <alignment horizontal="left" vertical="center" indent="1"/>
    </xf>
    <xf numFmtId="14" fontId="27" fillId="0" borderId="2" xfId="85" applyNumberFormat="1" applyFont="1" applyFill="1" applyBorder="1" applyAlignment="1" applyProtection="1">
      <alignment horizontal="center" vertical="center"/>
      <protection locked="0"/>
    </xf>
    <xf numFmtId="0" fontId="28" fillId="0" borderId="4" xfId="74" applyFont="1" applyFill="1" applyBorder="1" applyAlignment="1">
      <alignment horizontal="left" vertical="center"/>
    </xf>
    <xf numFmtId="0" fontId="28" fillId="0" borderId="5" xfId="74" applyFont="1" applyFill="1" applyBorder="1" applyAlignment="1">
      <alignment horizontal="left" vertical="center"/>
    </xf>
    <xf numFmtId="0" fontId="49" fillId="0" borderId="0" xfId="0" applyFont="1" applyFill="1" applyAlignment="1">
      <alignment vertical="center"/>
    </xf>
    <xf numFmtId="0" fontId="5" fillId="0" borderId="0" xfId="0" applyFont="1" applyFill="1" applyBorder="1" applyAlignment="1">
      <alignment vertical="center"/>
    </xf>
    <xf numFmtId="0" fontId="27" fillId="0" borderId="0" xfId="0" applyFont="1" applyFill="1" applyBorder="1" applyAlignment="1">
      <alignment vertical="center"/>
    </xf>
    <xf numFmtId="0" fontId="37" fillId="0" borderId="0" xfId="74" applyFont="1" applyFill="1" applyAlignment="1">
      <alignment horizontal="center" vertical="center"/>
    </xf>
    <xf numFmtId="0" fontId="50" fillId="0" borderId="0" xfId="74" applyFont="1" applyFill="1" applyAlignment="1">
      <alignment horizontal="center" vertical="center"/>
    </xf>
    <xf numFmtId="0" fontId="0" fillId="0" borderId="0" xfId="74" applyFill="1" applyBorder="1" applyAlignment="1">
      <alignment horizontal="right"/>
    </xf>
    <xf numFmtId="0" fontId="11" fillId="0" borderId="11" xfId="92" applyFont="1" applyFill="1" applyBorder="1" applyAlignment="1">
      <alignment horizontal="center" vertical="center"/>
    </xf>
    <xf numFmtId="0" fontId="51" fillId="0" borderId="11" xfId="92" applyFont="1" applyFill="1" applyBorder="1" applyAlignment="1">
      <alignment horizontal="center" vertical="center"/>
    </xf>
    <xf numFmtId="3" fontId="43" fillId="0" borderId="19" xfId="0" applyNumberFormat="1" applyFont="1" applyFill="1" applyBorder="1" applyAlignment="1">
      <alignment horizontal="right" vertical="center" wrapText="1"/>
    </xf>
    <xf numFmtId="3" fontId="43" fillId="0" borderId="19" xfId="0" applyNumberFormat="1" applyFont="1" applyFill="1" applyBorder="1" applyAlignment="1">
      <alignment vertical="center" wrapText="1"/>
    </xf>
    <xf numFmtId="0" fontId="52" fillId="0" borderId="19" xfId="0" applyFont="1" applyFill="1" applyBorder="1" applyAlignment="1">
      <alignment vertical="center"/>
    </xf>
    <xf numFmtId="0" fontId="0" fillId="0" borderId="0" xfId="74" applyFill="1" applyAlignment="1">
      <alignment vertical="center" wrapText="1"/>
    </xf>
    <xf numFmtId="0" fontId="0" fillId="0" borderId="0" xfId="74" applyFill="1" applyAlignment="1">
      <alignment horizontal="left" vertical="center"/>
    </xf>
    <xf numFmtId="0" fontId="0" fillId="0" borderId="0" xfId="74" applyFill="1">
      <alignment vertical="center"/>
    </xf>
    <xf numFmtId="182" fontId="0" fillId="0" borderId="0" xfId="74" applyNumberFormat="1" applyFill="1">
      <alignment vertical="center"/>
    </xf>
    <xf numFmtId="177" fontId="0" fillId="0" borderId="0" xfId="74" applyNumberFormat="1" applyFill="1">
      <alignment vertical="center"/>
    </xf>
    <xf numFmtId="182" fontId="3" fillId="0" borderId="0" xfId="74" applyNumberFormat="1" applyFont="1" applyFill="1" applyAlignment="1">
      <alignment horizontal="left" vertical="center"/>
    </xf>
    <xf numFmtId="0" fontId="53" fillId="0" borderId="0" xfId="74" applyFont="1" applyFill="1" applyAlignment="1">
      <alignment horizontal="center" vertical="center"/>
    </xf>
    <xf numFmtId="182" fontId="53" fillId="0" borderId="0" xfId="74" applyNumberFormat="1" applyFont="1" applyFill="1" applyAlignment="1">
      <alignment horizontal="center" vertical="center"/>
    </xf>
    <xf numFmtId="0" fontId="54" fillId="0" borderId="0" xfId="74" applyFont="1" applyFill="1" applyAlignment="1">
      <alignment horizontal="center" vertical="center"/>
    </xf>
    <xf numFmtId="182" fontId="54" fillId="0" borderId="0" xfId="74" applyNumberFormat="1" applyFont="1" applyFill="1" applyAlignment="1">
      <alignment horizontal="center" vertical="center"/>
    </xf>
    <xf numFmtId="177" fontId="38" fillId="2" borderId="4" xfId="74" applyNumberFormat="1" applyFont="1" applyFill="1" applyBorder="1" applyAlignment="1">
      <alignment vertical="center" wrapText="1"/>
    </xf>
    <xf numFmtId="0" fontId="36" fillId="2" borderId="5" xfId="74" applyNumberFormat="1" applyFont="1" applyFill="1" applyBorder="1" applyAlignment="1" applyProtection="1">
      <alignment horizontal="right" vertical="center" wrapText="1"/>
    </xf>
    <xf numFmtId="0" fontId="11" fillId="2" borderId="5" xfId="74" applyFont="1" applyFill="1" applyBorder="1" applyAlignment="1">
      <alignment horizontal="center" vertical="center"/>
    </xf>
    <xf numFmtId="0" fontId="11" fillId="2" borderId="4" xfId="101" applyFont="1" applyFill="1" applyBorder="1" applyAlignment="1" applyProtection="1">
      <alignment horizontal="left" vertical="center" wrapText="1"/>
      <protection locked="0"/>
    </xf>
    <xf numFmtId="177" fontId="6" fillId="0" borderId="5" xfId="58" applyNumberFormat="1" applyFont="1" applyFill="1" applyBorder="1" applyAlignment="1" applyProtection="1">
      <alignment vertical="center" wrapText="1"/>
    </xf>
    <xf numFmtId="177" fontId="6" fillId="0" borderId="5" xfId="74" applyNumberFormat="1" applyFont="1" applyFill="1" applyBorder="1" applyAlignment="1" applyProtection="1">
      <alignment vertical="center" wrapText="1"/>
    </xf>
    <xf numFmtId="49" fontId="36" fillId="2" borderId="5" xfId="74" applyNumberFormat="1" applyFont="1" applyFill="1" applyBorder="1" applyAlignment="1" applyProtection="1">
      <alignment horizontal="right" vertical="center" wrapText="1"/>
    </xf>
    <xf numFmtId="0" fontId="11" fillId="2" borderId="5" xfId="101" applyFont="1" applyFill="1" applyBorder="1" applyAlignment="1" applyProtection="1">
      <alignment horizontal="left" vertical="center" wrapText="1"/>
      <protection locked="0"/>
    </xf>
    <xf numFmtId="0" fontId="36" fillId="2" borderId="4" xfId="74" applyFont="1" applyFill="1" applyBorder="1" applyAlignment="1">
      <alignment vertical="center" wrapText="1"/>
    </xf>
    <xf numFmtId="0" fontId="36" fillId="2" borderId="5" xfId="74" applyNumberFormat="1" applyFont="1" applyFill="1" applyBorder="1" applyAlignment="1" applyProtection="1">
      <alignment vertical="center" wrapText="1"/>
    </xf>
    <xf numFmtId="0" fontId="26" fillId="2" borderId="5" xfId="68" applyFont="1" applyFill="1" applyBorder="1">
      <alignment vertical="center"/>
    </xf>
    <xf numFmtId="0" fontId="26" fillId="2" borderId="4" xfId="68" applyFont="1" applyFill="1" applyBorder="1">
      <alignment vertical="center"/>
    </xf>
    <xf numFmtId="0" fontId="55" fillId="2" borderId="4" xfId="74" applyFont="1" applyFill="1" applyBorder="1">
      <alignment vertical="center"/>
    </xf>
    <xf numFmtId="0" fontId="0" fillId="0" borderId="4" xfId="74" applyFill="1" applyBorder="1">
      <alignment vertical="center"/>
    </xf>
    <xf numFmtId="0" fontId="0" fillId="2" borderId="4" xfId="74" applyFill="1" applyBorder="1">
      <alignment vertical="center"/>
    </xf>
    <xf numFmtId="178" fontId="0" fillId="2" borderId="5" xfId="68" applyNumberFormat="1" applyFill="1" applyBorder="1">
      <alignment vertical="center"/>
    </xf>
    <xf numFmtId="0" fontId="0" fillId="2" borderId="5" xfId="74" applyFill="1" applyBorder="1">
      <alignment vertical="center"/>
    </xf>
    <xf numFmtId="182" fontId="0" fillId="2" borderId="5" xfId="74" applyNumberFormat="1" applyFill="1" applyBorder="1">
      <alignment vertical="center"/>
    </xf>
    <xf numFmtId="177" fontId="12" fillId="2" borderId="5" xfId="74" applyNumberFormat="1" applyFont="1" applyFill="1" applyBorder="1" applyAlignment="1">
      <alignment horizontal="right" vertical="center"/>
    </xf>
    <xf numFmtId="181" fontId="36" fillId="2" borderId="5" xfId="74" applyNumberFormat="1" applyFont="1" applyFill="1" applyBorder="1" applyAlignment="1" applyProtection="1">
      <alignment vertical="center" wrapText="1"/>
    </xf>
    <xf numFmtId="182" fontId="12" fillId="2" borderId="5" xfId="74" applyNumberFormat="1" applyFont="1" applyFill="1" applyBorder="1" applyAlignment="1">
      <alignment horizontal="right" vertical="center"/>
    </xf>
    <xf numFmtId="182" fontId="12" fillId="2" borderId="5" xfId="74" applyNumberFormat="1" applyFont="1" applyFill="1" applyBorder="1">
      <alignment vertical="center"/>
    </xf>
    <xf numFmtId="0" fontId="0" fillId="2" borderId="7" xfId="74" applyFill="1" applyBorder="1">
      <alignment vertical="center"/>
    </xf>
    <xf numFmtId="0" fontId="0" fillId="2" borderId="8" xfId="74" applyFill="1" applyBorder="1">
      <alignment vertical="center"/>
    </xf>
    <xf numFmtId="182" fontId="0" fillId="2" borderId="8" xfId="74" applyNumberFormat="1" applyFill="1" applyBorder="1">
      <alignment vertical="center"/>
    </xf>
    <xf numFmtId="0" fontId="26" fillId="2" borderId="8" xfId="66" applyFont="1" applyFill="1" applyBorder="1">
      <alignment vertical="center"/>
    </xf>
    <xf numFmtId="0" fontId="0" fillId="2" borderId="10" xfId="74" applyFont="1" applyFill="1" applyBorder="1" applyAlignment="1">
      <alignment horizontal="left" vertical="center" wrapText="1"/>
    </xf>
    <xf numFmtId="182" fontId="0" fillId="2" borderId="10" xfId="74" applyNumberFormat="1" applyFont="1" applyFill="1" applyBorder="1" applyAlignment="1">
      <alignment horizontal="left" vertical="center" wrapText="1"/>
    </xf>
    <xf numFmtId="177" fontId="53" fillId="0" borderId="0" xfId="74" applyNumberFormat="1" applyFont="1" applyFill="1" applyAlignment="1">
      <alignment horizontal="center" vertical="center"/>
    </xf>
    <xf numFmtId="177" fontId="54" fillId="0" borderId="0" xfId="74" applyNumberFormat="1" applyFont="1" applyFill="1" applyAlignment="1">
      <alignment horizontal="center" vertical="center"/>
    </xf>
    <xf numFmtId="182" fontId="26" fillId="2" borderId="0" xfId="68" applyNumberFormat="1" applyFont="1" applyFill="1" applyBorder="1" applyAlignment="1">
      <alignment horizontal="right" vertical="center"/>
    </xf>
    <xf numFmtId="177" fontId="11" fillId="2" borderId="2" xfId="85" applyNumberFormat="1" applyFont="1" applyFill="1" applyBorder="1" applyAlignment="1" applyProtection="1">
      <alignment horizontal="center" vertical="center" wrapText="1"/>
      <protection locked="0"/>
    </xf>
    <xf numFmtId="177" fontId="36" fillId="2" borderId="4" xfId="74" applyNumberFormat="1" applyFont="1" applyFill="1" applyBorder="1" applyAlignment="1">
      <alignment vertical="center" wrapText="1"/>
    </xf>
    <xf numFmtId="177" fontId="26" fillId="2" borderId="5" xfId="68" applyNumberFormat="1" applyFont="1" applyFill="1" applyBorder="1" applyAlignment="1">
      <alignment horizontal="right" vertical="center"/>
    </xf>
    <xf numFmtId="177" fontId="26" fillId="2" borderId="5" xfId="68" applyNumberFormat="1" applyFont="1" applyFill="1" applyBorder="1">
      <alignment vertical="center"/>
    </xf>
    <xf numFmtId="181" fontId="38" fillId="2" borderId="4" xfId="74" applyNumberFormat="1" applyFont="1" applyFill="1" applyBorder="1" applyAlignment="1">
      <alignment vertical="center" wrapText="1"/>
    </xf>
    <xf numFmtId="177" fontId="12" fillId="2" borderId="5" xfId="74" applyNumberFormat="1" applyFont="1" applyFill="1" applyBorder="1">
      <alignment vertical="center"/>
    </xf>
    <xf numFmtId="177" fontId="0" fillId="2" borderId="5" xfId="74" applyNumberFormat="1" applyFill="1" applyBorder="1">
      <alignment vertical="center"/>
    </xf>
    <xf numFmtId="177" fontId="26" fillId="2" borderId="5" xfId="66" applyNumberFormat="1" applyFont="1" applyFill="1" applyBorder="1">
      <alignment vertical="center"/>
    </xf>
    <xf numFmtId="182" fontId="56" fillId="2" borderId="5" xfId="74" applyNumberFormat="1" applyFont="1" applyFill="1" applyBorder="1">
      <alignment vertical="center"/>
    </xf>
    <xf numFmtId="182" fontId="12" fillId="2" borderId="6" xfId="74" applyNumberFormat="1" applyFont="1" applyFill="1" applyBorder="1">
      <alignment vertical="center"/>
    </xf>
    <xf numFmtId="182" fontId="0" fillId="2" borderId="6" xfId="74" applyNumberFormat="1" applyFill="1" applyBorder="1">
      <alignment vertical="center"/>
    </xf>
    <xf numFmtId="177" fontId="0" fillId="2" borderId="8" xfId="74" applyNumberFormat="1" applyFill="1" applyBorder="1">
      <alignment vertical="center"/>
    </xf>
    <xf numFmtId="182" fontId="0" fillId="2" borderId="9" xfId="74" applyNumberFormat="1" applyFill="1" applyBorder="1">
      <alignment vertical="center"/>
    </xf>
    <xf numFmtId="177" fontId="0" fillId="2" borderId="10" xfId="74" applyNumberFormat="1" applyFont="1" applyFill="1" applyBorder="1" applyAlignment="1">
      <alignment horizontal="left" vertical="center" wrapText="1"/>
    </xf>
    <xf numFmtId="0" fontId="0" fillId="0" borderId="0" xfId="0" applyAlignment="1"/>
    <xf numFmtId="0" fontId="57" fillId="0" borderId="0" xfId="0" applyFont="1" applyAlignment="1"/>
    <xf numFmtId="0" fontId="0" fillId="0" borderId="0" xfId="75"/>
    <xf numFmtId="0" fontId="58" fillId="0" borderId="0" xfId="0" applyFont="1" applyAlignment="1">
      <alignment horizontal="center" vertical="center"/>
    </xf>
    <xf numFmtId="0" fontId="59" fillId="0" borderId="0" xfId="0" applyFont="1" applyBorder="1" applyAlignment="1">
      <alignment horizontal="left" vertical="center"/>
    </xf>
    <xf numFmtId="0" fontId="60" fillId="0" borderId="0" xfId="0" applyFont="1" applyBorder="1" applyAlignment="1"/>
    <xf numFmtId="0" fontId="57" fillId="0" borderId="0" xfId="75" applyFont="1" applyBorder="1"/>
    <xf numFmtId="0" fontId="57" fillId="0" borderId="0" xfId="75" applyFont="1" applyBorder="1" applyAlignment="1">
      <alignment wrapText="1"/>
    </xf>
    <xf numFmtId="0" fontId="0" fillId="0" borderId="0" xfId="91">
      <alignment vertical="center"/>
    </xf>
    <xf numFmtId="0" fontId="3" fillId="0" borderId="0" xfId="91" applyFont="1">
      <alignment vertical="center"/>
    </xf>
    <xf numFmtId="0" fontId="61" fillId="0" borderId="0" xfId="91" applyFont="1" applyAlignment="1">
      <alignment horizontal="center" vertical="center" wrapText="1"/>
    </xf>
    <xf numFmtId="0" fontId="61" fillId="0" borderId="0" xfId="91" applyFont="1" applyAlignment="1">
      <alignment horizontal="center" vertical="center"/>
    </xf>
    <xf numFmtId="57" fontId="62" fillId="0" borderId="0" xfId="91" applyNumberFormat="1" applyFont="1" applyAlignment="1">
      <alignment horizontal="center" vertical="center"/>
    </xf>
    <xf numFmtId="0" fontId="62" fillId="0" borderId="0" xfId="91" applyFont="1" applyAlignment="1">
      <alignment horizontal="center" vertical="center"/>
    </xf>
  </cellXfs>
  <cellStyles count="122">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百分比 2" xfId="18"/>
    <cellStyle name="60% - 强调文字颜色 2" xfId="19" builtinId="36"/>
    <cellStyle name="标题 4" xfId="20" builtinId="19"/>
    <cellStyle name="警告文本" xfId="21" builtinId="11"/>
    <cellStyle name="标题" xfId="22" builtinId="15"/>
    <cellStyle name="常规 5 2"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常规 46" xfId="39"/>
    <cellStyle name="标题 1 2" xfId="40"/>
    <cellStyle name="20% - 强调文字颜色 5" xfId="41" builtinId="46"/>
    <cellStyle name="强调文字颜色 1" xfId="42" builtinId="29"/>
    <cellStyle name="常规 2 2 2" xfId="43"/>
    <cellStyle name="20% - 强调文字颜色 1" xfId="44" builtinId="30"/>
    <cellStyle name="40% - 强调文字颜色 1" xfId="45" builtinId="31"/>
    <cellStyle name="20% - 强调文字颜色 2" xfId="46" builtinId="34"/>
    <cellStyle name="输出 2" xfId="47"/>
    <cellStyle name="常规 2 2 3" xfId="48"/>
    <cellStyle name="40% - 强调文字颜色 2" xfId="49" builtinId="35"/>
    <cellStyle name="强调文字颜色 3" xfId="50" builtinId="37"/>
    <cellStyle name="千位分隔[0] 2" xfId="51"/>
    <cellStyle name="强调文字颜色 4" xfId="52" builtinId="41"/>
    <cellStyle name="千位分隔[0] 3" xfId="53"/>
    <cellStyle name="20% - 强调文字颜色 4" xfId="54" builtinId="42"/>
    <cellStyle name="40% - 强调文字颜色 4" xfId="55" builtinId="43"/>
    <cellStyle name="强调文字颜色 5" xfId="56" builtinId="45"/>
    <cellStyle name="千位分隔[0] 4" xfId="57"/>
    <cellStyle name="常规 2 2" xfId="58"/>
    <cellStyle name="40% - 强调文字颜色 5" xfId="59" builtinId="47"/>
    <cellStyle name="60% - 强调文字颜色 5" xfId="60" builtinId="48"/>
    <cellStyle name="千位分隔[0] 5" xfId="61"/>
    <cellStyle name="强调文字颜色 6" xfId="62" builtinId="49"/>
    <cellStyle name="适中 2" xfId="63"/>
    <cellStyle name="40% - 强调文字颜色 6" xfId="64" builtinId="51"/>
    <cellStyle name="60% - 强调文字颜色 6" xfId="65" builtinId="52"/>
    <cellStyle name="常规 2 3" xfId="66"/>
    <cellStyle name="常规 10" xfId="67"/>
    <cellStyle name="常规 2 3 2" xfId="68"/>
    <cellStyle name="常规 10 2" xfId="69"/>
    <cellStyle name="标题 2 2" xfId="70"/>
    <cellStyle name="标题 3 2" xfId="71"/>
    <cellStyle name="标题 4 2" xfId="72"/>
    <cellStyle name="差 2" xfId="73"/>
    <cellStyle name="常规 2" xfId="74"/>
    <cellStyle name="常规 2 4" xfId="75"/>
    <cellStyle name="常规 2 5" xfId="76"/>
    <cellStyle name="千位分隔[0] 3 2" xfId="77"/>
    <cellStyle name="常规 2 6" xfId="78"/>
    <cellStyle name="常规 2 6 2" xfId="79"/>
    <cellStyle name="常规 2 7" xfId="80"/>
    <cellStyle name="常规 2 8" xfId="81"/>
    <cellStyle name="输入 2" xfId="82"/>
    <cellStyle name="常规 2 9" xfId="83"/>
    <cellStyle name="常规 3" xfId="84"/>
    <cellStyle name="常规_2007人代会数据 2" xfId="85"/>
    <cellStyle name="常规 3 2" xfId="86"/>
    <cellStyle name="常规 3 2 2" xfId="87"/>
    <cellStyle name="常规 3 3" xfId="88"/>
    <cellStyle name="常规 3 4" xfId="89"/>
    <cellStyle name="常规 3 5" xfId="90"/>
    <cellStyle name="常规 3 6" xfId="91"/>
    <cellStyle name="常规 4" xfId="92"/>
    <cellStyle name="常规 4 2" xfId="93"/>
    <cellStyle name="常规 4 2 2" xfId="94"/>
    <cellStyle name="常规 4 2 3" xfId="95"/>
    <cellStyle name="常规 4 3" xfId="96"/>
    <cellStyle name="常规 5" xfId="97"/>
    <cellStyle name="常规 6 2" xfId="98"/>
    <cellStyle name="注释 2" xfId="99"/>
    <cellStyle name="常规 7" xfId="100"/>
    <cellStyle name="常规 9" xfId="101"/>
    <cellStyle name="好 2" xfId="102"/>
    <cellStyle name="汇总 2" xfId="103"/>
    <cellStyle name="检查单元格 2" xfId="104"/>
    <cellStyle name="解释性文本 2" xfId="105"/>
    <cellStyle name="警告文本 2" xfId="106"/>
    <cellStyle name="链接单元格 2" xfId="107"/>
    <cellStyle name="千位分隔 2" xfId="108"/>
    <cellStyle name="千位分隔 2 2" xfId="109"/>
    <cellStyle name="千位分隔 2 3" xfId="110"/>
    <cellStyle name="千位分隔 2 3 2 2 2" xfId="111"/>
    <cellStyle name="千位分隔 2 3 2 2 2 2" xfId="112"/>
    <cellStyle name="千位分隔 2 3 2 2 2 3" xfId="113"/>
    <cellStyle name="千位分隔 2 4 2" xfId="114"/>
    <cellStyle name="千位分隔[0] 6" xfId="115"/>
    <cellStyle name="千位分隔[0] 6 2" xfId="116"/>
    <cellStyle name="千位分隔[0] 7" xfId="117"/>
    <cellStyle name="样式 1" xfId="118"/>
    <cellStyle name="3232" xfId="119"/>
    <cellStyle name="常规_Sheet1" xfId="120"/>
    <cellStyle name="常规_西安" xfId="121"/>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opLeftCell="A17" workbookViewId="0">
      <selection activeCell="G48" sqref="G48"/>
    </sheetView>
  </sheetViews>
  <sheetFormatPr defaultColWidth="9" defaultRowHeight="13.5"/>
  <cols>
    <col min="1" max="16384" width="9" style="508"/>
  </cols>
  <sheetData>
    <row r="1" ht="18" spans="1:1">
      <c r="A1" s="509" t="s">
        <v>0</v>
      </c>
    </row>
    <row r="11" ht="87.75" customHeight="1" spans="1:9">
      <c r="A11" s="510" t="s">
        <v>1</v>
      </c>
      <c r="B11" s="511"/>
      <c r="C11" s="511"/>
      <c r="D11" s="511"/>
      <c r="E11" s="511"/>
      <c r="F11" s="511"/>
      <c r="G11" s="511"/>
      <c r="H11" s="511"/>
      <c r="I11" s="511"/>
    </row>
    <row r="43" ht="30" customHeight="1" spans="1:9">
      <c r="A43" s="512">
        <v>44958</v>
      </c>
      <c r="B43" s="513"/>
      <c r="C43" s="513"/>
      <c r="D43" s="513"/>
      <c r="E43" s="513"/>
      <c r="F43" s="513"/>
      <c r="G43" s="513"/>
      <c r="H43" s="513"/>
      <c r="I43" s="513"/>
    </row>
  </sheetData>
  <mergeCells count="2">
    <mergeCell ref="A11:I11"/>
    <mergeCell ref="A43:I43"/>
  </mergeCells>
  <printOptions horizontalCentered="1"/>
  <pageMargins left="0.708333333333333" right="0.708333333333333" top="0.747916666666667" bottom="0.747916666666667" header="0.314583333333333" footer="0.31458333333333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07"/>
  <sheetViews>
    <sheetView showZeros="0" zoomScale="130" zoomScaleNormal="130" workbookViewId="0">
      <selection activeCell="C8" sqref="C8"/>
    </sheetView>
  </sheetViews>
  <sheetFormatPr defaultColWidth="10" defaultRowHeight="13.5" outlineLevelCol="1"/>
  <cols>
    <col min="1" max="1" width="56.625" style="96" customWidth="1"/>
    <col min="2" max="2" width="20.125" style="97" customWidth="1"/>
    <col min="3" max="16384" width="10" style="97"/>
  </cols>
  <sheetData>
    <row r="1" ht="18" spans="1:2">
      <c r="A1" s="98" t="s">
        <v>1459</v>
      </c>
      <c r="B1" s="98"/>
    </row>
    <row r="2" ht="24" spans="1:2">
      <c r="A2" s="99" t="s">
        <v>1460</v>
      </c>
      <c r="B2" s="99"/>
    </row>
    <row r="3" spans="1:2">
      <c r="A3" s="100" t="s">
        <v>1189</v>
      </c>
      <c r="B3" s="100"/>
    </row>
    <row r="4" ht="20.25" customHeight="1" spans="1:2">
      <c r="A4" s="101"/>
      <c r="B4" s="102" t="s">
        <v>35</v>
      </c>
    </row>
    <row r="5" ht="24" customHeight="1" spans="1:2">
      <c r="A5" s="103" t="s">
        <v>1190</v>
      </c>
      <c r="B5" s="104" t="s">
        <v>40</v>
      </c>
    </row>
    <row r="6" ht="24" customHeight="1" spans="1:2">
      <c r="A6" s="105" t="s">
        <v>1147</v>
      </c>
      <c r="B6" s="353">
        <v>27266</v>
      </c>
    </row>
    <row r="7" ht="20.1" customHeight="1" spans="1:2">
      <c r="A7" s="354" t="s">
        <v>1461</v>
      </c>
      <c r="B7" s="176">
        <v>27266</v>
      </c>
    </row>
    <row r="8" ht="20.1" customHeight="1" spans="1:2">
      <c r="A8" s="107"/>
      <c r="B8" s="108"/>
    </row>
    <row r="9" ht="20.1" customHeight="1" spans="1:2">
      <c r="A9" s="107"/>
      <c r="B9" s="108"/>
    </row>
    <row r="10" ht="20.1" customHeight="1" spans="1:2">
      <c r="A10" s="107"/>
      <c r="B10" s="108"/>
    </row>
    <row r="11" ht="20.1" customHeight="1" spans="1:2">
      <c r="A11" s="107"/>
      <c r="B11" s="108"/>
    </row>
    <row r="12" ht="20.1" customHeight="1" spans="1:2">
      <c r="A12" s="107"/>
      <c r="B12" s="108"/>
    </row>
    <row r="13" ht="20.1" customHeight="1" spans="1:2">
      <c r="A13" s="107"/>
      <c r="B13" s="108"/>
    </row>
    <row r="14" ht="20.1" customHeight="1" spans="1:2">
      <c r="A14" s="107"/>
      <c r="B14" s="108"/>
    </row>
    <row r="15" ht="18.75" customHeight="1" spans="1:2">
      <c r="A15" s="107"/>
      <c r="B15" s="108"/>
    </row>
    <row r="16" ht="20.1" customHeight="1" spans="1:2">
      <c r="A16" s="355"/>
      <c r="B16" s="110"/>
    </row>
    <row r="17" ht="49.5" customHeight="1" spans="1:2">
      <c r="A17" s="111"/>
      <c r="B17" s="111"/>
    </row>
    <row r="18" ht="20.1" customHeight="1"/>
    <row r="19" ht="20.1" customHeight="1" spans="1:1">
      <c r="A19" s="97"/>
    </row>
    <row r="20" ht="20.1" customHeight="1" spans="1:1">
      <c r="A20" s="97"/>
    </row>
    <row r="21" ht="20.1" customHeight="1" spans="1:1">
      <c r="A21" s="97"/>
    </row>
    <row r="22" ht="20.1" customHeight="1" spans="1:1">
      <c r="A22" s="97"/>
    </row>
    <row r="23" ht="20.1" customHeight="1" spans="1:1">
      <c r="A23" s="97"/>
    </row>
    <row r="24" ht="20.1" customHeight="1" spans="1:1">
      <c r="A24" s="97"/>
    </row>
    <row r="25" ht="20.1" customHeight="1" spans="1:1">
      <c r="A25" s="97"/>
    </row>
    <row r="26" ht="20.1" customHeight="1" spans="1:1">
      <c r="A26" s="97"/>
    </row>
    <row r="27" ht="20.1" customHeight="1" spans="1:1">
      <c r="A27" s="97"/>
    </row>
    <row r="28" ht="20.1" customHeight="1" spans="1:1">
      <c r="A28" s="97"/>
    </row>
    <row r="29" ht="20.1" customHeight="1" spans="1:1">
      <c r="A29" s="97"/>
    </row>
    <row r="30" ht="20.1" customHeight="1" spans="1:1">
      <c r="A30" s="97"/>
    </row>
    <row r="31" ht="20.1" customHeight="1" spans="1:1">
      <c r="A31" s="97"/>
    </row>
    <row r="32" ht="20.1" customHeight="1" spans="1:1">
      <c r="A32" s="97"/>
    </row>
    <row r="33" ht="20.1" customHeight="1" spans="1:1">
      <c r="A33" s="97"/>
    </row>
    <row r="34" ht="20.1" customHeight="1" spans="1:1">
      <c r="A34" s="97"/>
    </row>
    <row r="35" ht="20.1" customHeight="1" spans="1:1">
      <c r="A35" s="97"/>
    </row>
    <row r="36" ht="20.1" customHeight="1" spans="1:1">
      <c r="A36" s="97"/>
    </row>
    <row r="37" ht="20.1" customHeight="1" spans="1:1">
      <c r="A37" s="97"/>
    </row>
    <row r="38" ht="20.1" customHeight="1" spans="1:1">
      <c r="A38" s="97"/>
    </row>
    <row r="39" ht="20.1" customHeight="1" spans="1:1">
      <c r="A39" s="97"/>
    </row>
    <row r="40" spans="1:1">
      <c r="A40" s="97"/>
    </row>
    <row r="41" spans="1:1">
      <c r="A41" s="97"/>
    </row>
    <row r="42" spans="1:1">
      <c r="A42" s="97"/>
    </row>
    <row r="43" spans="1:1">
      <c r="A43" s="97"/>
    </row>
    <row r="44" spans="1:1">
      <c r="A44" s="97"/>
    </row>
    <row r="45" spans="1:1">
      <c r="A45" s="97"/>
    </row>
    <row r="46" spans="1:1">
      <c r="A46" s="97"/>
    </row>
    <row r="47" spans="1:1">
      <c r="A47" s="97"/>
    </row>
    <row r="48" spans="1:1">
      <c r="A48" s="97"/>
    </row>
    <row r="49" spans="1:1">
      <c r="A49" s="97"/>
    </row>
    <row r="50" spans="1:1">
      <c r="A50" s="97"/>
    </row>
    <row r="51" spans="1:1">
      <c r="A51" s="97"/>
    </row>
    <row r="52" spans="1:1">
      <c r="A52" s="97"/>
    </row>
    <row r="53" spans="1:1">
      <c r="A53" s="97"/>
    </row>
    <row r="54" spans="1:1">
      <c r="A54" s="97"/>
    </row>
    <row r="55" spans="1:1">
      <c r="A55" s="97"/>
    </row>
    <row r="56" spans="1:1">
      <c r="A56" s="97"/>
    </row>
    <row r="57" spans="1:1">
      <c r="A57" s="97"/>
    </row>
    <row r="58" spans="1:1">
      <c r="A58" s="97"/>
    </row>
    <row r="59" spans="1:1">
      <c r="A59" s="97"/>
    </row>
    <row r="60" spans="1:1">
      <c r="A60" s="97"/>
    </row>
    <row r="61" spans="1:1">
      <c r="A61" s="97"/>
    </row>
    <row r="62" spans="1:1">
      <c r="A62" s="97"/>
    </row>
    <row r="63" spans="1:1">
      <c r="A63" s="97"/>
    </row>
    <row r="64" spans="1:1">
      <c r="A64" s="97"/>
    </row>
    <row r="65" spans="1:1">
      <c r="A65" s="97"/>
    </row>
    <row r="66" spans="1:1">
      <c r="A66" s="97"/>
    </row>
    <row r="67" spans="1:1">
      <c r="A67" s="97"/>
    </row>
    <row r="68" spans="1:1">
      <c r="A68" s="97"/>
    </row>
    <row r="69" spans="1:1">
      <c r="A69" s="97"/>
    </row>
    <row r="70" spans="1:1">
      <c r="A70" s="97"/>
    </row>
    <row r="71" spans="1:1">
      <c r="A71" s="97"/>
    </row>
    <row r="72" spans="1:1">
      <c r="A72" s="97"/>
    </row>
    <row r="73" spans="1:1">
      <c r="A73" s="97"/>
    </row>
    <row r="74" spans="1:1">
      <c r="A74" s="97"/>
    </row>
    <row r="75" spans="1:1">
      <c r="A75" s="97"/>
    </row>
    <row r="76" spans="1:1">
      <c r="A76" s="97"/>
    </row>
    <row r="77" spans="1:1">
      <c r="A77" s="97"/>
    </row>
    <row r="78" spans="1:1">
      <c r="A78" s="97"/>
    </row>
    <row r="79" spans="1:1">
      <c r="A79" s="97"/>
    </row>
    <row r="80" spans="1:1">
      <c r="A80" s="97"/>
    </row>
    <row r="81" spans="1:1">
      <c r="A81" s="97"/>
    </row>
    <row r="82" spans="1:1">
      <c r="A82" s="97"/>
    </row>
    <row r="83" spans="1:1">
      <c r="A83" s="97"/>
    </row>
    <row r="84" spans="1:1">
      <c r="A84" s="97"/>
    </row>
    <row r="85" spans="1:1">
      <c r="A85" s="97"/>
    </row>
    <row r="86" spans="1:1">
      <c r="A86" s="97"/>
    </row>
    <row r="87" spans="1:1">
      <c r="A87" s="97"/>
    </row>
    <row r="88" spans="1:1">
      <c r="A88" s="97"/>
    </row>
    <row r="89" spans="1:1">
      <c r="A89" s="97"/>
    </row>
    <row r="90" spans="1:1">
      <c r="A90" s="97"/>
    </row>
    <row r="91" spans="1:1">
      <c r="A91" s="97"/>
    </row>
    <row r="92" spans="1:1">
      <c r="A92" s="97"/>
    </row>
    <row r="93" spans="1:1">
      <c r="A93" s="97"/>
    </row>
    <row r="94" spans="1:1">
      <c r="A94" s="97"/>
    </row>
    <row r="95" spans="1:1">
      <c r="A95" s="97"/>
    </row>
    <row r="96" spans="1:1">
      <c r="A96" s="97"/>
    </row>
    <row r="97" spans="1:1">
      <c r="A97" s="97"/>
    </row>
    <row r="98" spans="1:1">
      <c r="A98" s="97"/>
    </row>
    <row r="99" spans="1:1">
      <c r="A99" s="97"/>
    </row>
    <row r="100" spans="1:1">
      <c r="A100" s="97"/>
    </row>
    <row r="101" spans="1:1">
      <c r="A101" s="97"/>
    </row>
    <row r="102" spans="1:1">
      <c r="A102" s="97"/>
    </row>
    <row r="103" spans="1:1">
      <c r="A103" s="97"/>
    </row>
    <row r="104" spans="1:1">
      <c r="A104" s="97"/>
    </row>
    <row r="105" spans="1:1">
      <c r="A105" s="97"/>
    </row>
    <row r="106" spans="1:1">
      <c r="A106" s="97"/>
    </row>
    <row r="107" spans="1:1">
      <c r="A107" s="97"/>
    </row>
  </sheetData>
  <mergeCells count="4">
    <mergeCell ref="A1:B1"/>
    <mergeCell ref="A2:B2"/>
    <mergeCell ref="A3:B3"/>
    <mergeCell ref="A17:B17"/>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7"/>
  <sheetViews>
    <sheetView showZeros="0" topLeftCell="A6" workbookViewId="0">
      <selection activeCell="D26" sqref="D26"/>
    </sheetView>
  </sheetViews>
  <sheetFormatPr defaultColWidth="12.75" defaultRowHeight="13.5"/>
  <cols>
    <col min="1" max="1" width="33" style="290" customWidth="1"/>
    <col min="2" max="2" width="15.25" style="290" customWidth="1"/>
    <col min="3" max="5" width="12.625" style="291" customWidth="1"/>
    <col min="6" max="6" width="12.5" style="292" customWidth="1"/>
    <col min="7" max="7" width="13.125" style="292" customWidth="1"/>
    <col min="8" max="8" width="37.375" style="59" customWidth="1"/>
    <col min="9" max="9" width="17.625" style="59" customWidth="1"/>
    <col min="10" max="11" width="12.5" style="60" customWidth="1"/>
    <col min="12" max="12" width="12.5" style="60" hidden="1" customWidth="1"/>
    <col min="13" max="14" width="12.5" style="60" customWidth="1"/>
    <col min="15" max="15" width="12.5" style="293" hidden="1" customWidth="1"/>
    <col min="16" max="16" width="11.625" style="290" customWidth="1"/>
    <col min="17" max="262" width="9" style="290" customWidth="1"/>
    <col min="263" max="263" width="29.625" style="290" customWidth="1"/>
    <col min="264" max="264" width="12.75" style="290"/>
    <col min="265" max="265" width="29.75" style="290" customWidth="1"/>
    <col min="266" max="266" width="17" style="290" customWidth="1"/>
    <col min="267" max="267" width="37" style="290" customWidth="1"/>
    <col min="268" max="268" width="17.375" style="290" customWidth="1"/>
    <col min="269" max="518" width="9" style="290" customWidth="1"/>
    <col min="519" max="519" width="29.625" style="290" customWidth="1"/>
    <col min="520" max="520" width="12.75" style="290"/>
    <col min="521" max="521" width="29.75" style="290" customWidth="1"/>
    <col min="522" max="522" width="17" style="290" customWidth="1"/>
    <col min="523" max="523" width="37" style="290" customWidth="1"/>
    <col min="524" max="524" width="17.375" style="290" customWidth="1"/>
    <col min="525" max="774" width="9" style="290" customWidth="1"/>
    <col min="775" max="775" width="29.625" style="290" customWidth="1"/>
    <col min="776" max="776" width="12.75" style="290"/>
    <col min="777" max="777" width="29.75" style="290" customWidth="1"/>
    <col min="778" max="778" width="17" style="290" customWidth="1"/>
    <col min="779" max="779" width="37" style="290" customWidth="1"/>
    <col min="780" max="780" width="17.375" style="290" customWidth="1"/>
    <col min="781" max="1030" width="9" style="290" customWidth="1"/>
    <col min="1031" max="1031" width="29.625" style="290" customWidth="1"/>
    <col min="1032" max="1032" width="12.75" style="290"/>
    <col min="1033" max="1033" width="29.75" style="290" customWidth="1"/>
    <col min="1034" max="1034" width="17" style="290" customWidth="1"/>
    <col min="1035" max="1035" width="37" style="290" customWidth="1"/>
    <col min="1036" max="1036" width="17.375" style="290" customWidth="1"/>
    <col min="1037" max="1286" width="9" style="290" customWidth="1"/>
    <col min="1287" max="1287" width="29.625" style="290" customWidth="1"/>
    <col min="1288" max="1288" width="12.75" style="290"/>
    <col min="1289" max="1289" width="29.75" style="290" customWidth="1"/>
    <col min="1290" max="1290" width="17" style="290" customWidth="1"/>
    <col min="1291" max="1291" width="37" style="290" customWidth="1"/>
    <col min="1292" max="1292" width="17.375" style="290" customWidth="1"/>
    <col min="1293" max="1542" width="9" style="290" customWidth="1"/>
    <col min="1543" max="1543" width="29.625" style="290" customWidth="1"/>
    <col min="1544" max="1544" width="12.75" style="290"/>
    <col min="1545" max="1545" width="29.75" style="290" customWidth="1"/>
    <col min="1546" max="1546" width="17" style="290" customWidth="1"/>
    <col min="1547" max="1547" width="37" style="290" customWidth="1"/>
    <col min="1548" max="1548" width="17.375" style="290" customWidth="1"/>
    <col min="1549" max="1798" width="9" style="290" customWidth="1"/>
    <col min="1799" max="1799" width="29.625" style="290" customWidth="1"/>
    <col min="1800" max="1800" width="12.75" style="290"/>
    <col min="1801" max="1801" width="29.75" style="290" customWidth="1"/>
    <col min="1802" max="1802" width="17" style="290" customWidth="1"/>
    <col min="1803" max="1803" width="37" style="290" customWidth="1"/>
    <col min="1804" max="1804" width="17.375" style="290" customWidth="1"/>
    <col min="1805" max="2054" width="9" style="290" customWidth="1"/>
    <col min="2055" max="2055" width="29.625" style="290" customWidth="1"/>
    <col min="2056" max="2056" width="12.75" style="290"/>
    <col min="2057" max="2057" width="29.75" style="290" customWidth="1"/>
    <col min="2058" max="2058" width="17" style="290" customWidth="1"/>
    <col min="2059" max="2059" width="37" style="290" customWidth="1"/>
    <col min="2060" max="2060" width="17.375" style="290" customWidth="1"/>
    <col min="2061" max="2310" width="9" style="290" customWidth="1"/>
    <col min="2311" max="2311" width="29.625" style="290" customWidth="1"/>
    <col min="2312" max="2312" width="12.75" style="290"/>
    <col min="2313" max="2313" width="29.75" style="290" customWidth="1"/>
    <col min="2314" max="2314" width="17" style="290" customWidth="1"/>
    <col min="2315" max="2315" width="37" style="290" customWidth="1"/>
    <col min="2316" max="2316" width="17.375" style="290" customWidth="1"/>
    <col min="2317" max="2566" width="9" style="290" customWidth="1"/>
    <col min="2567" max="2567" width="29.625" style="290" customWidth="1"/>
    <col min="2568" max="2568" width="12.75" style="290"/>
    <col min="2569" max="2569" width="29.75" style="290" customWidth="1"/>
    <col min="2570" max="2570" width="17" style="290" customWidth="1"/>
    <col min="2571" max="2571" width="37" style="290" customWidth="1"/>
    <col min="2572" max="2572" width="17.375" style="290" customWidth="1"/>
    <col min="2573" max="2822" width="9" style="290" customWidth="1"/>
    <col min="2823" max="2823" width="29.625" style="290" customWidth="1"/>
    <col min="2824" max="2824" width="12.75" style="290"/>
    <col min="2825" max="2825" width="29.75" style="290" customWidth="1"/>
    <col min="2826" max="2826" width="17" style="290" customWidth="1"/>
    <col min="2827" max="2827" width="37" style="290" customWidth="1"/>
    <col min="2828" max="2828" width="17.375" style="290" customWidth="1"/>
    <col min="2829" max="3078" width="9" style="290" customWidth="1"/>
    <col min="3079" max="3079" width="29.625" style="290" customWidth="1"/>
    <col min="3080" max="3080" width="12.75" style="290"/>
    <col min="3081" max="3081" width="29.75" style="290" customWidth="1"/>
    <col min="3082" max="3082" width="17" style="290" customWidth="1"/>
    <col min="3083" max="3083" width="37" style="290" customWidth="1"/>
    <col min="3084" max="3084" width="17.375" style="290" customWidth="1"/>
    <col min="3085" max="3334" width="9" style="290" customWidth="1"/>
    <col min="3335" max="3335" width="29.625" style="290" customWidth="1"/>
    <col min="3336" max="3336" width="12.75" style="290"/>
    <col min="3337" max="3337" width="29.75" style="290" customWidth="1"/>
    <col min="3338" max="3338" width="17" style="290" customWidth="1"/>
    <col min="3339" max="3339" width="37" style="290" customWidth="1"/>
    <col min="3340" max="3340" width="17.375" style="290" customWidth="1"/>
    <col min="3341" max="3590" width="9" style="290" customWidth="1"/>
    <col min="3591" max="3591" width="29.625" style="290" customWidth="1"/>
    <col min="3592" max="3592" width="12.75" style="290"/>
    <col min="3593" max="3593" width="29.75" style="290" customWidth="1"/>
    <col min="3594" max="3594" width="17" style="290" customWidth="1"/>
    <col min="3595" max="3595" width="37" style="290" customWidth="1"/>
    <col min="3596" max="3596" width="17.375" style="290" customWidth="1"/>
    <col min="3597" max="3846" width="9" style="290" customWidth="1"/>
    <col min="3847" max="3847" width="29.625" style="290" customWidth="1"/>
    <col min="3848" max="3848" width="12.75" style="290"/>
    <col min="3849" max="3849" width="29.75" style="290" customWidth="1"/>
    <col min="3850" max="3850" width="17" style="290" customWidth="1"/>
    <col min="3851" max="3851" width="37" style="290" customWidth="1"/>
    <col min="3852" max="3852" width="17.375" style="290" customWidth="1"/>
    <col min="3853" max="4102" width="9" style="290" customWidth="1"/>
    <col min="4103" max="4103" width="29.625" style="290" customWidth="1"/>
    <col min="4104" max="4104" width="12.75" style="290"/>
    <col min="4105" max="4105" width="29.75" style="290" customWidth="1"/>
    <col min="4106" max="4106" width="17" style="290" customWidth="1"/>
    <col min="4107" max="4107" width="37" style="290" customWidth="1"/>
    <col min="4108" max="4108" width="17.375" style="290" customWidth="1"/>
    <col min="4109" max="4358" width="9" style="290" customWidth="1"/>
    <col min="4359" max="4359" width="29.625" style="290" customWidth="1"/>
    <col min="4360" max="4360" width="12.75" style="290"/>
    <col min="4361" max="4361" width="29.75" style="290" customWidth="1"/>
    <col min="4362" max="4362" width="17" style="290" customWidth="1"/>
    <col min="4363" max="4363" width="37" style="290" customWidth="1"/>
    <col min="4364" max="4364" width="17.375" style="290" customWidth="1"/>
    <col min="4365" max="4614" width="9" style="290" customWidth="1"/>
    <col min="4615" max="4615" width="29.625" style="290" customWidth="1"/>
    <col min="4616" max="4616" width="12.75" style="290"/>
    <col min="4617" max="4617" width="29.75" style="290" customWidth="1"/>
    <col min="4618" max="4618" width="17" style="290" customWidth="1"/>
    <col min="4619" max="4619" width="37" style="290" customWidth="1"/>
    <col min="4620" max="4620" width="17.375" style="290" customWidth="1"/>
    <col min="4621" max="4870" width="9" style="290" customWidth="1"/>
    <col min="4871" max="4871" width="29.625" style="290" customWidth="1"/>
    <col min="4872" max="4872" width="12.75" style="290"/>
    <col min="4873" max="4873" width="29.75" style="290" customWidth="1"/>
    <col min="4874" max="4874" width="17" style="290" customWidth="1"/>
    <col min="4875" max="4875" width="37" style="290" customWidth="1"/>
    <col min="4876" max="4876" width="17.375" style="290" customWidth="1"/>
    <col min="4877" max="5126" width="9" style="290" customWidth="1"/>
    <col min="5127" max="5127" width="29.625" style="290" customWidth="1"/>
    <col min="5128" max="5128" width="12.75" style="290"/>
    <col min="5129" max="5129" width="29.75" style="290" customWidth="1"/>
    <col min="5130" max="5130" width="17" style="290" customWidth="1"/>
    <col min="5131" max="5131" width="37" style="290" customWidth="1"/>
    <col min="5132" max="5132" width="17.375" style="290" customWidth="1"/>
    <col min="5133" max="5382" width="9" style="290" customWidth="1"/>
    <col min="5383" max="5383" width="29.625" style="290" customWidth="1"/>
    <col min="5384" max="5384" width="12.75" style="290"/>
    <col min="5385" max="5385" width="29.75" style="290" customWidth="1"/>
    <col min="5386" max="5386" width="17" style="290" customWidth="1"/>
    <col min="5387" max="5387" width="37" style="290" customWidth="1"/>
    <col min="5388" max="5388" width="17.375" style="290" customWidth="1"/>
    <col min="5389" max="5638" width="9" style="290" customWidth="1"/>
    <col min="5639" max="5639" width="29.625" style="290" customWidth="1"/>
    <col min="5640" max="5640" width="12.75" style="290"/>
    <col min="5641" max="5641" width="29.75" style="290" customWidth="1"/>
    <col min="5642" max="5642" width="17" style="290" customWidth="1"/>
    <col min="5643" max="5643" width="37" style="290" customWidth="1"/>
    <col min="5644" max="5644" width="17.375" style="290" customWidth="1"/>
    <col min="5645" max="5894" width="9" style="290" customWidth="1"/>
    <col min="5895" max="5895" width="29.625" style="290" customWidth="1"/>
    <col min="5896" max="5896" width="12.75" style="290"/>
    <col min="5897" max="5897" width="29.75" style="290" customWidth="1"/>
    <col min="5898" max="5898" width="17" style="290" customWidth="1"/>
    <col min="5899" max="5899" width="37" style="290" customWidth="1"/>
    <col min="5900" max="5900" width="17.375" style="290" customWidth="1"/>
    <col min="5901" max="6150" width="9" style="290" customWidth="1"/>
    <col min="6151" max="6151" width="29.625" style="290" customWidth="1"/>
    <col min="6152" max="6152" width="12.75" style="290"/>
    <col min="6153" max="6153" width="29.75" style="290" customWidth="1"/>
    <col min="6154" max="6154" width="17" style="290" customWidth="1"/>
    <col min="6155" max="6155" width="37" style="290" customWidth="1"/>
    <col min="6156" max="6156" width="17.375" style="290" customWidth="1"/>
    <col min="6157" max="6406" width="9" style="290" customWidth="1"/>
    <col min="6407" max="6407" width="29.625" style="290" customWidth="1"/>
    <col min="6408" max="6408" width="12.75" style="290"/>
    <col min="6409" max="6409" width="29.75" style="290" customWidth="1"/>
    <col min="6410" max="6410" width="17" style="290" customWidth="1"/>
    <col min="6411" max="6411" width="37" style="290" customWidth="1"/>
    <col min="6412" max="6412" width="17.375" style="290" customWidth="1"/>
    <col min="6413" max="6662" width="9" style="290" customWidth="1"/>
    <col min="6663" max="6663" width="29.625" style="290" customWidth="1"/>
    <col min="6664" max="6664" width="12.75" style="290"/>
    <col min="6665" max="6665" width="29.75" style="290" customWidth="1"/>
    <col min="6666" max="6666" width="17" style="290" customWidth="1"/>
    <col min="6667" max="6667" width="37" style="290" customWidth="1"/>
    <col min="6668" max="6668" width="17.375" style="290" customWidth="1"/>
    <col min="6669" max="6918" width="9" style="290" customWidth="1"/>
    <col min="6919" max="6919" width="29.625" style="290" customWidth="1"/>
    <col min="6920" max="6920" width="12.75" style="290"/>
    <col min="6921" max="6921" width="29.75" style="290" customWidth="1"/>
    <col min="6922" max="6922" width="17" style="290" customWidth="1"/>
    <col min="6923" max="6923" width="37" style="290" customWidth="1"/>
    <col min="6924" max="6924" width="17.375" style="290" customWidth="1"/>
    <col min="6925" max="7174" width="9" style="290" customWidth="1"/>
    <col min="7175" max="7175" width="29.625" style="290" customWidth="1"/>
    <col min="7176" max="7176" width="12.75" style="290"/>
    <col min="7177" max="7177" width="29.75" style="290" customWidth="1"/>
    <col min="7178" max="7178" width="17" style="290" customWidth="1"/>
    <col min="7179" max="7179" width="37" style="290" customWidth="1"/>
    <col min="7180" max="7180" width="17.375" style="290" customWidth="1"/>
    <col min="7181" max="7430" width="9" style="290" customWidth="1"/>
    <col min="7431" max="7431" width="29.625" style="290" customWidth="1"/>
    <col min="7432" max="7432" width="12.75" style="290"/>
    <col min="7433" max="7433" width="29.75" style="290" customWidth="1"/>
    <col min="7434" max="7434" width="17" style="290" customWidth="1"/>
    <col min="7435" max="7435" width="37" style="290" customWidth="1"/>
    <col min="7436" max="7436" width="17.375" style="290" customWidth="1"/>
    <col min="7437" max="7686" width="9" style="290" customWidth="1"/>
    <col min="7687" max="7687" width="29.625" style="290" customWidth="1"/>
    <col min="7688" max="7688" width="12.75" style="290"/>
    <col min="7689" max="7689" width="29.75" style="290" customWidth="1"/>
    <col min="7690" max="7690" width="17" style="290" customWidth="1"/>
    <col min="7691" max="7691" width="37" style="290" customWidth="1"/>
    <col min="7692" max="7692" width="17.375" style="290" customWidth="1"/>
    <col min="7693" max="7942" width="9" style="290" customWidth="1"/>
    <col min="7943" max="7943" width="29.625" style="290" customWidth="1"/>
    <col min="7944" max="7944" width="12.75" style="290"/>
    <col min="7945" max="7945" width="29.75" style="290" customWidth="1"/>
    <col min="7946" max="7946" width="17" style="290" customWidth="1"/>
    <col min="7947" max="7947" width="37" style="290" customWidth="1"/>
    <col min="7948" max="7948" width="17.375" style="290" customWidth="1"/>
    <col min="7949" max="8198" width="9" style="290" customWidth="1"/>
    <col min="8199" max="8199" width="29.625" style="290" customWidth="1"/>
    <col min="8200" max="8200" width="12.75" style="290"/>
    <col min="8201" max="8201" width="29.75" style="290" customWidth="1"/>
    <col min="8202" max="8202" width="17" style="290" customWidth="1"/>
    <col min="8203" max="8203" width="37" style="290" customWidth="1"/>
    <col min="8204" max="8204" width="17.375" style="290" customWidth="1"/>
    <col min="8205" max="8454" width="9" style="290" customWidth="1"/>
    <col min="8455" max="8455" width="29.625" style="290" customWidth="1"/>
    <col min="8456" max="8456" width="12.75" style="290"/>
    <col min="8457" max="8457" width="29.75" style="290" customWidth="1"/>
    <col min="8458" max="8458" width="17" style="290" customWidth="1"/>
    <col min="8459" max="8459" width="37" style="290" customWidth="1"/>
    <col min="8460" max="8460" width="17.375" style="290" customWidth="1"/>
    <col min="8461" max="8710" width="9" style="290" customWidth="1"/>
    <col min="8711" max="8711" width="29.625" style="290" customWidth="1"/>
    <col min="8712" max="8712" width="12.75" style="290"/>
    <col min="8713" max="8713" width="29.75" style="290" customWidth="1"/>
    <col min="8714" max="8714" width="17" style="290" customWidth="1"/>
    <col min="8715" max="8715" width="37" style="290" customWidth="1"/>
    <col min="8716" max="8716" width="17.375" style="290" customWidth="1"/>
    <col min="8717" max="8966" width="9" style="290" customWidth="1"/>
    <col min="8967" max="8967" width="29.625" style="290" customWidth="1"/>
    <col min="8968" max="8968" width="12.75" style="290"/>
    <col min="8969" max="8969" width="29.75" style="290" customWidth="1"/>
    <col min="8970" max="8970" width="17" style="290" customWidth="1"/>
    <col min="8971" max="8971" width="37" style="290" customWidth="1"/>
    <col min="8972" max="8972" width="17.375" style="290" customWidth="1"/>
    <col min="8973" max="9222" width="9" style="290" customWidth="1"/>
    <col min="9223" max="9223" width="29.625" style="290" customWidth="1"/>
    <col min="9224" max="9224" width="12.75" style="290"/>
    <col min="9225" max="9225" width="29.75" style="290" customWidth="1"/>
    <col min="9226" max="9226" width="17" style="290" customWidth="1"/>
    <col min="9227" max="9227" width="37" style="290" customWidth="1"/>
    <col min="9228" max="9228" width="17.375" style="290" customWidth="1"/>
    <col min="9229" max="9478" width="9" style="290" customWidth="1"/>
    <col min="9479" max="9479" width="29.625" style="290" customWidth="1"/>
    <col min="9480" max="9480" width="12.75" style="290"/>
    <col min="9481" max="9481" width="29.75" style="290" customWidth="1"/>
    <col min="9482" max="9482" width="17" style="290" customWidth="1"/>
    <col min="9483" max="9483" width="37" style="290" customWidth="1"/>
    <col min="9484" max="9484" width="17.375" style="290" customWidth="1"/>
    <col min="9485" max="9734" width="9" style="290" customWidth="1"/>
    <col min="9735" max="9735" width="29.625" style="290" customWidth="1"/>
    <col min="9736" max="9736" width="12.75" style="290"/>
    <col min="9737" max="9737" width="29.75" style="290" customWidth="1"/>
    <col min="9738" max="9738" width="17" style="290" customWidth="1"/>
    <col min="9739" max="9739" width="37" style="290" customWidth="1"/>
    <col min="9740" max="9740" width="17.375" style="290" customWidth="1"/>
    <col min="9741" max="9990" width="9" style="290" customWidth="1"/>
    <col min="9991" max="9991" width="29.625" style="290" customWidth="1"/>
    <col min="9992" max="9992" width="12.75" style="290"/>
    <col min="9993" max="9993" width="29.75" style="290" customWidth="1"/>
    <col min="9994" max="9994" width="17" style="290" customWidth="1"/>
    <col min="9995" max="9995" width="37" style="290" customWidth="1"/>
    <col min="9996" max="9996" width="17.375" style="290" customWidth="1"/>
    <col min="9997" max="10246" width="9" style="290" customWidth="1"/>
    <col min="10247" max="10247" width="29.625" style="290" customWidth="1"/>
    <col min="10248" max="10248" width="12.75" style="290"/>
    <col min="10249" max="10249" width="29.75" style="290" customWidth="1"/>
    <col min="10250" max="10250" width="17" style="290" customWidth="1"/>
    <col min="10251" max="10251" width="37" style="290" customWidth="1"/>
    <col min="10252" max="10252" width="17.375" style="290" customWidth="1"/>
    <col min="10253" max="10502" width="9" style="290" customWidth="1"/>
    <col min="10503" max="10503" width="29.625" style="290" customWidth="1"/>
    <col min="10504" max="10504" width="12.75" style="290"/>
    <col min="10505" max="10505" width="29.75" style="290" customWidth="1"/>
    <col min="10506" max="10506" width="17" style="290" customWidth="1"/>
    <col min="10507" max="10507" width="37" style="290" customWidth="1"/>
    <col min="10508" max="10508" width="17.375" style="290" customWidth="1"/>
    <col min="10509" max="10758" width="9" style="290" customWidth="1"/>
    <col min="10759" max="10759" width="29.625" style="290" customWidth="1"/>
    <col min="10760" max="10760" width="12.75" style="290"/>
    <col min="10761" max="10761" width="29.75" style="290" customWidth="1"/>
    <col min="10762" max="10762" width="17" style="290" customWidth="1"/>
    <col min="10763" max="10763" width="37" style="290" customWidth="1"/>
    <col min="10764" max="10764" width="17.375" style="290" customWidth="1"/>
    <col min="10765" max="11014" width="9" style="290" customWidth="1"/>
    <col min="11015" max="11015" width="29.625" style="290" customWidth="1"/>
    <col min="11016" max="11016" width="12.75" style="290"/>
    <col min="11017" max="11017" width="29.75" style="290" customWidth="1"/>
    <col min="11018" max="11018" width="17" style="290" customWidth="1"/>
    <col min="11019" max="11019" width="37" style="290" customWidth="1"/>
    <col min="11020" max="11020" width="17.375" style="290" customWidth="1"/>
    <col min="11021" max="11270" width="9" style="290" customWidth="1"/>
    <col min="11271" max="11271" width="29.625" style="290" customWidth="1"/>
    <col min="11272" max="11272" width="12.75" style="290"/>
    <col min="11273" max="11273" width="29.75" style="290" customWidth="1"/>
    <col min="11274" max="11274" width="17" style="290" customWidth="1"/>
    <col min="11275" max="11275" width="37" style="290" customWidth="1"/>
    <col min="11276" max="11276" width="17.375" style="290" customWidth="1"/>
    <col min="11277" max="11526" width="9" style="290" customWidth="1"/>
    <col min="11527" max="11527" width="29.625" style="290" customWidth="1"/>
    <col min="11528" max="11528" width="12.75" style="290"/>
    <col min="11529" max="11529" width="29.75" style="290" customWidth="1"/>
    <col min="11530" max="11530" width="17" style="290" customWidth="1"/>
    <col min="11531" max="11531" width="37" style="290" customWidth="1"/>
    <col min="11532" max="11532" width="17.375" style="290" customWidth="1"/>
    <col min="11533" max="11782" width="9" style="290" customWidth="1"/>
    <col min="11783" max="11783" width="29.625" style="290" customWidth="1"/>
    <col min="11784" max="11784" width="12.75" style="290"/>
    <col min="11785" max="11785" width="29.75" style="290" customWidth="1"/>
    <col min="11786" max="11786" width="17" style="290" customWidth="1"/>
    <col min="11787" max="11787" width="37" style="290" customWidth="1"/>
    <col min="11788" max="11788" width="17.375" style="290" customWidth="1"/>
    <col min="11789" max="12038" width="9" style="290" customWidth="1"/>
    <col min="12039" max="12039" width="29.625" style="290" customWidth="1"/>
    <col min="12040" max="12040" width="12.75" style="290"/>
    <col min="12041" max="12041" width="29.75" style="290" customWidth="1"/>
    <col min="12042" max="12042" width="17" style="290" customWidth="1"/>
    <col min="12043" max="12043" width="37" style="290" customWidth="1"/>
    <col min="12044" max="12044" width="17.375" style="290" customWidth="1"/>
    <col min="12045" max="12294" width="9" style="290" customWidth="1"/>
    <col min="12295" max="12295" width="29.625" style="290" customWidth="1"/>
    <col min="12296" max="12296" width="12.75" style="290"/>
    <col min="12297" max="12297" width="29.75" style="290" customWidth="1"/>
    <col min="12298" max="12298" width="17" style="290" customWidth="1"/>
    <col min="12299" max="12299" width="37" style="290" customWidth="1"/>
    <col min="12300" max="12300" width="17.375" style="290" customWidth="1"/>
    <col min="12301" max="12550" width="9" style="290" customWidth="1"/>
    <col min="12551" max="12551" width="29.625" style="290" customWidth="1"/>
    <col min="12552" max="12552" width="12.75" style="290"/>
    <col min="12553" max="12553" width="29.75" style="290" customWidth="1"/>
    <col min="12554" max="12554" width="17" style="290" customWidth="1"/>
    <col min="12555" max="12555" width="37" style="290" customWidth="1"/>
    <col min="12556" max="12556" width="17.375" style="290" customWidth="1"/>
    <col min="12557" max="12806" width="9" style="290" customWidth="1"/>
    <col min="12807" max="12807" width="29.625" style="290" customWidth="1"/>
    <col min="12808" max="12808" width="12.75" style="290"/>
    <col min="12809" max="12809" width="29.75" style="290" customWidth="1"/>
    <col min="12810" max="12810" width="17" style="290" customWidth="1"/>
    <col min="12811" max="12811" width="37" style="290" customWidth="1"/>
    <col min="12812" max="12812" width="17.375" style="290" customWidth="1"/>
    <col min="12813" max="13062" width="9" style="290" customWidth="1"/>
    <col min="13063" max="13063" width="29.625" style="290" customWidth="1"/>
    <col min="13064" max="13064" width="12.75" style="290"/>
    <col min="13065" max="13065" width="29.75" style="290" customWidth="1"/>
    <col min="13066" max="13066" width="17" style="290" customWidth="1"/>
    <col min="13067" max="13067" width="37" style="290" customWidth="1"/>
    <col min="13068" max="13068" width="17.375" style="290" customWidth="1"/>
    <col min="13069" max="13318" width="9" style="290" customWidth="1"/>
    <col min="13319" max="13319" width="29.625" style="290" customWidth="1"/>
    <col min="13320" max="13320" width="12.75" style="290"/>
    <col min="13321" max="13321" width="29.75" style="290" customWidth="1"/>
    <col min="13322" max="13322" width="17" style="290" customWidth="1"/>
    <col min="13323" max="13323" width="37" style="290" customWidth="1"/>
    <col min="13324" max="13324" width="17.375" style="290" customWidth="1"/>
    <col min="13325" max="13574" width="9" style="290" customWidth="1"/>
    <col min="13575" max="13575" width="29.625" style="290" customWidth="1"/>
    <col min="13576" max="13576" width="12.75" style="290"/>
    <col min="13577" max="13577" width="29.75" style="290" customWidth="1"/>
    <col min="13578" max="13578" width="17" style="290" customWidth="1"/>
    <col min="13579" max="13579" width="37" style="290" customWidth="1"/>
    <col min="13580" max="13580" width="17.375" style="290" customWidth="1"/>
    <col min="13581" max="13830" width="9" style="290" customWidth="1"/>
    <col min="13831" max="13831" width="29.625" style="290" customWidth="1"/>
    <col min="13832" max="13832" width="12.75" style="290"/>
    <col min="13833" max="13833" width="29.75" style="290" customWidth="1"/>
    <col min="13834" max="13834" width="17" style="290" customWidth="1"/>
    <col min="13835" max="13835" width="37" style="290" customWidth="1"/>
    <col min="13836" max="13836" width="17.375" style="290" customWidth="1"/>
    <col min="13837" max="14086" width="9" style="290" customWidth="1"/>
    <col min="14087" max="14087" width="29.625" style="290" customWidth="1"/>
    <col min="14088" max="14088" width="12.75" style="290"/>
    <col min="14089" max="14089" width="29.75" style="290" customWidth="1"/>
    <col min="14090" max="14090" width="17" style="290" customWidth="1"/>
    <col min="14091" max="14091" width="37" style="290" customWidth="1"/>
    <col min="14092" max="14092" width="17.375" style="290" customWidth="1"/>
    <col min="14093" max="14342" width="9" style="290" customWidth="1"/>
    <col min="14343" max="14343" width="29.625" style="290" customWidth="1"/>
    <col min="14344" max="14344" width="12.75" style="290"/>
    <col min="14345" max="14345" width="29.75" style="290" customWidth="1"/>
    <col min="14346" max="14346" width="17" style="290" customWidth="1"/>
    <col min="14347" max="14347" width="37" style="290" customWidth="1"/>
    <col min="14348" max="14348" width="17.375" style="290" customWidth="1"/>
    <col min="14349" max="14598" width="9" style="290" customWidth="1"/>
    <col min="14599" max="14599" width="29.625" style="290" customWidth="1"/>
    <col min="14600" max="14600" width="12.75" style="290"/>
    <col min="14601" max="14601" width="29.75" style="290" customWidth="1"/>
    <col min="14602" max="14602" width="17" style="290" customWidth="1"/>
    <col min="14603" max="14603" width="37" style="290" customWidth="1"/>
    <col min="14604" max="14604" width="17.375" style="290" customWidth="1"/>
    <col min="14605" max="14854" width="9" style="290" customWidth="1"/>
    <col min="14855" max="14855" width="29.625" style="290" customWidth="1"/>
    <col min="14856" max="14856" width="12.75" style="290"/>
    <col min="14857" max="14857" width="29.75" style="290" customWidth="1"/>
    <col min="14858" max="14858" width="17" style="290" customWidth="1"/>
    <col min="14859" max="14859" width="37" style="290" customWidth="1"/>
    <col min="14860" max="14860" width="17.375" style="290" customWidth="1"/>
    <col min="14861" max="15110" width="9" style="290" customWidth="1"/>
    <col min="15111" max="15111" width="29.625" style="290" customWidth="1"/>
    <col min="15112" max="15112" width="12.75" style="290"/>
    <col min="15113" max="15113" width="29.75" style="290" customWidth="1"/>
    <col min="15114" max="15114" width="17" style="290" customWidth="1"/>
    <col min="15115" max="15115" width="37" style="290" customWidth="1"/>
    <col min="15116" max="15116" width="17.375" style="290" customWidth="1"/>
    <col min="15117" max="15366" width="9" style="290" customWidth="1"/>
    <col min="15367" max="15367" width="29.625" style="290" customWidth="1"/>
    <col min="15368" max="15368" width="12.75" style="290"/>
    <col min="15369" max="15369" width="29.75" style="290" customWidth="1"/>
    <col min="15370" max="15370" width="17" style="290" customWidth="1"/>
    <col min="15371" max="15371" width="37" style="290" customWidth="1"/>
    <col min="15372" max="15372" width="17.375" style="290" customWidth="1"/>
    <col min="15373" max="15622" width="9" style="290" customWidth="1"/>
    <col min="15623" max="15623" width="29.625" style="290" customWidth="1"/>
    <col min="15624" max="15624" width="12.75" style="290"/>
    <col min="15625" max="15625" width="29.75" style="290" customWidth="1"/>
    <col min="15626" max="15626" width="17" style="290" customWidth="1"/>
    <col min="15627" max="15627" width="37" style="290" customWidth="1"/>
    <col min="15628" max="15628" width="17.375" style="290" customWidth="1"/>
    <col min="15629" max="15878" width="9" style="290" customWidth="1"/>
    <col min="15879" max="15879" width="29.625" style="290" customWidth="1"/>
    <col min="15880" max="15880" width="12.75" style="290"/>
    <col min="15881" max="15881" width="29.75" style="290" customWidth="1"/>
    <col min="15882" max="15882" width="17" style="290" customWidth="1"/>
    <col min="15883" max="15883" width="37" style="290" customWidth="1"/>
    <col min="15884" max="15884" width="17.375" style="290" customWidth="1"/>
    <col min="15885" max="16134" width="9" style="290" customWidth="1"/>
    <col min="16135" max="16135" width="29.625" style="290" customWidth="1"/>
    <col min="16136" max="16136" width="12.75" style="290"/>
    <col min="16137" max="16137" width="29.75" style="290" customWidth="1"/>
    <col min="16138" max="16138" width="17" style="290" customWidth="1"/>
    <col min="16139" max="16139" width="37" style="290" customWidth="1"/>
    <col min="16140" max="16140" width="17.375" style="290" customWidth="1"/>
    <col min="16141" max="16384" width="9" style="290" customWidth="1"/>
  </cols>
  <sheetData>
    <row r="1" ht="18.75" customHeight="1" spans="1:15">
      <c r="A1" s="3" t="s">
        <v>1462</v>
      </c>
      <c r="B1" s="3"/>
      <c r="C1" s="3"/>
      <c r="D1" s="3"/>
      <c r="E1" s="3"/>
      <c r="F1" s="294"/>
      <c r="G1" s="294"/>
      <c r="H1" s="3"/>
      <c r="I1" s="3"/>
      <c r="J1" s="3"/>
      <c r="K1" s="3"/>
      <c r="L1" s="3"/>
      <c r="M1" s="3"/>
      <c r="N1" s="3"/>
      <c r="O1" s="294"/>
    </row>
    <row r="2" ht="27.6" customHeight="1" spans="1:16">
      <c r="A2" s="28" t="s">
        <v>1463</v>
      </c>
      <c r="B2" s="28"/>
      <c r="C2" s="28"/>
      <c r="D2" s="28"/>
      <c r="E2" s="28"/>
      <c r="F2" s="295"/>
      <c r="G2" s="295"/>
      <c r="H2" s="28"/>
      <c r="I2" s="28"/>
      <c r="J2" s="28"/>
      <c r="K2" s="28"/>
      <c r="L2" s="28"/>
      <c r="M2" s="28"/>
      <c r="N2" s="28"/>
      <c r="O2" s="295"/>
      <c r="P2" s="28"/>
    </row>
    <row r="3" ht="23.25" customHeight="1" spans="1:16">
      <c r="A3" s="296"/>
      <c r="B3" s="296"/>
      <c r="C3" s="296"/>
      <c r="D3" s="296"/>
      <c r="E3" s="296"/>
      <c r="F3" s="297"/>
      <c r="G3" s="297"/>
      <c r="H3" s="296"/>
      <c r="I3" s="296"/>
      <c r="J3" s="64" t="s">
        <v>35</v>
      </c>
      <c r="K3" s="64"/>
      <c r="L3" s="64"/>
      <c r="M3" s="64"/>
      <c r="N3" s="64"/>
      <c r="O3" s="333"/>
      <c r="P3" s="64"/>
    </row>
    <row r="4" s="289" customFormat="1" ht="56.25" spans="1:16">
      <c r="A4" s="33" t="s">
        <v>36</v>
      </c>
      <c r="B4" s="33" t="s">
        <v>37</v>
      </c>
      <c r="C4" s="34" t="s">
        <v>38</v>
      </c>
      <c r="D4" s="34" t="s">
        <v>39</v>
      </c>
      <c r="E4" s="34" t="s">
        <v>40</v>
      </c>
      <c r="F4" s="298" t="s">
        <v>41</v>
      </c>
      <c r="G4" s="298" t="s">
        <v>42</v>
      </c>
      <c r="H4" s="66" t="s">
        <v>1464</v>
      </c>
      <c r="I4" s="66" t="s">
        <v>37</v>
      </c>
      <c r="J4" s="34" t="s">
        <v>38</v>
      </c>
      <c r="K4" s="34" t="s">
        <v>39</v>
      </c>
      <c r="L4" s="34" t="s">
        <v>44</v>
      </c>
      <c r="M4" s="34" t="s">
        <v>40</v>
      </c>
      <c r="N4" s="298" t="s">
        <v>41</v>
      </c>
      <c r="O4" s="298" t="s">
        <v>45</v>
      </c>
      <c r="P4" s="334" t="s">
        <v>42</v>
      </c>
    </row>
    <row r="5" s="289" customFormat="1" ht="24" customHeight="1" spans="1:16">
      <c r="A5" s="299" t="s">
        <v>46</v>
      </c>
      <c r="B5" s="300">
        <v>40000</v>
      </c>
      <c r="C5" s="300">
        <v>40000</v>
      </c>
      <c r="D5" s="300">
        <v>10000</v>
      </c>
      <c r="E5" s="300">
        <v>10000</v>
      </c>
      <c r="F5" s="301" t="s">
        <v>48</v>
      </c>
      <c r="G5" s="302" t="s">
        <v>1465</v>
      </c>
      <c r="H5" s="70" t="s">
        <v>46</v>
      </c>
      <c r="I5" s="335">
        <v>40000</v>
      </c>
      <c r="J5" s="335">
        <v>40000</v>
      </c>
      <c r="K5" s="335">
        <v>10000</v>
      </c>
      <c r="L5" s="335"/>
      <c r="M5" s="335">
        <v>10000</v>
      </c>
      <c r="N5" s="336" t="s">
        <v>48</v>
      </c>
      <c r="O5" s="337"/>
      <c r="P5" s="338" t="s">
        <v>1465</v>
      </c>
    </row>
    <row r="6" s="289" customFormat="1" ht="24" customHeight="1" spans="1:16">
      <c r="A6" s="72" t="s">
        <v>47</v>
      </c>
      <c r="B6" s="303">
        <v>40000</v>
      </c>
      <c r="C6" s="303">
        <f>C8+C12</f>
        <v>40000</v>
      </c>
      <c r="D6" s="303">
        <v>10000</v>
      </c>
      <c r="E6" s="303">
        <v>10000</v>
      </c>
      <c r="F6" s="301" t="s">
        <v>48</v>
      </c>
      <c r="G6" s="301" t="s">
        <v>1465</v>
      </c>
      <c r="H6" s="74" t="s">
        <v>50</v>
      </c>
      <c r="I6" s="335"/>
      <c r="J6" s="335"/>
      <c r="K6" s="335"/>
      <c r="L6" s="335"/>
      <c r="M6" s="335"/>
      <c r="N6" s="335"/>
      <c r="O6" s="322"/>
      <c r="P6" s="337"/>
    </row>
    <row r="7" s="289" customFormat="1" ht="22.5" customHeight="1" spans="1:19">
      <c r="A7" s="304" t="s">
        <v>1466</v>
      </c>
      <c r="B7" s="304"/>
      <c r="C7" s="42"/>
      <c r="D7" s="42"/>
      <c r="E7" s="284"/>
      <c r="F7" s="305"/>
      <c r="G7" s="306"/>
      <c r="H7" s="307" t="s">
        <v>1467</v>
      </c>
      <c r="I7" s="339"/>
      <c r="J7" s="340"/>
      <c r="K7" s="340"/>
      <c r="L7" s="340"/>
      <c r="M7" s="340"/>
      <c r="N7" s="340"/>
      <c r="O7" s="309"/>
      <c r="P7" s="337"/>
      <c r="S7" s="352"/>
    </row>
    <row r="8" s="289" customFormat="1" ht="22.5" customHeight="1" spans="1:19">
      <c r="A8" s="304" t="s">
        <v>1468</v>
      </c>
      <c r="B8" s="308">
        <v>40000</v>
      </c>
      <c r="C8" s="42">
        <v>40000</v>
      </c>
      <c r="D8" s="42">
        <v>10000</v>
      </c>
      <c r="E8" s="42">
        <v>10000</v>
      </c>
      <c r="F8" s="301" t="s">
        <v>48</v>
      </c>
      <c r="G8" s="302" t="s">
        <v>1465</v>
      </c>
      <c r="H8" s="307" t="s">
        <v>1469</v>
      </c>
      <c r="I8" s="339"/>
      <c r="J8" s="341"/>
      <c r="K8" s="341"/>
      <c r="L8" s="340"/>
      <c r="M8" s="340"/>
      <c r="N8" s="340"/>
      <c r="O8" s="309"/>
      <c r="P8" s="337"/>
      <c r="S8" s="352"/>
    </row>
    <row r="9" s="289" customFormat="1" ht="22.5" customHeight="1" spans="1:19">
      <c r="A9" s="304" t="s">
        <v>1470</v>
      </c>
      <c r="B9" s="304"/>
      <c r="C9" s="284"/>
      <c r="D9" s="284"/>
      <c r="E9" s="284"/>
      <c r="F9" s="309"/>
      <c r="G9" s="310"/>
      <c r="H9" s="307" t="s">
        <v>1471</v>
      </c>
      <c r="I9" s="339"/>
      <c r="J9" s="340"/>
      <c r="K9" s="340"/>
      <c r="L9" s="340"/>
      <c r="M9" s="340"/>
      <c r="N9" s="340"/>
      <c r="O9" s="309"/>
      <c r="P9" s="337"/>
      <c r="S9" s="352"/>
    </row>
    <row r="10" s="289" customFormat="1" ht="22.5" customHeight="1" spans="1:19">
      <c r="A10" s="304" t="s">
        <v>1472</v>
      </c>
      <c r="B10" s="304"/>
      <c r="C10" s="311"/>
      <c r="D10" s="311"/>
      <c r="E10" s="311"/>
      <c r="F10" s="312"/>
      <c r="G10" s="312"/>
      <c r="H10" s="307" t="s">
        <v>1473</v>
      </c>
      <c r="I10" s="339"/>
      <c r="J10" s="340"/>
      <c r="K10" s="340"/>
      <c r="L10" s="340"/>
      <c r="M10" s="340"/>
      <c r="N10" s="340"/>
      <c r="O10" s="309"/>
      <c r="P10" s="337"/>
      <c r="S10" s="352"/>
    </row>
    <row r="11" s="289" customFormat="1" ht="22.5" customHeight="1" spans="1:19">
      <c r="A11" s="304"/>
      <c r="B11" s="304"/>
      <c r="C11" s="313"/>
      <c r="D11" s="313"/>
      <c r="E11" s="313"/>
      <c r="F11" s="314"/>
      <c r="G11" s="314"/>
      <c r="H11" s="307" t="s">
        <v>1474</v>
      </c>
      <c r="I11" s="339"/>
      <c r="J11" s="341"/>
      <c r="K11" s="341"/>
      <c r="L11" s="340"/>
      <c r="M11" s="340"/>
      <c r="N11" s="340"/>
      <c r="O11" s="309"/>
      <c r="P11" s="337"/>
      <c r="S11" s="352"/>
    </row>
    <row r="12" s="289" customFormat="1" ht="22.5" customHeight="1" spans="1:19">
      <c r="A12" s="315"/>
      <c r="B12" s="315"/>
      <c r="C12" s="313"/>
      <c r="D12" s="313"/>
      <c r="E12" s="313"/>
      <c r="F12" s="314"/>
      <c r="G12" s="314"/>
      <c r="H12" s="307" t="s">
        <v>1475</v>
      </c>
      <c r="I12" s="339"/>
      <c r="J12" s="340"/>
      <c r="K12" s="340"/>
      <c r="L12" s="340"/>
      <c r="M12" s="340"/>
      <c r="N12" s="340"/>
      <c r="O12" s="309"/>
      <c r="P12" s="337"/>
      <c r="S12" s="352"/>
    </row>
    <row r="13" s="289" customFormat="1" ht="22.5" customHeight="1" spans="1:19">
      <c r="A13" s="315"/>
      <c r="B13" s="315"/>
      <c r="C13" s="313"/>
      <c r="D13" s="313"/>
      <c r="E13" s="313"/>
      <c r="F13" s="314"/>
      <c r="G13" s="314"/>
      <c r="H13" s="316" t="s">
        <v>1476</v>
      </c>
      <c r="I13" s="342"/>
      <c r="J13" s="341"/>
      <c r="K13" s="341"/>
      <c r="L13" s="340"/>
      <c r="M13" s="340"/>
      <c r="N13" s="340"/>
      <c r="O13" s="309"/>
      <c r="P13" s="337"/>
      <c r="S13" s="352"/>
    </row>
    <row r="14" s="289" customFormat="1" ht="22.5" customHeight="1" spans="1:19">
      <c r="A14" s="317"/>
      <c r="B14" s="317"/>
      <c r="C14" s="313"/>
      <c r="D14" s="313"/>
      <c r="E14" s="313"/>
      <c r="F14" s="314"/>
      <c r="G14" s="314"/>
      <c r="H14" s="307" t="s">
        <v>1477</v>
      </c>
      <c r="I14" s="339"/>
      <c r="J14" s="341"/>
      <c r="K14" s="341"/>
      <c r="L14" s="340"/>
      <c r="M14" s="340"/>
      <c r="N14" s="340"/>
      <c r="O14" s="309"/>
      <c r="P14" s="337"/>
      <c r="S14" s="352"/>
    </row>
    <row r="15" s="289" customFormat="1" ht="22.5" customHeight="1" spans="1:19">
      <c r="A15" s="317"/>
      <c r="B15" s="317"/>
      <c r="C15" s="313"/>
      <c r="D15" s="313"/>
      <c r="E15" s="313"/>
      <c r="F15" s="314"/>
      <c r="G15" s="314"/>
      <c r="H15" s="307" t="s">
        <v>1478</v>
      </c>
      <c r="I15" s="339"/>
      <c r="J15" s="340"/>
      <c r="K15" s="340"/>
      <c r="L15" s="340"/>
      <c r="M15" s="340"/>
      <c r="N15" s="340"/>
      <c r="O15" s="309"/>
      <c r="P15" s="337"/>
      <c r="S15" s="352"/>
    </row>
    <row r="16" s="289" customFormat="1" ht="22.5" customHeight="1" spans="1:19">
      <c r="A16" s="317"/>
      <c r="B16" s="317"/>
      <c r="C16" s="313"/>
      <c r="D16" s="313"/>
      <c r="E16" s="313"/>
      <c r="F16" s="314"/>
      <c r="G16" s="314"/>
      <c r="H16" s="307" t="s">
        <v>1479</v>
      </c>
      <c r="I16" s="339"/>
      <c r="J16" s="340"/>
      <c r="K16" s="340"/>
      <c r="L16" s="340"/>
      <c r="M16" s="340"/>
      <c r="N16" s="340"/>
      <c r="O16" s="309"/>
      <c r="P16" s="337"/>
      <c r="S16" s="352"/>
    </row>
    <row r="17" s="289" customFormat="1" ht="22.5" customHeight="1" spans="1:19">
      <c r="A17" s="317"/>
      <c r="B17" s="317"/>
      <c r="C17" s="313"/>
      <c r="D17" s="313"/>
      <c r="E17" s="313"/>
      <c r="F17" s="314"/>
      <c r="G17" s="314"/>
      <c r="H17" s="307" t="s">
        <v>1480</v>
      </c>
      <c r="I17" s="339"/>
      <c r="J17" s="340"/>
      <c r="K17" s="340"/>
      <c r="L17" s="340"/>
      <c r="M17" s="340"/>
      <c r="N17" s="340"/>
      <c r="O17" s="309"/>
      <c r="P17" s="337"/>
      <c r="S17" s="352"/>
    </row>
    <row r="18" s="289" customFormat="1" ht="22.5" customHeight="1" spans="1:19">
      <c r="A18" s="318"/>
      <c r="B18" s="318"/>
      <c r="C18" s="319"/>
      <c r="D18" s="319"/>
      <c r="E18" s="319"/>
      <c r="F18" s="320"/>
      <c r="G18" s="320"/>
      <c r="H18" s="307" t="s">
        <v>1481</v>
      </c>
      <c r="I18" s="339"/>
      <c r="J18" s="341"/>
      <c r="K18" s="341"/>
      <c r="L18" s="340"/>
      <c r="M18" s="340"/>
      <c r="N18" s="340"/>
      <c r="O18" s="309"/>
      <c r="P18" s="337"/>
      <c r="S18" s="352"/>
    </row>
    <row r="19" s="289" customFormat="1" ht="22.5" customHeight="1" spans="1:16">
      <c r="A19" s="72" t="s">
        <v>104</v>
      </c>
      <c r="B19" s="72"/>
      <c r="C19" s="321"/>
      <c r="D19" s="321"/>
      <c r="E19" s="321"/>
      <c r="F19" s="322"/>
      <c r="G19" s="323"/>
      <c r="H19" s="324" t="s">
        <v>105</v>
      </c>
      <c r="I19" s="300">
        <v>40000</v>
      </c>
      <c r="J19" s="335">
        <v>40000</v>
      </c>
      <c r="K19" s="335">
        <v>10000</v>
      </c>
      <c r="L19" s="335"/>
      <c r="M19" s="335">
        <v>10000</v>
      </c>
      <c r="N19" s="336" t="s">
        <v>48</v>
      </c>
      <c r="O19" s="337"/>
      <c r="P19" s="343" t="s">
        <v>1465</v>
      </c>
    </row>
    <row r="20" s="289" customFormat="1" ht="22.5" customHeight="1" spans="1:16">
      <c r="A20" s="325" t="s">
        <v>107</v>
      </c>
      <c r="B20" s="325"/>
      <c r="C20" s="284"/>
      <c r="D20" s="284"/>
      <c r="E20" s="284"/>
      <c r="F20" s="309"/>
      <c r="G20" s="320"/>
      <c r="H20" s="326" t="s">
        <v>1482</v>
      </c>
      <c r="I20" s="344">
        <v>40000</v>
      </c>
      <c r="J20" s="340">
        <v>40000</v>
      </c>
      <c r="K20" s="340">
        <v>10000</v>
      </c>
      <c r="L20" s="340"/>
      <c r="M20" s="340">
        <v>10000</v>
      </c>
      <c r="N20" s="336" t="s">
        <v>48</v>
      </c>
      <c r="O20" s="345"/>
      <c r="P20" s="343" t="s">
        <v>1465</v>
      </c>
    </row>
    <row r="21" s="289" customFormat="1" ht="22.5" customHeight="1" spans="1:16">
      <c r="A21" s="325" t="s">
        <v>1483</v>
      </c>
      <c r="B21" s="325"/>
      <c r="C21" s="284"/>
      <c r="D21" s="284"/>
      <c r="E21" s="284"/>
      <c r="F21" s="309"/>
      <c r="G21" s="320"/>
      <c r="H21" s="326" t="s">
        <v>1484</v>
      </c>
      <c r="I21" s="346"/>
      <c r="J21" s="340"/>
      <c r="K21" s="340"/>
      <c r="L21" s="340"/>
      <c r="M21" s="340"/>
      <c r="N21" s="340"/>
      <c r="O21" s="322"/>
      <c r="P21" s="347"/>
    </row>
    <row r="22" s="289" customFormat="1" ht="20.1" customHeight="1" spans="1:16">
      <c r="A22" s="327"/>
      <c r="B22" s="327"/>
      <c r="C22" s="328"/>
      <c r="D22" s="328"/>
      <c r="E22" s="328"/>
      <c r="F22" s="329"/>
      <c r="G22" s="329"/>
      <c r="H22" s="330" t="s">
        <v>1485</v>
      </c>
      <c r="I22" s="348"/>
      <c r="J22" s="349"/>
      <c r="K22" s="349"/>
      <c r="L22" s="349"/>
      <c r="M22" s="349"/>
      <c r="N22" s="349"/>
      <c r="O22" s="350"/>
      <c r="P22" s="351"/>
    </row>
    <row r="23" ht="66" customHeight="1" spans="1:16">
      <c r="A23" s="331" t="s">
        <v>1486</v>
      </c>
      <c r="B23" s="331"/>
      <c r="C23" s="331"/>
      <c r="D23" s="331"/>
      <c r="E23" s="331"/>
      <c r="F23" s="332"/>
      <c r="G23" s="332"/>
      <c r="H23" s="331"/>
      <c r="I23" s="331"/>
      <c r="J23" s="331"/>
      <c r="K23" s="331"/>
      <c r="L23" s="331"/>
      <c r="M23" s="331"/>
      <c r="N23" s="331"/>
      <c r="O23" s="332"/>
      <c r="P23" s="331"/>
    </row>
    <row r="24" ht="20.1" customHeight="1"/>
    <row r="25" ht="20.1" customHeight="1"/>
    <row r="26" ht="20.1" customHeight="1"/>
    <row r="27" ht="20.1" customHeight="1"/>
  </sheetData>
  <mergeCells count="4">
    <mergeCell ref="A1:H1"/>
    <mergeCell ref="A2:P2"/>
    <mergeCell ref="J3:P3"/>
    <mergeCell ref="A23:P23"/>
  </mergeCells>
  <printOptions horizontalCentered="1"/>
  <pageMargins left="0.156944444444444" right="0.156944444444444" top="0.511805555555556" bottom="0.314583333333333" header="0.314583333333333" footer="0.314583333333333"/>
  <pageSetup paperSize="9" scale="67" fitToHeight="0"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6"/>
  <sheetViews>
    <sheetView showZeros="0" workbookViewId="0">
      <selection activeCell="G7" sqref="G7"/>
    </sheetView>
  </sheetViews>
  <sheetFormatPr defaultColWidth="9" defaultRowHeight="14.25"/>
  <cols>
    <col min="1" max="1" width="38.125" style="26" customWidth="1"/>
    <col min="2" max="2" width="10.125" style="27" customWidth="1"/>
    <col min="3" max="4" width="11.625" style="27" customWidth="1"/>
    <col min="5" max="5" width="13.75" style="27" customWidth="1"/>
    <col min="6" max="6" width="13.5" style="27" customWidth="1"/>
    <col min="7" max="7" width="40.375" style="27" customWidth="1"/>
    <col min="8" max="8" width="9.625" style="27" customWidth="1"/>
    <col min="9" max="10" width="11.625" style="27" customWidth="1"/>
    <col min="11" max="11" width="14.75" style="27" customWidth="1"/>
    <col min="12" max="12" width="13.5" style="27" customWidth="1"/>
    <col min="13" max="255" width="9" style="27"/>
    <col min="256" max="256" width="36.75" style="27" customWidth="1"/>
    <col min="257" max="257" width="11.625" style="27" customWidth="1"/>
    <col min="258" max="258" width="8.125" style="27" customWidth="1"/>
    <col min="259" max="259" width="36.5" style="27" customWidth="1"/>
    <col min="260" max="260" width="10.75" style="27" customWidth="1"/>
    <col min="261" max="261" width="8.125" style="27" customWidth="1"/>
    <col min="262" max="262" width="9.125" style="27" customWidth="1"/>
    <col min="263" max="266" width="9" style="27" hidden="1" customWidth="1"/>
    <col min="267" max="511" width="9" style="27"/>
    <col min="512" max="512" width="36.75" style="27" customWidth="1"/>
    <col min="513" max="513" width="11.625" style="27" customWidth="1"/>
    <col min="514" max="514" width="8.125" style="27" customWidth="1"/>
    <col min="515" max="515" width="36.5" style="27" customWidth="1"/>
    <col min="516" max="516" width="10.75" style="27" customWidth="1"/>
    <col min="517" max="517" width="8.125" style="27" customWidth="1"/>
    <col min="518" max="518" width="9.125" style="27" customWidth="1"/>
    <col min="519" max="522" width="9" style="27" hidden="1" customWidth="1"/>
    <col min="523" max="767" width="9" style="27"/>
    <col min="768" max="768" width="36.75" style="27" customWidth="1"/>
    <col min="769" max="769" width="11.625" style="27" customWidth="1"/>
    <col min="770" max="770" width="8.125" style="27" customWidth="1"/>
    <col min="771" max="771" width="36.5" style="27" customWidth="1"/>
    <col min="772" max="772" width="10.75" style="27" customWidth="1"/>
    <col min="773" max="773" width="8.125" style="27" customWidth="1"/>
    <col min="774" max="774" width="9.125" style="27" customWidth="1"/>
    <col min="775" max="778" width="9" style="27" hidden="1" customWidth="1"/>
    <col min="779" max="1023" width="9" style="27"/>
    <col min="1024" max="1024" width="36.75" style="27" customWidth="1"/>
    <col min="1025" max="1025" width="11.625" style="27" customWidth="1"/>
    <col min="1026" max="1026" width="8.125" style="27" customWidth="1"/>
    <col min="1027" max="1027" width="36.5" style="27" customWidth="1"/>
    <col min="1028" max="1028" width="10.75" style="27" customWidth="1"/>
    <col min="1029" max="1029" width="8.125" style="27" customWidth="1"/>
    <col min="1030" max="1030" width="9.125" style="27" customWidth="1"/>
    <col min="1031" max="1034" width="9" style="27" hidden="1" customWidth="1"/>
    <col min="1035" max="1279" width="9" style="27"/>
    <col min="1280" max="1280" width="36.75" style="27" customWidth="1"/>
    <col min="1281" max="1281" width="11.625" style="27" customWidth="1"/>
    <col min="1282" max="1282" width="8.125" style="27" customWidth="1"/>
    <col min="1283" max="1283" width="36.5" style="27" customWidth="1"/>
    <col min="1284" max="1284" width="10.75" style="27" customWidth="1"/>
    <col min="1285" max="1285" width="8.125" style="27" customWidth="1"/>
    <col min="1286" max="1286" width="9.125" style="27" customWidth="1"/>
    <col min="1287" max="1290" width="9" style="27" hidden="1" customWidth="1"/>
    <col min="1291" max="1535" width="9" style="27"/>
    <col min="1536" max="1536" width="36.75" style="27" customWidth="1"/>
    <col min="1537" max="1537" width="11.625" style="27" customWidth="1"/>
    <col min="1538" max="1538" width="8.125" style="27" customWidth="1"/>
    <col min="1539" max="1539" width="36.5" style="27" customWidth="1"/>
    <col min="1540" max="1540" width="10.75" style="27" customWidth="1"/>
    <col min="1541" max="1541" width="8.125" style="27" customWidth="1"/>
    <col min="1542" max="1542" width="9.125" style="27" customWidth="1"/>
    <col min="1543" max="1546" width="9" style="27" hidden="1" customWidth="1"/>
    <col min="1547" max="1791" width="9" style="27"/>
    <col min="1792" max="1792" width="36.75" style="27" customWidth="1"/>
    <col min="1793" max="1793" width="11.625" style="27" customWidth="1"/>
    <col min="1794" max="1794" width="8.125" style="27" customWidth="1"/>
    <col min="1795" max="1795" width="36.5" style="27" customWidth="1"/>
    <col min="1796" max="1796" width="10.75" style="27" customWidth="1"/>
    <col min="1797" max="1797" width="8.125" style="27" customWidth="1"/>
    <col min="1798" max="1798" width="9.125" style="27" customWidth="1"/>
    <col min="1799" max="1802" width="9" style="27" hidden="1" customWidth="1"/>
    <col min="1803" max="2047" width="9" style="27"/>
    <col min="2048" max="2048" width="36.75" style="27" customWidth="1"/>
    <col min="2049" max="2049" width="11.625" style="27" customWidth="1"/>
    <col min="2050" max="2050" width="8.125" style="27" customWidth="1"/>
    <col min="2051" max="2051" width="36.5" style="27" customWidth="1"/>
    <col min="2052" max="2052" width="10.75" style="27" customWidth="1"/>
    <col min="2053" max="2053" width="8.125" style="27" customWidth="1"/>
    <col min="2054" max="2054" width="9.125" style="27" customWidth="1"/>
    <col min="2055" max="2058" width="9" style="27" hidden="1" customWidth="1"/>
    <col min="2059" max="2303" width="9" style="27"/>
    <col min="2304" max="2304" width="36.75" style="27" customWidth="1"/>
    <col min="2305" max="2305" width="11.625" style="27" customWidth="1"/>
    <col min="2306" max="2306" width="8.125" style="27" customWidth="1"/>
    <col min="2307" max="2307" width="36.5" style="27" customWidth="1"/>
    <col min="2308" max="2308" width="10.75" style="27" customWidth="1"/>
    <col min="2309" max="2309" width="8.125" style="27" customWidth="1"/>
    <col min="2310" max="2310" width="9.125" style="27" customWidth="1"/>
    <col min="2311" max="2314" width="9" style="27" hidden="1" customWidth="1"/>
    <col min="2315" max="2559" width="9" style="27"/>
    <col min="2560" max="2560" width="36.75" style="27" customWidth="1"/>
    <col min="2561" max="2561" width="11.625" style="27" customWidth="1"/>
    <col min="2562" max="2562" width="8.125" style="27" customWidth="1"/>
    <col min="2563" max="2563" width="36.5" style="27" customWidth="1"/>
    <col min="2564" max="2564" width="10.75" style="27" customWidth="1"/>
    <col min="2565" max="2565" width="8.125" style="27" customWidth="1"/>
    <col min="2566" max="2566" width="9.125" style="27" customWidth="1"/>
    <col min="2567" max="2570" width="9" style="27" hidden="1" customWidth="1"/>
    <col min="2571" max="2815" width="9" style="27"/>
    <col min="2816" max="2816" width="36.75" style="27" customWidth="1"/>
    <col min="2817" max="2817" width="11.625" style="27" customWidth="1"/>
    <col min="2818" max="2818" width="8.125" style="27" customWidth="1"/>
    <col min="2819" max="2819" width="36.5" style="27" customWidth="1"/>
    <col min="2820" max="2820" width="10.75" style="27" customWidth="1"/>
    <col min="2821" max="2821" width="8.125" style="27" customWidth="1"/>
    <col min="2822" max="2822" width="9.125" style="27" customWidth="1"/>
    <col min="2823" max="2826" width="9" style="27" hidden="1" customWidth="1"/>
    <col min="2827" max="3071" width="9" style="27"/>
    <col min="3072" max="3072" width="36.75" style="27" customWidth="1"/>
    <col min="3073" max="3073" width="11.625" style="27" customWidth="1"/>
    <col min="3074" max="3074" width="8.125" style="27" customWidth="1"/>
    <col min="3075" max="3075" width="36.5" style="27" customWidth="1"/>
    <col min="3076" max="3076" width="10.75" style="27" customWidth="1"/>
    <col min="3077" max="3077" width="8.125" style="27" customWidth="1"/>
    <col min="3078" max="3078" width="9.125" style="27" customWidth="1"/>
    <col min="3079" max="3082" width="9" style="27" hidden="1" customWidth="1"/>
    <col min="3083" max="3327" width="9" style="27"/>
    <col min="3328" max="3328" width="36.75" style="27" customWidth="1"/>
    <col min="3329" max="3329" width="11.625" style="27" customWidth="1"/>
    <col min="3330" max="3330" width="8.125" style="27" customWidth="1"/>
    <col min="3331" max="3331" width="36.5" style="27" customWidth="1"/>
    <col min="3332" max="3332" width="10.75" style="27" customWidth="1"/>
    <col min="3333" max="3333" width="8.125" style="27" customWidth="1"/>
    <col min="3334" max="3334" width="9.125" style="27" customWidth="1"/>
    <col min="3335" max="3338" width="9" style="27" hidden="1" customWidth="1"/>
    <col min="3339" max="3583" width="9" style="27"/>
    <col min="3584" max="3584" width="36.75" style="27" customWidth="1"/>
    <col min="3585" max="3585" width="11.625" style="27" customWidth="1"/>
    <col min="3586" max="3586" width="8.125" style="27" customWidth="1"/>
    <col min="3587" max="3587" width="36.5" style="27" customWidth="1"/>
    <col min="3588" max="3588" width="10.75" style="27" customWidth="1"/>
    <col min="3589" max="3589" width="8.125" style="27" customWidth="1"/>
    <col min="3590" max="3590" width="9.125" style="27" customWidth="1"/>
    <col min="3591" max="3594" width="9" style="27" hidden="1" customWidth="1"/>
    <col min="3595" max="3839" width="9" style="27"/>
    <col min="3840" max="3840" width="36.75" style="27" customWidth="1"/>
    <col min="3841" max="3841" width="11.625" style="27" customWidth="1"/>
    <col min="3842" max="3842" width="8.125" style="27" customWidth="1"/>
    <col min="3843" max="3843" width="36.5" style="27" customWidth="1"/>
    <col min="3844" max="3844" width="10.75" style="27" customWidth="1"/>
    <col min="3845" max="3845" width="8.125" style="27" customWidth="1"/>
    <col min="3846" max="3846" width="9.125" style="27" customWidth="1"/>
    <col min="3847" max="3850" width="9" style="27" hidden="1" customWidth="1"/>
    <col min="3851" max="4095" width="9" style="27"/>
    <col min="4096" max="4096" width="36.75" style="27" customWidth="1"/>
    <col min="4097" max="4097" width="11.625" style="27" customWidth="1"/>
    <col min="4098" max="4098" width="8.125" style="27" customWidth="1"/>
    <col min="4099" max="4099" width="36.5" style="27" customWidth="1"/>
    <col min="4100" max="4100" width="10.75" style="27" customWidth="1"/>
    <col min="4101" max="4101" width="8.125" style="27" customWidth="1"/>
    <col min="4102" max="4102" width="9.125" style="27" customWidth="1"/>
    <col min="4103" max="4106" width="9" style="27" hidden="1" customWidth="1"/>
    <col min="4107" max="4351" width="9" style="27"/>
    <col min="4352" max="4352" width="36.75" style="27" customWidth="1"/>
    <col min="4353" max="4353" width="11.625" style="27" customWidth="1"/>
    <col min="4354" max="4354" width="8.125" style="27" customWidth="1"/>
    <col min="4355" max="4355" width="36.5" style="27" customWidth="1"/>
    <col min="4356" max="4356" width="10.75" style="27" customWidth="1"/>
    <col min="4357" max="4357" width="8.125" style="27" customWidth="1"/>
    <col min="4358" max="4358" width="9.125" style="27" customWidth="1"/>
    <col min="4359" max="4362" width="9" style="27" hidden="1" customWidth="1"/>
    <col min="4363" max="4607" width="9" style="27"/>
    <col min="4608" max="4608" width="36.75" style="27" customWidth="1"/>
    <col min="4609" max="4609" width="11.625" style="27" customWidth="1"/>
    <col min="4610" max="4610" width="8.125" style="27" customWidth="1"/>
    <col min="4611" max="4611" width="36.5" style="27" customWidth="1"/>
    <col min="4612" max="4612" width="10.75" style="27" customWidth="1"/>
    <col min="4613" max="4613" width="8.125" style="27" customWidth="1"/>
    <col min="4614" max="4614" width="9.125" style="27" customWidth="1"/>
    <col min="4615" max="4618" width="9" style="27" hidden="1" customWidth="1"/>
    <col min="4619" max="4863" width="9" style="27"/>
    <col min="4864" max="4864" width="36.75" style="27" customWidth="1"/>
    <col min="4865" max="4865" width="11.625" style="27" customWidth="1"/>
    <col min="4866" max="4866" width="8.125" style="27" customWidth="1"/>
    <col min="4867" max="4867" width="36.5" style="27" customWidth="1"/>
    <col min="4868" max="4868" width="10.75" style="27" customWidth="1"/>
    <col min="4869" max="4869" width="8.125" style="27" customWidth="1"/>
    <col min="4870" max="4870" width="9.125" style="27" customWidth="1"/>
    <col min="4871" max="4874" width="9" style="27" hidden="1" customWidth="1"/>
    <col min="4875" max="5119" width="9" style="27"/>
    <col min="5120" max="5120" width="36.75" style="27" customWidth="1"/>
    <col min="5121" max="5121" width="11.625" style="27" customWidth="1"/>
    <col min="5122" max="5122" width="8.125" style="27" customWidth="1"/>
    <col min="5123" max="5123" width="36.5" style="27" customWidth="1"/>
    <col min="5124" max="5124" width="10.75" style="27" customWidth="1"/>
    <col min="5125" max="5125" width="8.125" style="27" customWidth="1"/>
    <col min="5126" max="5126" width="9.125" style="27" customWidth="1"/>
    <col min="5127" max="5130" width="9" style="27" hidden="1" customWidth="1"/>
    <col min="5131" max="5375" width="9" style="27"/>
    <col min="5376" max="5376" width="36.75" style="27" customWidth="1"/>
    <col min="5377" max="5377" width="11.625" style="27" customWidth="1"/>
    <col min="5378" max="5378" width="8.125" style="27" customWidth="1"/>
    <col min="5379" max="5379" width="36.5" style="27" customWidth="1"/>
    <col min="5380" max="5380" width="10.75" style="27" customWidth="1"/>
    <col min="5381" max="5381" width="8.125" style="27" customWidth="1"/>
    <col min="5382" max="5382" width="9.125" style="27" customWidth="1"/>
    <col min="5383" max="5386" width="9" style="27" hidden="1" customWidth="1"/>
    <col min="5387" max="5631" width="9" style="27"/>
    <col min="5632" max="5632" width="36.75" style="27" customWidth="1"/>
    <col min="5633" max="5633" width="11.625" style="27" customWidth="1"/>
    <col min="5634" max="5634" width="8.125" style="27" customWidth="1"/>
    <col min="5635" max="5635" width="36.5" style="27" customWidth="1"/>
    <col min="5636" max="5636" width="10.75" style="27" customWidth="1"/>
    <col min="5637" max="5637" width="8.125" style="27" customWidth="1"/>
    <col min="5638" max="5638" width="9.125" style="27" customWidth="1"/>
    <col min="5639" max="5642" width="9" style="27" hidden="1" customWidth="1"/>
    <col min="5643" max="5887" width="9" style="27"/>
    <col min="5888" max="5888" width="36.75" style="27" customWidth="1"/>
    <col min="5889" max="5889" width="11.625" style="27" customWidth="1"/>
    <col min="5890" max="5890" width="8.125" style="27" customWidth="1"/>
    <col min="5891" max="5891" width="36.5" style="27" customWidth="1"/>
    <col min="5892" max="5892" width="10.75" style="27" customWidth="1"/>
    <col min="5893" max="5893" width="8.125" style="27" customWidth="1"/>
    <col min="5894" max="5894" width="9.125" style="27" customWidth="1"/>
    <col min="5895" max="5898" width="9" style="27" hidden="1" customWidth="1"/>
    <col min="5899" max="6143" width="9" style="27"/>
    <col min="6144" max="6144" width="36.75" style="27" customWidth="1"/>
    <col min="6145" max="6145" width="11.625" style="27" customWidth="1"/>
    <col min="6146" max="6146" width="8.125" style="27" customWidth="1"/>
    <col min="6147" max="6147" width="36.5" style="27" customWidth="1"/>
    <col min="6148" max="6148" width="10.75" style="27" customWidth="1"/>
    <col min="6149" max="6149" width="8.125" style="27" customWidth="1"/>
    <col min="6150" max="6150" width="9.125" style="27" customWidth="1"/>
    <col min="6151" max="6154" width="9" style="27" hidden="1" customWidth="1"/>
    <col min="6155" max="6399" width="9" style="27"/>
    <col min="6400" max="6400" width="36.75" style="27" customWidth="1"/>
    <col min="6401" max="6401" width="11.625" style="27" customWidth="1"/>
    <col min="6402" max="6402" width="8.125" style="27" customWidth="1"/>
    <col min="6403" max="6403" width="36.5" style="27" customWidth="1"/>
    <col min="6404" max="6404" width="10.75" style="27" customWidth="1"/>
    <col min="6405" max="6405" width="8.125" style="27" customWidth="1"/>
    <col min="6406" max="6406" width="9.125" style="27" customWidth="1"/>
    <col min="6407" max="6410" width="9" style="27" hidden="1" customWidth="1"/>
    <col min="6411" max="6655" width="9" style="27"/>
    <col min="6656" max="6656" width="36.75" style="27" customWidth="1"/>
    <col min="6657" max="6657" width="11.625" style="27" customWidth="1"/>
    <col min="6658" max="6658" width="8.125" style="27" customWidth="1"/>
    <col min="6659" max="6659" width="36.5" style="27" customWidth="1"/>
    <col min="6660" max="6660" width="10.75" style="27" customWidth="1"/>
    <col min="6661" max="6661" width="8.125" style="27" customWidth="1"/>
    <col min="6662" max="6662" width="9.125" style="27" customWidth="1"/>
    <col min="6663" max="6666" width="9" style="27" hidden="1" customWidth="1"/>
    <col min="6667" max="6911" width="9" style="27"/>
    <col min="6912" max="6912" width="36.75" style="27" customWidth="1"/>
    <col min="6913" max="6913" width="11.625" style="27" customWidth="1"/>
    <col min="6914" max="6914" width="8.125" style="27" customWidth="1"/>
    <col min="6915" max="6915" width="36.5" style="27" customWidth="1"/>
    <col min="6916" max="6916" width="10.75" style="27" customWidth="1"/>
    <col min="6917" max="6917" width="8.125" style="27" customWidth="1"/>
    <col min="6918" max="6918" width="9.125" style="27" customWidth="1"/>
    <col min="6919" max="6922" width="9" style="27" hidden="1" customWidth="1"/>
    <col min="6923" max="7167" width="9" style="27"/>
    <col min="7168" max="7168" width="36.75" style="27" customWidth="1"/>
    <col min="7169" max="7169" width="11.625" style="27" customWidth="1"/>
    <col min="7170" max="7170" width="8.125" style="27" customWidth="1"/>
    <col min="7171" max="7171" width="36.5" style="27" customWidth="1"/>
    <col min="7172" max="7172" width="10.75" style="27" customWidth="1"/>
    <col min="7173" max="7173" width="8.125" style="27" customWidth="1"/>
    <col min="7174" max="7174" width="9.125" style="27" customWidth="1"/>
    <col min="7175" max="7178" width="9" style="27" hidden="1" customWidth="1"/>
    <col min="7179" max="7423" width="9" style="27"/>
    <col min="7424" max="7424" width="36.75" style="27" customWidth="1"/>
    <col min="7425" max="7425" width="11.625" style="27" customWidth="1"/>
    <col min="7426" max="7426" width="8.125" style="27" customWidth="1"/>
    <col min="7427" max="7427" width="36.5" style="27" customWidth="1"/>
    <col min="7428" max="7428" width="10.75" style="27" customWidth="1"/>
    <col min="7429" max="7429" width="8.125" style="27" customWidth="1"/>
    <col min="7430" max="7430" width="9.125" style="27" customWidth="1"/>
    <col min="7431" max="7434" width="9" style="27" hidden="1" customWidth="1"/>
    <col min="7435" max="7679" width="9" style="27"/>
    <col min="7680" max="7680" width="36.75" style="27" customWidth="1"/>
    <col min="7681" max="7681" width="11.625" style="27" customWidth="1"/>
    <col min="7682" max="7682" width="8.125" style="27" customWidth="1"/>
    <col min="7683" max="7683" width="36.5" style="27" customWidth="1"/>
    <col min="7684" max="7684" width="10.75" style="27" customWidth="1"/>
    <col min="7685" max="7685" width="8.125" style="27" customWidth="1"/>
    <col min="7686" max="7686" width="9.125" style="27" customWidth="1"/>
    <col min="7687" max="7690" width="9" style="27" hidden="1" customWidth="1"/>
    <col min="7691" max="7935" width="9" style="27"/>
    <col min="7936" max="7936" width="36.75" style="27" customWidth="1"/>
    <col min="7937" max="7937" width="11.625" style="27" customWidth="1"/>
    <col min="7938" max="7938" width="8.125" style="27" customWidth="1"/>
    <col min="7939" max="7939" width="36.5" style="27" customWidth="1"/>
    <col min="7940" max="7940" width="10.75" style="27" customWidth="1"/>
    <col min="7941" max="7941" width="8.125" style="27" customWidth="1"/>
    <col min="7942" max="7942" width="9.125" style="27" customWidth="1"/>
    <col min="7943" max="7946" width="9" style="27" hidden="1" customWidth="1"/>
    <col min="7947" max="8191" width="9" style="27"/>
    <col min="8192" max="8192" width="36.75" style="27" customWidth="1"/>
    <col min="8193" max="8193" width="11.625" style="27" customWidth="1"/>
    <col min="8194" max="8194" width="8.125" style="27" customWidth="1"/>
    <col min="8195" max="8195" width="36.5" style="27" customWidth="1"/>
    <col min="8196" max="8196" width="10.75" style="27" customWidth="1"/>
    <col min="8197" max="8197" width="8.125" style="27" customWidth="1"/>
    <col min="8198" max="8198" width="9.125" style="27" customWidth="1"/>
    <col min="8199" max="8202" width="9" style="27" hidden="1" customWidth="1"/>
    <col min="8203" max="8447" width="9" style="27"/>
    <col min="8448" max="8448" width="36.75" style="27" customWidth="1"/>
    <col min="8449" max="8449" width="11.625" style="27" customWidth="1"/>
    <col min="8450" max="8450" width="8.125" style="27" customWidth="1"/>
    <col min="8451" max="8451" width="36.5" style="27" customWidth="1"/>
    <col min="8452" max="8452" width="10.75" style="27" customWidth="1"/>
    <col min="8453" max="8453" width="8.125" style="27" customWidth="1"/>
    <col min="8454" max="8454" width="9.125" style="27" customWidth="1"/>
    <col min="8455" max="8458" width="9" style="27" hidden="1" customWidth="1"/>
    <col min="8459" max="8703" width="9" style="27"/>
    <col min="8704" max="8704" width="36.75" style="27" customWidth="1"/>
    <col min="8705" max="8705" width="11.625" style="27" customWidth="1"/>
    <col min="8706" max="8706" width="8.125" style="27" customWidth="1"/>
    <col min="8707" max="8707" width="36.5" style="27" customWidth="1"/>
    <col min="8708" max="8708" width="10.75" style="27" customWidth="1"/>
    <col min="8709" max="8709" width="8.125" style="27" customWidth="1"/>
    <col min="8710" max="8710" width="9.125" style="27" customWidth="1"/>
    <col min="8711" max="8714" width="9" style="27" hidden="1" customWidth="1"/>
    <col min="8715" max="8959" width="9" style="27"/>
    <col min="8960" max="8960" width="36.75" style="27" customWidth="1"/>
    <col min="8961" max="8961" width="11.625" style="27" customWidth="1"/>
    <col min="8962" max="8962" width="8.125" style="27" customWidth="1"/>
    <col min="8963" max="8963" width="36.5" style="27" customWidth="1"/>
    <col min="8964" max="8964" width="10.75" style="27" customWidth="1"/>
    <col min="8965" max="8965" width="8.125" style="27" customWidth="1"/>
    <col min="8966" max="8966" width="9.125" style="27" customWidth="1"/>
    <col min="8967" max="8970" width="9" style="27" hidden="1" customWidth="1"/>
    <col min="8971" max="9215" width="9" style="27"/>
    <col min="9216" max="9216" width="36.75" style="27" customWidth="1"/>
    <col min="9217" max="9217" width="11.625" style="27" customWidth="1"/>
    <col min="9218" max="9218" width="8.125" style="27" customWidth="1"/>
    <col min="9219" max="9219" width="36.5" style="27" customWidth="1"/>
    <col min="9220" max="9220" width="10.75" style="27" customWidth="1"/>
    <col min="9221" max="9221" width="8.125" style="27" customWidth="1"/>
    <col min="9222" max="9222" width="9.125" style="27" customWidth="1"/>
    <col min="9223" max="9226" width="9" style="27" hidden="1" customWidth="1"/>
    <col min="9227" max="9471" width="9" style="27"/>
    <col min="9472" max="9472" width="36.75" style="27" customWidth="1"/>
    <col min="9473" max="9473" width="11.625" style="27" customWidth="1"/>
    <col min="9474" max="9474" width="8.125" style="27" customWidth="1"/>
    <col min="9475" max="9475" width="36.5" style="27" customWidth="1"/>
    <col min="9476" max="9476" width="10.75" style="27" customWidth="1"/>
    <col min="9477" max="9477" width="8.125" style="27" customWidth="1"/>
    <col min="9478" max="9478" width="9.125" style="27" customWidth="1"/>
    <col min="9479" max="9482" width="9" style="27" hidden="1" customWidth="1"/>
    <col min="9483" max="9727" width="9" style="27"/>
    <col min="9728" max="9728" width="36.75" style="27" customWidth="1"/>
    <col min="9729" max="9729" width="11.625" style="27" customWidth="1"/>
    <col min="9730" max="9730" width="8.125" style="27" customWidth="1"/>
    <col min="9731" max="9731" width="36.5" style="27" customWidth="1"/>
    <col min="9732" max="9732" width="10.75" style="27" customWidth="1"/>
    <col min="9733" max="9733" width="8.125" style="27" customWidth="1"/>
    <col min="9734" max="9734" width="9.125" style="27" customWidth="1"/>
    <col min="9735" max="9738" width="9" style="27" hidden="1" customWidth="1"/>
    <col min="9739" max="9983" width="9" style="27"/>
    <col min="9984" max="9984" width="36.75" style="27" customWidth="1"/>
    <col min="9985" max="9985" width="11.625" style="27" customWidth="1"/>
    <col min="9986" max="9986" width="8.125" style="27" customWidth="1"/>
    <col min="9987" max="9987" width="36.5" style="27" customWidth="1"/>
    <col min="9988" max="9988" width="10.75" style="27" customWidth="1"/>
    <col min="9989" max="9989" width="8.125" style="27" customWidth="1"/>
    <col min="9990" max="9990" width="9.125" style="27" customWidth="1"/>
    <col min="9991" max="9994" width="9" style="27" hidden="1" customWidth="1"/>
    <col min="9995" max="10239" width="9" style="27"/>
    <col min="10240" max="10240" width="36.75" style="27" customWidth="1"/>
    <col min="10241" max="10241" width="11.625" style="27" customWidth="1"/>
    <col min="10242" max="10242" width="8.125" style="27" customWidth="1"/>
    <col min="10243" max="10243" width="36.5" style="27" customWidth="1"/>
    <col min="10244" max="10244" width="10.75" style="27" customWidth="1"/>
    <col min="10245" max="10245" width="8.125" style="27" customWidth="1"/>
    <col min="10246" max="10246" width="9.125" style="27" customWidth="1"/>
    <col min="10247" max="10250" width="9" style="27" hidden="1" customWidth="1"/>
    <col min="10251" max="10495" width="9" style="27"/>
    <col min="10496" max="10496" width="36.75" style="27" customWidth="1"/>
    <col min="10497" max="10497" width="11.625" style="27" customWidth="1"/>
    <col min="10498" max="10498" width="8.125" style="27" customWidth="1"/>
    <col min="10499" max="10499" width="36.5" style="27" customWidth="1"/>
    <col min="10500" max="10500" width="10.75" style="27" customWidth="1"/>
    <col min="10501" max="10501" width="8.125" style="27" customWidth="1"/>
    <col min="10502" max="10502" width="9.125" style="27" customWidth="1"/>
    <col min="10503" max="10506" width="9" style="27" hidden="1" customWidth="1"/>
    <col min="10507" max="10751" width="9" style="27"/>
    <col min="10752" max="10752" width="36.75" style="27" customWidth="1"/>
    <col min="10753" max="10753" width="11.625" style="27" customWidth="1"/>
    <col min="10754" max="10754" width="8.125" style="27" customWidth="1"/>
    <col min="10755" max="10755" width="36.5" style="27" customWidth="1"/>
    <col min="10756" max="10756" width="10.75" style="27" customWidth="1"/>
    <col min="10757" max="10757" width="8.125" style="27" customWidth="1"/>
    <col min="10758" max="10758" width="9.125" style="27" customWidth="1"/>
    <col min="10759" max="10762" width="9" style="27" hidden="1" customWidth="1"/>
    <col min="10763" max="11007" width="9" style="27"/>
    <col min="11008" max="11008" width="36.75" style="27" customWidth="1"/>
    <col min="11009" max="11009" width="11.625" style="27" customWidth="1"/>
    <col min="11010" max="11010" width="8.125" style="27" customWidth="1"/>
    <col min="11011" max="11011" width="36.5" style="27" customWidth="1"/>
    <col min="11012" max="11012" width="10.75" style="27" customWidth="1"/>
    <col min="11013" max="11013" width="8.125" style="27" customWidth="1"/>
    <col min="11014" max="11014" width="9.125" style="27" customWidth="1"/>
    <col min="11015" max="11018" width="9" style="27" hidden="1" customWidth="1"/>
    <col min="11019" max="11263" width="9" style="27"/>
    <col min="11264" max="11264" width="36.75" style="27" customWidth="1"/>
    <col min="11265" max="11265" width="11.625" style="27" customWidth="1"/>
    <col min="11266" max="11266" width="8.125" style="27" customWidth="1"/>
    <col min="11267" max="11267" width="36.5" style="27" customWidth="1"/>
    <col min="11268" max="11268" width="10.75" style="27" customWidth="1"/>
    <col min="11269" max="11269" width="8.125" style="27" customWidth="1"/>
    <col min="11270" max="11270" width="9.125" style="27" customWidth="1"/>
    <col min="11271" max="11274" width="9" style="27" hidden="1" customWidth="1"/>
    <col min="11275" max="11519" width="9" style="27"/>
    <col min="11520" max="11520" width="36.75" style="27" customWidth="1"/>
    <col min="11521" max="11521" width="11.625" style="27" customWidth="1"/>
    <col min="11522" max="11522" width="8.125" style="27" customWidth="1"/>
    <col min="11523" max="11523" width="36.5" style="27" customWidth="1"/>
    <col min="11524" max="11524" width="10.75" style="27" customWidth="1"/>
    <col min="11525" max="11525" width="8.125" style="27" customWidth="1"/>
    <col min="11526" max="11526" width="9.125" style="27" customWidth="1"/>
    <col min="11527" max="11530" width="9" style="27" hidden="1" customWidth="1"/>
    <col min="11531" max="11775" width="9" style="27"/>
    <col min="11776" max="11776" width="36.75" style="27" customWidth="1"/>
    <col min="11777" max="11777" width="11.625" style="27" customWidth="1"/>
    <col min="11778" max="11778" width="8.125" style="27" customWidth="1"/>
    <col min="11779" max="11779" width="36.5" style="27" customWidth="1"/>
    <col min="11780" max="11780" width="10.75" style="27" customWidth="1"/>
    <col min="11781" max="11781" width="8.125" style="27" customWidth="1"/>
    <col min="11782" max="11782" width="9.125" style="27" customWidth="1"/>
    <col min="11783" max="11786" width="9" style="27" hidden="1" customWidth="1"/>
    <col min="11787" max="12031" width="9" style="27"/>
    <col min="12032" max="12032" width="36.75" style="27" customWidth="1"/>
    <col min="12033" max="12033" width="11.625" style="27" customWidth="1"/>
    <col min="12034" max="12034" width="8.125" style="27" customWidth="1"/>
    <col min="12035" max="12035" width="36.5" style="27" customWidth="1"/>
    <col min="12036" max="12036" width="10.75" style="27" customWidth="1"/>
    <col min="12037" max="12037" width="8.125" style="27" customWidth="1"/>
    <col min="12038" max="12038" width="9.125" style="27" customWidth="1"/>
    <col min="12039" max="12042" width="9" style="27" hidden="1" customWidth="1"/>
    <col min="12043" max="12287" width="9" style="27"/>
    <col min="12288" max="12288" width="36.75" style="27" customWidth="1"/>
    <col min="12289" max="12289" width="11.625" style="27" customWidth="1"/>
    <col min="12290" max="12290" width="8.125" style="27" customWidth="1"/>
    <col min="12291" max="12291" width="36.5" style="27" customWidth="1"/>
    <col min="12292" max="12292" width="10.75" style="27" customWidth="1"/>
    <col min="12293" max="12293" width="8.125" style="27" customWidth="1"/>
    <col min="12294" max="12294" width="9.125" style="27" customWidth="1"/>
    <col min="12295" max="12298" width="9" style="27" hidden="1" customWidth="1"/>
    <col min="12299" max="12543" width="9" style="27"/>
    <col min="12544" max="12544" width="36.75" style="27" customWidth="1"/>
    <col min="12545" max="12545" width="11.625" style="27" customWidth="1"/>
    <col min="12546" max="12546" width="8.125" style="27" customWidth="1"/>
    <col min="12547" max="12547" width="36.5" style="27" customWidth="1"/>
    <col min="12548" max="12548" width="10.75" style="27" customWidth="1"/>
    <col min="12549" max="12549" width="8.125" style="27" customWidth="1"/>
    <col min="12550" max="12550" width="9.125" style="27" customWidth="1"/>
    <col min="12551" max="12554" width="9" style="27" hidden="1" customWidth="1"/>
    <col min="12555" max="12799" width="9" style="27"/>
    <col min="12800" max="12800" width="36.75" style="27" customWidth="1"/>
    <col min="12801" max="12801" width="11.625" style="27" customWidth="1"/>
    <col min="12802" max="12802" width="8.125" style="27" customWidth="1"/>
    <col min="12803" max="12803" width="36.5" style="27" customWidth="1"/>
    <col min="12804" max="12804" width="10.75" style="27" customWidth="1"/>
    <col min="12805" max="12805" width="8.125" style="27" customWidth="1"/>
    <col min="12806" max="12806" width="9.125" style="27" customWidth="1"/>
    <col min="12807" max="12810" width="9" style="27" hidden="1" customWidth="1"/>
    <col min="12811" max="13055" width="9" style="27"/>
    <col min="13056" max="13056" width="36.75" style="27" customWidth="1"/>
    <col min="13057" max="13057" width="11.625" style="27" customWidth="1"/>
    <col min="13058" max="13058" width="8.125" style="27" customWidth="1"/>
    <col min="13059" max="13059" width="36.5" style="27" customWidth="1"/>
    <col min="13060" max="13060" width="10.75" style="27" customWidth="1"/>
    <col min="13061" max="13061" width="8.125" style="27" customWidth="1"/>
    <col min="13062" max="13062" width="9.125" style="27" customWidth="1"/>
    <col min="13063" max="13066" width="9" style="27" hidden="1" customWidth="1"/>
    <col min="13067" max="13311" width="9" style="27"/>
    <col min="13312" max="13312" width="36.75" style="27" customWidth="1"/>
    <col min="13313" max="13313" width="11.625" style="27" customWidth="1"/>
    <col min="13314" max="13314" width="8.125" style="27" customWidth="1"/>
    <col min="13315" max="13315" width="36.5" style="27" customWidth="1"/>
    <col min="13316" max="13316" width="10.75" style="27" customWidth="1"/>
    <col min="13317" max="13317" width="8.125" style="27" customWidth="1"/>
    <col min="13318" max="13318" width="9.125" style="27" customWidth="1"/>
    <col min="13319" max="13322" width="9" style="27" hidden="1" customWidth="1"/>
    <col min="13323" max="13567" width="9" style="27"/>
    <col min="13568" max="13568" width="36.75" style="27" customWidth="1"/>
    <col min="13569" max="13569" width="11.625" style="27" customWidth="1"/>
    <col min="13570" max="13570" width="8.125" style="27" customWidth="1"/>
    <col min="13571" max="13571" width="36.5" style="27" customWidth="1"/>
    <col min="13572" max="13572" width="10.75" style="27" customWidth="1"/>
    <col min="13573" max="13573" width="8.125" style="27" customWidth="1"/>
    <col min="13574" max="13574" width="9.125" style="27" customWidth="1"/>
    <col min="13575" max="13578" width="9" style="27" hidden="1" customWidth="1"/>
    <col min="13579" max="13823" width="9" style="27"/>
    <col min="13824" max="13824" width="36.75" style="27" customWidth="1"/>
    <col min="13825" max="13825" width="11.625" style="27" customWidth="1"/>
    <col min="13826" max="13826" width="8.125" style="27" customWidth="1"/>
    <col min="13827" max="13827" width="36.5" style="27" customWidth="1"/>
    <col min="13828" max="13828" width="10.75" style="27" customWidth="1"/>
    <col min="13829" max="13829" width="8.125" style="27" customWidth="1"/>
    <col min="13830" max="13830" width="9.125" style="27" customWidth="1"/>
    <col min="13831" max="13834" width="9" style="27" hidden="1" customWidth="1"/>
    <col min="13835" max="14079" width="9" style="27"/>
    <col min="14080" max="14080" width="36.75" style="27" customWidth="1"/>
    <col min="14081" max="14081" width="11.625" style="27" customWidth="1"/>
    <col min="14082" max="14082" width="8.125" style="27" customWidth="1"/>
    <col min="14083" max="14083" width="36.5" style="27" customWidth="1"/>
    <col min="14084" max="14084" width="10.75" style="27" customWidth="1"/>
    <col min="14085" max="14085" width="8.125" style="27" customWidth="1"/>
    <col min="14086" max="14086" width="9.125" style="27" customWidth="1"/>
    <col min="14087" max="14090" width="9" style="27" hidden="1" customWidth="1"/>
    <col min="14091" max="14335" width="9" style="27"/>
    <col min="14336" max="14336" width="36.75" style="27" customWidth="1"/>
    <col min="14337" max="14337" width="11.625" style="27" customWidth="1"/>
    <col min="14338" max="14338" width="8.125" style="27" customWidth="1"/>
    <col min="14339" max="14339" width="36.5" style="27" customWidth="1"/>
    <col min="14340" max="14340" width="10.75" style="27" customWidth="1"/>
    <col min="14341" max="14341" width="8.125" style="27" customWidth="1"/>
    <col min="14342" max="14342" width="9.125" style="27" customWidth="1"/>
    <col min="14343" max="14346" width="9" style="27" hidden="1" customWidth="1"/>
    <col min="14347" max="14591" width="9" style="27"/>
    <col min="14592" max="14592" width="36.75" style="27" customWidth="1"/>
    <col min="14593" max="14593" width="11.625" style="27" customWidth="1"/>
    <col min="14594" max="14594" width="8.125" style="27" customWidth="1"/>
    <col min="14595" max="14595" width="36.5" style="27" customWidth="1"/>
    <col min="14596" max="14596" width="10.75" style="27" customWidth="1"/>
    <col min="14597" max="14597" width="8.125" style="27" customWidth="1"/>
    <col min="14598" max="14598" width="9.125" style="27" customWidth="1"/>
    <col min="14599" max="14602" width="9" style="27" hidden="1" customWidth="1"/>
    <col min="14603" max="14847" width="9" style="27"/>
    <col min="14848" max="14848" width="36.75" style="27" customWidth="1"/>
    <col min="14849" max="14849" width="11.625" style="27" customWidth="1"/>
    <col min="14850" max="14850" width="8.125" style="27" customWidth="1"/>
    <col min="14851" max="14851" width="36.5" style="27" customWidth="1"/>
    <col min="14852" max="14852" width="10.75" style="27" customWidth="1"/>
    <col min="14853" max="14853" width="8.125" style="27" customWidth="1"/>
    <col min="14854" max="14854" width="9.125" style="27" customWidth="1"/>
    <col min="14855" max="14858" width="9" style="27" hidden="1" customWidth="1"/>
    <col min="14859" max="15103" width="9" style="27"/>
    <col min="15104" max="15104" width="36.75" style="27" customWidth="1"/>
    <col min="15105" max="15105" width="11.625" style="27" customWidth="1"/>
    <col min="15106" max="15106" width="8.125" style="27" customWidth="1"/>
    <col min="15107" max="15107" width="36.5" style="27" customWidth="1"/>
    <col min="15108" max="15108" width="10.75" style="27" customWidth="1"/>
    <col min="15109" max="15109" width="8.125" style="27" customWidth="1"/>
    <col min="15110" max="15110" width="9.125" style="27" customWidth="1"/>
    <col min="15111" max="15114" width="9" style="27" hidden="1" customWidth="1"/>
    <col min="15115" max="15359" width="9" style="27"/>
    <col min="15360" max="15360" width="36.75" style="27" customWidth="1"/>
    <col min="15361" max="15361" width="11.625" style="27" customWidth="1"/>
    <col min="15362" max="15362" width="8.125" style="27" customWidth="1"/>
    <col min="15363" max="15363" width="36.5" style="27" customWidth="1"/>
    <col min="15364" max="15364" width="10.75" style="27" customWidth="1"/>
    <col min="15365" max="15365" width="8.125" style="27" customWidth="1"/>
    <col min="15366" max="15366" width="9.125" style="27" customWidth="1"/>
    <col min="15367" max="15370" width="9" style="27" hidden="1" customWidth="1"/>
    <col min="15371" max="15615" width="9" style="27"/>
    <col min="15616" max="15616" width="36.75" style="27" customWidth="1"/>
    <col min="15617" max="15617" width="11.625" style="27" customWidth="1"/>
    <col min="15618" max="15618" width="8.125" style="27" customWidth="1"/>
    <col min="15619" max="15619" width="36.5" style="27" customWidth="1"/>
    <col min="15620" max="15620" width="10.75" style="27" customWidth="1"/>
    <col min="15621" max="15621" width="8.125" style="27" customWidth="1"/>
    <col min="15622" max="15622" width="9.125" style="27" customWidth="1"/>
    <col min="15623" max="15626" width="9" style="27" hidden="1" customWidth="1"/>
    <col min="15627" max="15871" width="9" style="27"/>
    <col min="15872" max="15872" width="36.75" style="27" customWidth="1"/>
    <col min="15873" max="15873" width="11.625" style="27" customWidth="1"/>
    <col min="15874" max="15874" width="8.125" style="27" customWidth="1"/>
    <col min="15875" max="15875" width="36.5" style="27" customWidth="1"/>
    <col min="15876" max="15876" width="10.75" style="27" customWidth="1"/>
    <col min="15877" max="15877" width="8.125" style="27" customWidth="1"/>
    <col min="15878" max="15878" width="9.125" style="27" customWidth="1"/>
    <col min="15879" max="15882" width="9" style="27" hidden="1" customWidth="1"/>
    <col min="15883" max="16127" width="9" style="27"/>
    <col min="16128" max="16128" width="36.75" style="27" customWidth="1"/>
    <col min="16129" max="16129" width="11.625" style="27" customWidth="1"/>
    <col min="16130" max="16130" width="8.125" style="27" customWidth="1"/>
    <col min="16131" max="16131" width="36.5" style="27" customWidth="1"/>
    <col min="16132" max="16132" width="10.75" style="27" customWidth="1"/>
    <col min="16133" max="16133" width="8.125" style="27" customWidth="1"/>
    <col min="16134" max="16134" width="9.125" style="27" customWidth="1"/>
    <col min="16135" max="16138" width="9" style="27" hidden="1" customWidth="1"/>
    <col min="16139" max="16384" width="9" style="27"/>
  </cols>
  <sheetData>
    <row r="1" ht="18" spans="1:12">
      <c r="A1" s="3" t="s">
        <v>1487</v>
      </c>
      <c r="B1" s="3"/>
      <c r="C1" s="3"/>
      <c r="D1" s="3"/>
      <c r="E1" s="3"/>
      <c r="F1" s="3"/>
      <c r="G1" s="3"/>
      <c r="H1" s="3"/>
      <c r="I1" s="3"/>
      <c r="J1" s="3"/>
      <c r="K1" s="3"/>
      <c r="L1" s="3"/>
    </row>
    <row r="2" ht="24.75" customHeight="1" spans="1:12">
      <c r="A2" s="28" t="s">
        <v>1488</v>
      </c>
      <c r="B2" s="28"/>
      <c r="C2" s="28"/>
      <c r="D2" s="28"/>
      <c r="E2" s="28"/>
      <c r="F2" s="28"/>
      <c r="G2" s="28"/>
      <c r="H2" s="28"/>
      <c r="I2" s="28"/>
      <c r="J2" s="28"/>
      <c r="K2" s="28"/>
      <c r="L2" s="28"/>
    </row>
    <row r="3" ht="19.5" spans="1:12">
      <c r="A3" s="29" t="s">
        <v>1489</v>
      </c>
      <c r="B3" s="30"/>
      <c r="C3" s="30"/>
      <c r="D3" s="30"/>
      <c r="E3" s="30"/>
      <c r="F3" s="30"/>
      <c r="G3" s="31"/>
      <c r="I3" s="30"/>
      <c r="J3" s="30"/>
      <c r="K3" s="30"/>
      <c r="L3" s="32" t="s">
        <v>35</v>
      </c>
    </row>
    <row r="4" ht="56.25" spans="1:12">
      <c r="A4" s="33" t="s">
        <v>36</v>
      </c>
      <c r="B4" s="34" t="s">
        <v>38</v>
      </c>
      <c r="C4" s="34" t="s">
        <v>39</v>
      </c>
      <c r="D4" s="34" t="s">
        <v>40</v>
      </c>
      <c r="E4" s="34" t="s">
        <v>41</v>
      </c>
      <c r="F4" s="279" t="s">
        <v>1490</v>
      </c>
      <c r="G4" s="35" t="s">
        <v>1464</v>
      </c>
      <c r="H4" s="34" t="s">
        <v>38</v>
      </c>
      <c r="I4" s="34" t="s">
        <v>39</v>
      </c>
      <c r="J4" s="34" t="s">
        <v>40</v>
      </c>
      <c r="K4" s="34" t="s">
        <v>41</v>
      </c>
      <c r="L4" s="286" t="s">
        <v>1490</v>
      </c>
    </row>
    <row r="5" ht="37.5" customHeight="1" spans="1:12">
      <c r="A5" s="37" t="s">
        <v>46</v>
      </c>
      <c r="B5" s="38"/>
      <c r="C5" s="280"/>
      <c r="D5" s="280"/>
      <c r="E5" s="280"/>
      <c r="F5" s="281"/>
      <c r="G5" s="39" t="s">
        <v>46</v>
      </c>
      <c r="H5" s="38"/>
      <c r="I5" s="280"/>
      <c r="J5" s="280"/>
      <c r="K5" s="280"/>
      <c r="L5" s="287"/>
    </row>
    <row r="6" ht="30.75" customHeight="1" spans="1:12">
      <c r="A6" s="282" t="s">
        <v>1491</v>
      </c>
      <c r="B6" s="38"/>
      <c r="C6" s="280"/>
      <c r="D6" s="280"/>
      <c r="E6" s="280"/>
      <c r="F6" s="281"/>
      <c r="G6" s="283" t="s">
        <v>1492</v>
      </c>
      <c r="H6" s="38"/>
      <c r="I6" s="280"/>
      <c r="J6" s="280"/>
      <c r="K6" s="280"/>
      <c r="L6" s="287"/>
    </row>
    <row r="7" ht="36.75" customHeight="1" spans="1:12">
      <c r="A7" s="41" t="s">
        <v>1493</v>
      </c>
      <c r="B7" s="42"/>
      <c r="C7" s="284"/>
      <c r="D7" s="284"/>
      <c r="E7" s="284"/>
      <c r="F7" s="285"/>
      <c r="G7" s="43" t="s">
        <v>1494</v>
      </c>
      <c r="H7" s="42">
        <f>SUM(H8:H10)</f>
        <v>0</v>
      </c>
      <c r="I7" s="284"/>
      <c r="J7" s="284"/>
      <c r="K7" s="284"/>
      <c r="L7" s="288"/>
    </row>
    <row r="8" ht="36.75" customHeight="1" spans="1:12">
      <c r="A8" s="45" t="s">
        <v>1495</v>
      </c>
      <c r="B8" s="42"/>
      <c r="C8" s="284"/>
      <c r="D8" s="284"/>
      <c r="E8" s="284"/>
      <c r="F8" s="285"/>
      <c r="G8" s="46" t="s">
        <v>1495</v>
      </c>
      <c r="H8" s="42"/>
      <c r="I8" s="284"/>
      <c r="J8" s="284"/>
      <c r="K8" s="284"/>
      <c r="L8" s="288"/>
    </row>
    <row r="9" ht="36.75" customHeight="1" spans="1:12">
      <c r="A9" s="45" t="s">
        <v>1496</v>
      </c>
      <c r="B9" s="42"/>
      <c r="C9" s="284"/>
      <c r="D9" s="284"/>
      <c r="E9" s="284"/>
      <c r="F9" s="285"/>
      <c r="G9" s="46" t="s">
        <v>1496</v>
      </c>
      <c r="H9" s="42"/>
      <c r="I9" s="284"/>
      <c r="J9" s="284"/>
      <c r="K9" s="284"/>
      <c r="L9" s="288"/>
    </row>
    <row r="10" ht="36.75" customHeight="1" spans="1:12">
      <c r="A10" s="45" t="s">
        <v>1497</v>
      </c>
      <c r="B10" s="42"/>
      <c r="C10" s="284"/>
      <c r="D10" s="284"/>
      <c r="E10" s="284"/>
      <c r="F10" s="285"/>
      <c r="G10" s="46" t="s">
        <v>1497</v>
      </c>
      <c r="H10" s="42"/>
      <c r="I10" s="284"/>
      <c r="J10" s="284"/>
      <c r="K10" s="284"/>
      <c r="L10" s="288"/>
    </row>
    <row r="11" ht="36.75" customHeight="1" spans="1:12">
      <c r="A11" s="41" t="s">
        <v>1498</v>
      </c>
      <c r="B11" s="42">
        <f>B12+B13</f>
        <v>0</v>
      </c>
      <c r="C11" s="284"/>
      <c r="D11" s="284"/>
      <c r="E11" s="284"/>
      <c r="F11" s="285"/>
      <c r="G11" s="43" t="s">
        <v>1499</v>
      </c>
      <c r="H11" s="42">
        <f>H12+H13</f>
        <v>0</v>
      </c>
      <c r="I11" s="284"/>
      <c r="J11" s="284"/>
      <c r="K11" s="284"/>
      <c r="L11" s="288"/>
    </row>
    <row r="12" ht="36.75" customHeight="1" spans="1:12">
      <c r="A12" s="47" t="s">
        <v>1500</v>
      </c>
      <c r="B12" s="42"/>
      <c r="C12" s="284"/>
      <c r="D12" s="284"/>
      <c r="E12" s="284"/>
      <c r="F12" s="285"/>
      <c r="G12" s="46" t="s">
        <v>1501</v>
      </c>
      <c r="H12" s="42"/>
      <c r="I12" s="284"/>
      <c r="J12" s="284"/>
      <c r="K12" s="284"/>
      <c r="L12" s="288"/>
    </row>
    <row r="13" ht="36.75" customHeight="1" spans="1:12">
      <c r="A13" s="45" t="s">
        <v>1502</v>
      </c>
      <c r="B13" s="42"/>
      <c r="C13" s="284"/>
      <c r="D13" s="284"/>
      <c r="E13" s="284"/>
      <c r="F13" s="285"/>
      <c r="G13" s="46" t="s">
        <v>1502</v>
      </c>
      <c r="H13" s="42"/>
      <c r="I13" s="284"/>
      <c r="J13" s="284"/>
      <c r="K13" s="284"/>
      <c r="L13" s="288"/>
    </row>
    <row r="14" ht="36.75" customHeight="1" spans="1:12">
      <c r="A14" s="41" t="s">
        <v>1503</v>
      </c>
      <c r="B14" s="42"/>
      <c r="C14" s="284"/>
      <c r="D14" s="284"/>
      <c r="E14" s="284"/>
      <c r="F14" s="285"/>
      <c r="G14" s="43" t="s">
        <v>1504</v>
      </c>
      <c r="H14" s="42"/>
      <c r="I14" s="284"/>
      <c r="J14" s="284"/>
      <c r="K14" s="284"/>
      <c r="L14" s="288"/>
    </row>
    <row r="15" ht="36.75" customHeight="1" spans="1:12">
      <c r="A15" s="41" t="s">
        <v>1505</v>
      </c>
      <c r="B15" s="42"/>
      <c r="C15" s="284"/>
      <c r="D15" s="284"/>
      <c r="E15" s="284"/>
      <c r="F15" s="285"/>
      <c r="G15" s="43" t="s">
        <v>1506</v>
      </c>
      <c r="H15" s="42"/>
      <c r="I15" s="284"/>
      <c r="J15" s="284"/>
      <c r="K15" s="284"/>
      <c r="L15" s="288"/>
    </row>
    <row r="16" ht="36.75" customHeight="1" spans="1:12">
      <c r="A16" s="48"/>
      <c r="B16" s="49"/>
      <c r="C16" s="49"/>
      <c r="D16" s="49"/>
      <c r="E16" s="49"/>
      <c r="F16" s="49"/>
      <c r="G16" s="50" t="s">
        <v>1507</v>
      </c>
      <c r="H16" s="49"/>
      <c r="I16" s="49"/>
      <c r="J16" s="49"/>
      <c r="K16" s="49"/>
      <c r="L16" s="51"/>
    </row>
    <row r="17" ht="38.25" customHeight="1" spans="1:11">
      <c r="A17" s="52"/>
      <c r="B17" s="52"/>
      <c r="C17" s="52"/>
      <c r="D17" s="52"/>
      <c r="E17" s="52"/>
      <c r="F17" s="52"/>
      <c r="G17" s="52"/>
      <c r="H17" s="52"/>
      <c r="I17" s="52"/>
      <c r="J17" s="52"/>
      <c r="K17" s="52"/>
    </row>
    <row r="18" ht="13.5" spans="1:11">
      <c r="A18" s="52" t="s">
        <v>1508</v>
      </c>
      <c r="B18" s="52"/>
      <c r="C18" s="52"/>
      <c r="D18" s="52"/>
      <c r="E18" s="52"/>
      <c r="F18" s="52"/>
      <c r="G18" s="52"/>
      <c r="H18" s="52"/>
      <c r="I18" s="52"/>
      <c r="J18" s="52"/>
      <c r="K18" s="52"/>
    </row>
    <row r="19" spans="1:11">
      <c r="A19" s="27"/>
      <c r="B19" s="53"/>
      <c r="C19" s="53"/>
      <c r="D19" s="53"/>
      <c r="E19" s="53"/>
      <c r="H19" s="53"/>
      <c r="I19" s="53"/>
      <c r="J19" s="53"/>
      <c r="K19" s="53"/>
    </row>
    <row r="20" spans="1:1">
      <c r="A20" s="27"/>
    </row>
    <row r="21" spans="1:1">
      <c r="A21" s="27"/>
    </row>
    <row r="22" spans="1:1">
      <c r="A22" s="27"/>
    </row>
    <row r="23" spans="1:1">
      <c r="A23" s="27"/>
    </row>
    <row r="24" spans="1:1">
      <c r="A24" s="27"/>
    </row>
    <row r="25" spans="1:1">
      <c r="A25" s="27"/>
    </row>
    <row r="26" spans="1:1">
      <c r="A26" s="27"/>
    </row>
    <row r="27" spans="1:1">
      <c r="A27" s="27"/>
    </row>
    <row r="28" spans="1:1">
      <c r="A28" s="27"/>
    </row>
    <row r="29" spans="1:1">
      <c r="A29" s="27"/>
    </row>
    <row r="30" spans="1:1">
      <c r="A30" s="27"/>
    </row>
    <row r="31" spans="1:1">
      <c r="A31" s="27"/>
    </row>
    <row r="32" spans="1:1">
      <c r="A32" s="27"/>
    </row>
    <row r="33" spans="1:1">
      <c r="A33" s="27"/>
    </row>
    <row r="34" spans="1:1">
      <c r="A34" s="27"/>
    </row>
    <row r="35" spans="1:1">
      <c r="A35" s="27"/>
    </row>
    <row r="36" spans="1:1">
      <c r="A36" s="27"/>
    </row>
  </sheetData>
  <mergeCells count="5">
    <mergeCell ref="A1:L1"/>
    <mergeCell ref="A2:L2"/>
    <mergeCell ref="A3:B3"/>
    <mergeCell ref="A17:K17"/>
    <mergeCell ref="A18:K18"/>
  </mergeCells>
  <printOptions horizontalCentered="1"/>
  <pageMargins left="0.236111111111111" right="0.236111111111111" top="0.5" bottom="0.314583333333333" header="0.314583333333333" footer="0.314583333333333"/>
  <pageSetup paperSize="9" scale="78" orientation="landscape"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workbookViewId="0">
      <selection activeCell="F6" sqref="F6"/>
    </sheetView>
  </sheetViews>
  <sheetFormatPr defaultColWidth="6.75" defaultRowHeight="11.25"/>
  <cols>
    <col min="1" max="1" width="44.375" style="2" customWidth="1"/>
    <col min="2" max="4" width="14" style="2" customWidth="1"/>
    <col min="5" max="45" width="9" style="2" customWidth="1"/>
    <col min="46" max="16384" width="6.75" style="2"/>
  </cols>
  <sheetData>
    <row r="1" ht="19.5" customHeight="1" spans="1:6">
      <c r="A1" s="278" t="s">
        <v>1509</v>
      </c>
      <c r="B1" s="278"/>
      <c r="C1" s="278"/>
      <c r="D1" s="278"/>
      <c r="E1" s="278"/>
      <c r="F1" s="278"/>
    </row>
    <row r="2" ht="31.5" customHeight="1" spans="1:45">
      <c r="A2" s="4" t="s">
        <v>1510</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t="s">
        <v>1489</v>
      </c>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1190</v>
      </c>
      <c r="B4" s="11" t="s">
        <v>1511</v>
      </c>
      <c r="C4" s="12" t="s">
        <v>1512</v>
      </c>
      <c r="D4" s="13" t="s">
        <v>1513</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5"/>
    </row>
    <row r="5" s="1" customFormat="1" ht="24.95" customHeight="1" spans="1:4">
      <c r="A5" s="14" t="s">
        <v>1514</v>
      </c>
      <c r="B5" s="15"/>
      <c r="C5" s="15"/>
      <c r="D5" s="16"/>
    </row>
    <row r="6" s="1" customFormat="1" ht="24.95" customHeight="1" spans="1:45">
      <c r="A6" s="17" t="s">
        <v>1515</v>
      </c>
      <c r="B6" s="18"/>
      <c r="C6" s="15"/>
      <c r="D6" s="16"/>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4" t="s">
        <v>1516</v>
      </c>
      <c r="B7" s="18"/>
      <c r="C7" s="15"/>
      <c r="D7" s="16"/>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7" t="s">
        <v>1517</v>
      </c>
      <c r="B8" s="18"/>
      <c r="C8" s="15"/>
      <c r="D8" s="16"/>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4" t="s">
        <v>1518</v>
      </c>
      <c r="B9" s="18"/>
      <c r="C9" s="15"/>
      <c r="D9" s="16"/>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7" t="s">
        <v>1519</v>
      </c>
      <c r="B10" s="19"/>
      <c r="C10" s="19"/>
      <c r="D10" s="20"/>
    </row>
    <row r="11" s="1" customFormat="1" ht="24.95" customHeight="1" spans="1:4">
      <c r="A11" s="14" t="s">
        <v>1520</v>
      </c>
      <c r="B11" s="19"/>
      <c r="C11" s="19"/>
      <c r="D11" s="20"/>
    </row>
    <row r="12" s="1" customFormat="1" ht="24.95" customHeight="1" spans="1:4">
      <c r="A12" s="17" t="s">
        <v>1521</v>
      </c>
      <c r="B12" s="19"/>
      <c r="C12" s="19"/>
      <c r="D12" s="20"/>
    </row>
    <row r="13" s="1" customFormat="1" ht="24.95" customHeight="1" spans="1:4">
      <c r="A13" s="14" t="s">
        <v>1522</v>
      </c>
      <c r="B13" s="19"/>
      <c r="C13" s="19"/>
      <c r="D13" s="20"/>
    </row>
    <row r="14" s="1" customFormat="1" ht="24.95" customHeight="1" spans="1:4">
      <c r="A14" s="17" t="s">
        <v>1523</v>
      </c>
      <c r="B14" s="19"/>
      <c r="C14" s="19"/>
      <c r="D14" s="20"/>
    </row>
    <row r="15" s="1" customFormat="1" ht="24.95" customHeight="1" spans="1:4">
      <c r="A15" s="14" t="s">
        <v>1524</v>
      </c>
      <c r="B15" s="19"/>
      <c r="C15" s="19"/>
      <c r="D15" s="20"/>
    </row>
    <row r="16" s="1" customFormat="1" ht="24.95" customHeight="1" spans="1:4">
      <c r="A16" s="17" t="s">
        <v>1525</v>
      </c>
      <c r="B16" s="19"/>
      <c r="C16" s="19"/>
      <c r="D16" s="20"/>
    </row>
    <row r="17" s="1" customFormat="1" ht="24.95" customHeight="1" spans="1:4">
      <c r="A17" s="14" t="s">
        <v>1526</v>
      </c>
      <c r="B17" s="19"/>
      <c r="C17" s="19"/>
      <c r="D17" s="20"/>
    </row>
    <row r="18" s="1" customFormat="1" ht="24.95" customHeight="1" spans="1:4">
      <c r="A18" s="17" t="s">
        <v>1527</v>
      </c>
      <c r="B18" s="19"/>
      <c r="C18" s="19"/>
      <c r="D18" s="20"/>
    </row>
    <row r="19" s="1" customFormat="1" ht="24.95" customHeight="1" spans="1:4">
      <c r="A19" s="17"/>
      <c r="B19" s="19"/>
      <c r="C19" s="19"/>
      <c r="D19" s="20"/>
    </row>
    <row r="20" s="1" customFormat="1" ht="24.95" customHeight="1" spans="1:4">
      <c r="A20" s="21" t="s">
        <v>1528</v>
      </c>
      <c r="B20" s="19"/>
      <c r="C20" s="19"/>
      <c r="D20" s="20"/>
    </row>
    <row r="21" s="1" customFormat="1" ht="24.95" customHeight="1" spans="1:4">
      <c r="A21" s="22" t="s">
        <v>1529</v>
      </c>
      <c r="B21" s="23"/>
      <c r="C21" s="23"/>
      <c r="D21" s="24"/>
    </row>
  </sheetData>
  <mergeCells count="1">
    <mergeCell ref="A2:D2"/>
  </mergeCells>
  <pageMargins left="0.699305555555556" right="0.699305555555556"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0"/>
  <sheetViews>
    <sheetView zoomScale="115" zoomScaleNormal="115" topLeftCell="A2" workbookViewId="0">
      <selection activeCell="G11" sqref="G11"/>
    </sheetView>
  </sheetViews>
  <sheetFormatPr defaultColWidth="9" defaultRowHeight="13.5" outlineLevelCol="3"/>
  <cols>
    <col min="1" max="1" width="32.3916666666667" style="255" customWidth="1"/>
    <col min="2" max="2" width="12.5" style="256" customWidth="1"/>
    <col min="3" max="3" width="31.5" style="255" customWidth="1"/>
    <col min="4" max="4" width="12.9333333333333" style="255" customWidth="1"/>
    <col min="5" max="16384" width="9" style="255"/>
  </cols>
  <sheetData>
    <row r="1" s="255" customFormat="1" ht="18" customHeight="1" spans="1:4">
      <c r="A1" s="98" t="s">
        <v>1530</v>
      </c>
      <c r="B1" s="98"/>
      <c r="C1" s="98"/>
      <c r="D1" s="98"/>
    </row>
    <row r="2" s="255" customFormat="1" ht="24" spans="1:4">
      <c r="A2" s="99" t="s">
        <v>1531</v>
      </c>
      <c r="B2" s="99"/>
      <c r="C2" s="99"/>
      <c r="D2" s="99"/>
    </row>
    <row r="3" s="255" customFormat="1" ht="23.25" spans="1:4">
      <c r="A3" s="257"/>
      <c r="B3" s="258"/>
      <c r="C3" s="257"/>
      <c r="D3" s="198" t="s">
        <v>35</v>
      </c>
    </row>
    <row r="4" s="255" customFormat="1" ht="18.75" spans="1:4">
      <c r="A4" s="259" t="s">
        <v>36</v>
      </c>
      <c r="B4" s="260" t="s">
        <v>38</v>
      </c>
      <c r="C4" s="261" t="s">
        <v>43</v>
      </c>
      <c r="D4" s="260" t="s">
        <v>38</v>
      </c>
    </row>
    <row r="5" s="255" customFormat="1" ht="18.75" spans="1:4">
      <c r="A5" s="262" t="s">
        <v>46</v>
      </c>
      <c r="B5" s="263">
        <f>B6+B32</f>
        <v>1108934.6</v>
      </c>
      <c r="C5" s="264" t="s">
        <v>46</v>
      </c>
      <c r="D5" s="263">
        <f>D6+D32</f>
        <v>1108935.4012</v>
      </c>
    </row>
    <row r="6" s="255" customFormat="1" ht="18.75" spans="1:4">
      <c r="A6" s="265" t="s">
        <v>47</v>
      </c>
      <c r="B6" s="263">
        <f>B7+B23</f>
        <v>316000</v>
      </c>
      <c r="C6" s="266" t="s">
        <v>50</v>
      </c>
      <c r="D6" s="263">
        <f>SUM(D7:D31)</f>
        <v>965635.401200001</v>
      </c>
    </row>
    <row r="7" s="255" customFormat="1" spans="1:4">
      <c r="A7" s="158" t="s">
        <v>52</v>
      </c>
      <c r="B7" s="267">
        <f>SUM(B8:B22)</f>
        <v>158000</v>
      </c>
      <c r="C7" s="268" t="s">
        <v>53</v>
      </c>
      <c r="D7" s="267">
        <v>36929.0512</v>
      </c>
    </row>
    <row r="8" s="255" customFormat="1" spans="1:4">
      <c r="A8" s="158" t="s">
        <v>54</v>
      </c>
      <c r="B8" s="267">
        <v>58000</v>
      </c>
      <c r="C8" s="268" t="s">
        <v>55</v>
      </c>
      <c r="D8" s="267">
        <v>0</v>
      </c>
    </row>
    <row r="9" s="255" customFormat="1" spans="1:4">
      <c r="A9" s="158" t="s">
        <v>56</v>
      </c>
      <c r="B9" s="267">
        <v>11500</v>
      </c>
      <c r="C9" s="268" t="s">
        <v>57</v>
      </c>
      <c r="D9" s="267">
        <v>514.59</v>
      </c>
    </row>
    <row r="10" s="255" customFormat="1" spans="1:4">
      <c r="A10" s="158" t="s">
        <v>58</v>
      </c>
      <c r="B10" s="267">
        <v>5500</v>
      </c>
      <c r="C10" s="268" t="s">
        <v>59</v>
      </c>
      <c r="D10" s="267">
        <f>32127.47+1</f>
        <v>32128.47</v>
      </c>
    </row>
    <row r="11" s="255" customFormat="1" spans="1:4">
      <c r="A11" s="158" t="s">
        <v>60</v>
      </c>
      <c r="B11" s="267">
        <v>6000</v>
      </c>
      <c r="C11" s="268" t="s">
        <v>61</v>
      </c>
      <c r="D11" s="267">
        <v>292557.180000001</v>
      </c>
    </row>
    <row r="12" s="255" customFormat="1" spans="1:4">
      <c r="A12" s="158" t="s">
        <v>62</v>
      </c>
      <c r="B12" s="267">
        <v>10600</v>
      </c>
      <c r="C12" s="268" t="s">
        <v>63</v>
      </c>
      <c r="D12" s="267">
        <v>1736.69</v>
      </c>
    </row>
    <row r="13" s="255" customFormat="1" spans="1:4">
      <c r="A13" s="158" t="s">
        <v>64</v>
      </c>
      <c r="B13" s="267">
        <v>5000</v>
      </c>
      <c r="C13" s="268" t="s">
        <v>65</v>
      </c>
      <c r="D13" s="267">
        <v>6873.68</v>
      </c>
    </row>
    <row r="14" s="255" customFormat="1" spans="1:4">
      <c r="A14" s="158" t="s">
        <v>67</v>
      </c>
      <c r="B14" s="267">
        <v>1900</v>
      </c>
      <c r="C14" s="268" t="s">
        <v>68</v>
      </c>
      <c r="D14" s="267">
        <v>166577.21</v>
      </c>
    </row>
    <row r="15" s="255" customFormat="1" spans="1:4">
      <c r="A15" s="158" t="s">
        <v>70</v>
      </c>
      <c r="B15" s="267">
        <v>12000</v>
      </c>
      <c r="C15" s="268" t="s">
        <v>71</v>
      </c>
      <c r="D15" s="267">
        <v>83558.13</v>
      </c>
    </row>
    <row r="16" s="255" customFormat="1" spans="1:4">
      <c r="A16" s="158" t="s">
        <v>72</v>
      </c>
      <c r="B16" s="267">
        <v>11000</v>
      </c>
      <c r="C16" s="268" t="s">
        <v>73</v>
      </c>
      <c r="D16" s="267">
        <v>21331.91</v>
      </c>
    </row>
    <row r="17" s="255" customFormat="1" spans="1:4">
      <c r="A17" s="158" t="s">
        <v>74</v>
      </c>
      <c r="B17" s="267">
        <v>6300</v>
      </c>
      <c r="C17" s="268" t="s">
        <v>75</v>
      </c>
      <c r="D17" s="267">
        <v>19004.99</v>
      </c>
    </row>
    <row r="18" s="255" customFormat="1" spans="1:4">
      <c r="A18" s="158" t="s">
        <v>76</v>
      </c>
      <c r="B18" s="267">
        <v>29400</v>
      </c>
      <c r="C18" s="268" t="s">
        <v>78</v>
      </c>
      <c r="D18" s="267">
        <v>147481.31</v>
      </c>
    </row>
    <row r="19" s="255" customFormat="1" spans="1:4">
      <c r="A19" s="158" t="s">
        <v>1532</v>
      </c>
      <c r="B19" s="267"/>
      <c r="C19" s="268" t="s">
        <v>80</v>
      </c>
      <c r="D19" s="267">
        <v>39050.35</v>
      </c>
    </row>
    <row r="20" s="255" customFormat="1" spans="1:4">
      <c r="A20" s="269" t="s">
        <v>79</v>
      </c>
      <c r="B20" s="267">
        <v>300</v>
      </c>
      <c r="C20" s="268" t="s">
        <v>82</v>
      </c>
      <c r="D20" s="267">
        <v>3098.19</v>
      </c>
    </row>
    <row r="21" s="255" customFormat="1" spans="1:4">
      <c r="A21" s="270" t="s">
        <v>1533</v>
      </c>
      <c r="B21" s="267"/>
      <c r="C21" s="268" t="s">
        <v>84</v>
      </c>
      <c r="D21" s="267">
        <v>3104.93</v>
      </c>
    </row>
    <row r="22" s="255" customFormat="1" spans="1:4">
      <c r="A22" s="158" t="s">
        <v>81</v>
      </c>
      <c r="B22" s="267">
        <v>500</v>
      </c>
      <c r="C22" s="268" t="s">
        <v>86</v>
      </c>
      <c r="D22" s="267">
        <v>0</v>
      </c>
    </row>
    <row r="23" s="255" customFormat="1" spans="1:4">
      <c r="A23" s="158" t="s">
        <v>1534</v>
      </c>
      <c r="B23" s="267">
        <f>SUM(B24:B30)</f>
        <v>158000</v>
      </c>
      <c r="C23" s="271" t="s">
        <v>88</v>
      </c>
      <c r="D23" s="267">
        <v>0</v>
      </c>
    </row>
    <row r="24" s="255" customFormat="1" spans="1:4">
      <c r="A24" s="158" t="s">
        <v>85</v>
      </c>
      <c r="B24" s="267">
        <v>26000</v>
      </c>
      <c r="C24" s="268" t="s">
        <v>90</v>
      </c>
      <c r="D24" s="267">
        <v>6684.17</v>
      </c>
    </row>
    <row r="25" s="255" customFormat="1" spans="1:4">
      <c r="A25" s="158" t="s">
        <v>87</v>
      </c>
      <c r="B25" s="267">
        <v>4000</v>
      </c>
      <c r="C25" s="268" t="s">
        <v>92</v>
      </c>
      <c r="D25" s="267">
        <v>59824.65</v>
      </c>
    </row>
    <row r="26" s="255" customFormat="1" spans="1:4">
      <c r="A26" s="272" t="s">
        <v>89</v>
      </c>
      <c r="B26" s="273">
        <v>8000</v>
      </c>
      <c r="C26" s="268" t="s">
        <v>95</v>
      </c>
      <c r="D26" s="267">
        <v>543.5</v>
      </c>
    </row>
    <row r="27" s="255" customFormat="1" spans="1:4">
      <c r="A27" s="272" t="s">
        <v>1535</v>
      </c>
      <c r="B27" s="273">
        <v>118000</v>
      </c>
      <c r="C27" s="268" t="s">
        <v>97</v>
      </c>
      <c r="D27" s="267">
        <v>9547.35</v>
      </c>
    </row>
    <row r="28" s="255" customFormat="1" spans="1:4">
      <c r="A28" s="272" t="s">
        <v>1536</v>
      </c>
      <c r="B28" s="273"/>
      <c r="C28" s="268" t="s">
        <v>98</v>
      </c>
      <c r="D28" s="267">
        <v>10000</v>
      </c>
    </row>
    <row r="29" s="255" customFormat="1" spans="1:4">
      <c r="A29" s="272" t="s">
        <v>94</v>
      </c>
      <c r="B29" s="273">
        <v>200</v>
      </c>
      <c r="C29" s="268" t="s">
        <v>99</v>
      </c>
      <c r="D29" s="267">
        <v>89.05</v>
      </c>
    </row>
    <row r="30" s="255" customFormat="1" spans="1:4">
      <c r="A30" s="272" t="s">
        <v>96</v>
      </c>
      <c r="B30" s="273">
        <v>1800</v>
      </c>
      <c r="C30" s="268" t="s">
        <v>101</v>
      </c>
      <c r="D30" s="267">
        <v>24990</v>
      </c>
    </row>
    <row r="31" s="255" customFormat="1" spans="1:4">
      <c r="A31" s="272"/>
      <c r="B31" s="273"/>
      <c r="C31" s="268" t="s">
        <v>103</v>
      </c>
      <c r="D31" s="267">
        <v>10</v>
      </c>
    </row>
    <row r="32" s="255" customFormat="1" ht="18.75" spans="1:4">
      <c r="A32" s="265" t="s">
        <v>104</v>
      </c>
      <c r="B32" s="263">
        <f>B33+B34+B35+B36</f>
        <v>792934.6</v>
      </c>
      <c r="C32" s="266" t="s">
        <v>105</v>
      </c>
      <c r="D32" s="263">
        <f>D33+D34+D35</f>
        <v>143300</v>
      </c>
    </row>
    <row r="33" s="255" customFormat="1" spans="1:4">
      <c r="A33" s="158" t="s">
        <v>107</v>
      </c>
      <c r="B33" s="274">
        <v>482695.6</v>
      </c>
      <c r="C33" s="268" t="s">
        <v>108</v>
      </c>
      <c r="D33" s="267">
        <v>40000</v>
      </c>
    </row>
    <row r="34" s="255" customFormat="1" spans="1:4">
      <c r="A34" s="158" t="s">
        <v>110</v>
      </c>
      <c r="B34" s="274">
        <v>191239</v>
      </c>
      <c r="C34" s="268" t="s">
        <v>111</v>
      </c>
      <c r="D34" s="267">
        <v>103000</v>
      </c>
    </row>
    <row r="35" s="255" customFormat="1" spans="1:4">
      <c r="A35" s="158" t="s">
        <v>112</v>
      </c>
      <c r="B35" s="267"/>
      <c r="C35" s="268" t="s">
        <v>1537</v>
      </c>
      <c r="D35" s="267">
        <v>300</v>
      </c>
    </row>
    <row r="36" s="255" customFormat="1" spans="1:4">
      <c r="A36" s="158" t="s">
        <v>114</v>
      </c>
      <c r="B36" s="274">
        <v>119000</v>
      </c>
      <c r="C36" s="268" t="s">
        <v>1538</v>
      </c>
      <c r="D36" s="267"/>
    </row>
    <row r="37" s="255" customFormat="1" spans="1:4">
      <c r="A37" s="158" t="s">
        <v>116</v>
      </c>
      <c r="B37" s="274"/>
      <c r="C37" s="268" t="s">
        <v>1539</v>
      </c>
      <c r="D37" s="267"/>
    </row>
    <row r="38" s="255" customFormat="1" spans="1:4">
      <c r="A38" s="158" t="s">
        <v>118</v>
      </c>
      <c r="B38" s="274"/>
      <c r="C38" s="268" t="s">
        <v>1540</v>
      </c>
      <c r="D38" s="274"/>
    </row>
    <row r="39" s="255" customFormat="1" spans="1:4">
      <c r="A39" s="162" t="s">
        <v>122</v>
      </c>
      <c r="B39" s="275"/>
      <c r="C39" s="164" t="s">
        <v>1541</v>
      </c>
      <c r="D39" s="276"/>
    </row>
    <row r="40" s="255" customFormat="1" ht="53.25" customHeight="1" spans="1:4">
      <c r="A40" s="277" t="s">
        <v>1542</v>
      </c>
      <c r="B40" s="277"/>
      <c r="C40" s="277"/>
      <c r="D40" s="277"/>
    </row>
  </sheetData>
  <mergeCells count="3">
    <mergeCell ref="A1:D1"/>
    <mergeCell ref="A2:D2"/>
    <mergeCell ref="A40:D40"/>
  </mergeCells>
  <printOptions horizontalCentered="1"/>
  <pageMargins left="0.235416666666667" right="0.235416666666667" top="0.511805555555556" bottom="0" header="0.313888888888889" footer="0.313888888888889"/>
  <pageSetup paperSize="9" scale="93" orientation="portrait"/>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FD1331"/>
  <sheetViews>
    <sheetView workbookViewId="0">
      <pane xSplit="1" ySplit="4" topLeftCell="B5" activePane="bottomRight" state="frozen"/>
      <selection/>
      <selection pane="topRight"/>
      <selection pane="bottomLeft"/>
      <selection pane="bottomRight" activeCell="C303" sqref="C303"/>
    </sheetView>
  </sheetViews>
  <sheetFormatPr defaultColWidth="21.5" defaultRowHeight="14.25"/>
  <cols>
    <col min="1" max="1" width="8.375" style="239" hidden="1" customWidth="1"/>
    <col min="2" max="2" width="49.75" style="239" customWidth="1"/>
    <col min="3" max="3" width="14.25" style="239" customWidth="1"/>
    <col min="4" max="4" width="8.25" style="239" hidden="1" customWidth="1"/>
    <col min="5" max="5" width="6" style="239" hidden="1" customWidth="1"/>
    <col min="6" max="6" width="7.875" style="239" hidden="1" customWidth="1"/>
    <col min="7" max="7" width="6.875" style="239" hidden="1" customWidth="1"/>
    <col min="8" max="8" width="7.5" style="239" hidden="1" customWidth="1"/>
    <col min="9" max="9" width="7.75" style="239" hidden="1" customWidth="1"/>
    <col min="10" max="10" width="12.25" style="239" hidden="1" customWidth="1"/>
    <col min="11" max="11" width="10.875" style="239" hidden="1" customWidth="1"/>
    <col min="12" max="12" width="11.875" style="239" hidden="1" customWidth="1"/>
    <col min="13" max="13" width="13.25" style="239" hidden="1" customWidth="1"/>
    <col min="14" max="16363" width="21.5" style="239"/>
  </cols>
  <sheetData>
    <row r="1" s="239" customFormat="1" ht="18" spans="2:16384">
      <c r="B1" s="98" t="s">
        <v>1543</v>
      </c>
      <c r="C1" s="98"/>
      <c r="XEJ1"/>
      <c r="XEK1"/>
      <c r="XEL1"/>
      <c r="XEM1"/>
      <c r="XEN1"/>
      <c r="XEO1"/>
      <c r="XEP1"/>
      <c r="XEQ1"/>
      <c r="XER1"/>
      <c r="XES1"/>
      <c r="XET1"/>
      <c r="XEU1"/>
      <c r="XEV1"/>
      <c r="XEW1"/>
      <c r="XEX1"/>
      <c r="XEY1"/>
      <c r="XEZ1"/>
      <c r="XFA1"/>
      <c r="XFB1"/>
      <c r="XFC1"/>
      <c r="XFD1"/>
    </row>
    <row r="2" s="240" customFormat="1" ht="24" spans="2:3">
      <c r="B2" s="99" t="s">
        <v>1544</v>
      </c>
      <c r="C2" s="99"/>
    </row>
    <row r="3" s="239" customFormat="1" ht="27" customHeight="1" spans="2:16384">
      <c r="B3" s="241" t="s">
        <v>35</v>
      </c>
      <c r="C3" s="241"/>
      <c r="F3" s="239" t="s">
        <v>1545</v>
      </c>
      <c r="XEJ3"/>
      <c r="XEK3"/>
      <c r="XEL3"/>
      <c r="XEM3"/>
      <c r="XEN3"/>
      <c r="XEO3"/>
      <c r="XEP3"/>
      <c r="XEQ3"/>
      <c r="XER3"/>
      <c r="XES3"/>
      <c r="XET3"/>
      <c r="XEU3"/>
      <c r="XEV3"/>
      <c r="XEW3"/>
      <c r="XEX3"/>
      <c r="XEY3"/>
      <c r="XEZ3"/>
      <c r="XFA3"/>
      <c r="XFB3"/>
      <c r="XFC3"/>
      <c r="XFD3"/>
    </row>
    <row r="4" s="239" customFormat="1" ht="72" customHeight="1" spans="2:16384">
      <c r="B4" s="242" t="s">
        <v>127</v>
      </c>
      <c r="C4" s="243" t="s">
        <v>1546</v>
      </c>
      <c r="D4" s="244" t="s">
        <v>1547</v>
      </c>
      <c r="E4" s="244" t="s">
        <v>1548</v>
      </c>
      <c r="F4" s="244" t="s">
        <v>1549</v>
      </c>
      <c r="G4" s="244" t="s">
        <v>1550</v>
      </c>
      <c r="H4" s="244" t="s">
        <v>1551</v>
      </c>
      <c r="I4" s="244" t="s">
        <v>1552</v>
      </c>
      <c r="J4" s="244" t="s">
        <v>1553</v>
      </c>
      <c r="K4" s="244" t="s">
        <v>1554</v>
      </c>
      <c r="L4" s="244" t="s">
        <v>1555</v>
      </c>
      <c r="M4" s="244" t="s">
        <v>1556</v>
      </c>
      <c r="N4" s="244"/>
      <c r="XEJ4"/>
      <c r="XEK4"/>
      <c r="XEL4"/>
      <c r="XEM4"/>
      <c r="XEN4"/>
      <c r="XEO4"/>
      <c r="XEP4"/>
      <c r="XEQ4"/>
      <c r="XER4"/>
      <c r="XES4"/>
      <c r="XET4"/>
      <c r="XEU4"/>
      <c r="XEV4"/>
      <c r="XEW4"/>
      <c r="XEX4"/>
      <c r="XEY4"/>
      <c r="XEZ4"/>
      <c r="XFA4"/>
      <c r="XFB4"/>
      <c r="XFC4"/>
      <c r="XFD4"/>
    </row>
    <row r="5" s="239" customFormat="1" ht="25.5" customHeight="1" spans="1:16384">
      <c r="A5" s="239">
        <v>1</v>
      </c>
      <c r="B5" s="245" t="s">
        <v>50</v>
      </c>
      <c r="C5" s="132">
        <f t="shared" ref="C5:C68" si="0">D5+E5+F5+G5+H5+I5+J5+K5+L5+M5</f>
        <v>965635</v>
      </c>
      <c r="D5" s="239">
        <v>10000</v>
      </c>
      <c r="E5" s="239">
        <v>25000</v>
      </c>
      <c r="F5" s="239">
        <v>415388</v>
      </c>
      <c r="G5" s="239">
        <v>2000</v>
      </c>
      <c r="H5" s="239">
        <v>8000</v>
      </c>
      <c r="I5" s="239">
        <v>19460</v>
      </c>
      <c r="J5" s="239">
        <v>2200</v>
      </c>
      <c r="K5" s="239">
        <v>55668</v>
      </c>
      <c r="L5" s="239">
        <v>236680</v>
      </c>
      <c r="M5" s="239">
        <v>191239</v>
      </c>
      <c r="XEJ5"/>
      <c r="XEK5"/>
      <c r="XEL5"/>
      <c r="XEM5"/>
      <c r="XEN5"/>
      <c r="XEO5"/>
      <c r="XEP5"/>
      <c r="XEQ5"/>
      <c r="XER5"/>
      <c r="XES5"/>
      <c r="XET5"/>
      <c r="XEU5"/>
      <c r="XEV5"/>
      <c r="XEW5"/>
      <c r="XEX5"/>
      <c r="XEY5"/>
      <c r="XEZ5"/>
      <c r="XFA5"/>
      <c r="XFB5"/>
      <c r="XFC5"/>
      <c r="XFD5"/>
    </row>
    <row r="6" s="239" customFormat="1" ht="21" customHeight="1" spans="1:16384">
      <c r="A6" s="246">
        <v>201</v>
      </c>
      <c r="B6" s="247" t="s">
        <v>130</v>
      </c>
      <c r="C6" s="132">
        <f t="shared" si="0"/>
        <v>36929.0512</v>
      </c>
      <c r="F6" s="239">
        <v>20910.1</v>
      </c>
      <c r="G6" s="239">
        <v>44.5</v>
      </c>
      <c r="I6" s="239">
        <v>3000</v>
      </c>
      <c r="J6" s="239">
        <v>1518.4</v>
      </c>
      <c r="K6" s="239">
        <v>6903.1912</v>
      </c>
      <c r="L6" s="239">
        <v>1145.77</v>
      </c>
      <c r="M6" s="239">
        <v>3407.09</v>
      </c>
      <c r="XEJ6"/>
      <c r="XEK6"/>
      <c r="XEL6"/>
      <c r="XEM6"/>
      <c r="XEN6"/>
      <c r="XEO6"/>
      <c r="XEP6"/>
      <c r="XEQ6"/>
      <c r="XER6"/>
      <c r="XES6"/>
      <c r="XET6"/>
      <c r="XEU6"/>
      <c r="XEV6"/>
      <c r="XEW6"/>
      <c r="XEX6"/>
      <c r="XEY6"/>
      <c r="XEZ6"/>
      <c r="XFA6"/>
      <c r="XFB6"/>
      <c r="XFC6"/>
      <c r="XFD6"/>
    </row>
    <row r="7" s="239" customFormat="1" ht="21" customHeight="1" spans="1:16384">
      <c r="A7" s="246">
        <v>20101</v>
      </c>
      <c r="B7" s="248" t="s">
        <v>131</v>
      </c>
      <c r="C7" s="132">
        <f t="shared" si="0"/>
        <v>1390.64</v>
      </c>
      <c r="F7" s="239">
        <v>1082.53</v>
      </c>
      <c r="G7" s="239">
        <v>5.11</v>
      </c>
      <c r="K7" s="239">
        <v>303</v>
      </c>
      <c r="M7" s="239">
        <v>0</v>
      </c>
      <c r="XEJ7"/>
      <c r="XEK7"/>
      <c r="XEL7"/>
      <c r="XEM7"/>
      <c r="XEN7"/>
      <c r="XEO7"/>
      <c r="XEP7"/>
      <c r="XEQ7"/>
      <c r="XER7"/>
      <c r="XES7"/>
      <c r="XET7"/>
      <c r="XEU7"/>
      <c r="XEV7"/>
      <c r="XEW7"/>
      <c r="XEX7"/>
      <c r="XEY7"/>
      <c r="XEZ7"/>
      <c r="XFA7"/>
      <c r="XFB7"/>
      <c r="XFC7"/>
      <c r="XFD7"/>
    </row>
    <row r="8" s="239" customFormat="1" ht="21" customHeight="1" spans="1:16384">
      <c r="A8" s="246">
        <v>2010101</v>
      </c>
      <c r="B8" s="249" t="s">
        <v>132</v>
      </c>
      <c r="C8" s="132">
        <f t="shared" si="0"/>
        <v>1056.1</v>
      </c>
      <c r="F8" s="239">
        <v>1050.99</v>
      </c>
      <c r="G8" s="239">
        <v>5.11</v>
      </c>
      <c r="M8" s="239">
        <v>0</v>
      </c>
      <c r="XEJ8"/>
      <c r="XEK8"/>
      <c r="XEL8"/>
      <c r="XEM8"/>
      <c r="XEN8"/>
      <c r="XEO8"/>
      <c r="XEP8"/>
      <c r="XEQ8"/>
      <c r="XER8"/>
      <c r="XES8"/>
      <c r="XET8"/>
      <c r="XEU8"/>
      <c r="XEV8"/>
      <c r="XEW8"/>
      <c r="XEX8"/>
      <c r="XEY8"/>
      <c r="XEZ8"/>
      <c r="XFA8"/>
      <c r="XFB8"/>
      <c r="XFC8"/>
      <c r="XFD8"/>
    </row>
    <row r="9" s="239" customFormat="1" ht="21" hidden="1" customHeight="1" spans="1:16384">
      <c r="A9" s="246">
        <v>2010102</v>
      </c>
      <c r="B9" s="249" t="s">
        <v>133</v>
      </c>
      <c r="C9" s="132">
        <f t="shared" si="0"/>
        <v>0</v>
      </c>
      <c r="M9" s="239">
        <v>0</v>
      </c>
      <c r="XEJ9"/>
      <c r="XEK9"/>
      <c r="XEL9"/>
      <c r="XEM9"/>
      <c r="XEN9"/>
      <c r="XEO9"/>
      <c r="XEP9"/>
      <c r="XEQ9"/>
      <c r="XER9"/>
      <c r="XES9"/>
      <c r="XET9"/>
      <c r="XEU9"/>
      <c r="XEV9"/>
      <c r="XEW9"/>
      <c r="XEX9"/>
      <c r="XEY9"/>
      <c r="XEZ9"/>
      <c r="XFA9"/>
      <c r="XFB9"/>
      <c r="XFC9"/>
      <c r="XFD9"/>
    </row>
    <row r="10" s="239" customFormat="1" ht="21" hidden="1" customHeight="1" spans="1:16384">
      <c r="A10" s="246">
        <v>2010103</v>
      </c>
      <c r="B10" s="249" t="s">
        <v>134</v>
      </c>
      <c r="C10" s="132">
        <f t="shared" si="0"/>
        <v>0</v>
      </c>
      <c r="M10" s="239">
        <v>0</v>
      </c>
      <c r="XEJ10"/>
      <c r="XEK10"/>
      <c r="XEL10"/>
      <c r="XEM10"/>
      <c r="XEN10"/>
      <c r="XEO10"/>
      <c r="XEP10"/>
      <c r="XEQ10"/>
      <c r="XER10"/>
      <c r="XES10"/>
      <c r="XET10"/>
      <c r="XEU10"/>
      <c r="XEV10"/>
      <c r="XEW10"/>
      <c r="XEX10"/>
      <c r="XEY10"/>
      <c r="XEZ10"/>
      <c r="XFA10"/>
      <c r="XFB10"/>
      <c r="XFC10"/>
      <c r="XFD10"/>
    </row>
    <row r="11" s="239" customFormat="1" ht="21" customHeight="1" spans="1:16384">
      <c r="A11" s="246">
        <v>2010104</v>
      </c>
      <c r="B11" s="249" t="s">
        <v>135</v>
      </c>
      <c r="C11" s="132">
        <f t="shared" si="0"/>
        <v>44</v>
      </c>
      <c r="K11" s="239">
        <v>44</v>
      </c>
      <c r="M11" s="239">
        <v>0</v>
      </c>
      <c r="XEJ11"/>
      <c r="XEK11"/>
      <c r="XEL11"/>
      <c r="XEM11"/>
      <c r="XEN11"/>
      <c r="XEO11"/>
      <c r="XEP11"/>
      <c r="XEQ11"/>
      <c r="XER11"/>
      <c r="XES11"/>
      <c r="XET11"/>
      <c r="XEU11"/>
      <c r="XEV11"/>
      <c r="XEW11"/>
      <c r="XEX11"/>
      <c r="XEY11"/>
      <c r="XEZ11"/>
      <c r="XFA11"/>
      <c r="XFB11"/>
      <c r="XFC11"/>
      <c r="XFD11"/>
    </row>
    <row r="12" s="239" customFormat="1" ht="21" customHeight="1" spans="1:16384">
      <c r="A12" s="246">
        <v>2010105</v>
      </c>
      <c r="B12" s="249" t="s">
        <v>136</v>
      </c>
      <c r="C12" s="132">
        <f t="shared" si="0"/>
        <v>25</v>
      </c>
      <c r="K12" s="239">
        <v>25</v>
      </c>
      <c r="M12" s="239">
        <v>0</v>
      </c>
      <c r="XEJ12"/>
      <c r="XEK12"/>
      <c r="XEL12"/>
      <c r="XEM12"/>
      <c r="XEN12"/>
      <c r="XEO12"/>
      <c r="XEP12"/>
      <c r="XEQ12"/>
      <c r="XER12"/>
      <c r="XES12"/>
      <c r="XET12"/>
      <c r="XEU12"/>
      <c r="XEV12"/>
      <c r="XEW12"/>
      <c r="XEX12"/>
      <c r="XEY12"/>
      <c r="XEZ12"/>
      <c r="XFA12"/>
      <c r="XFB12"/>
      <c r="XFC12"/>
      <c r="XFD12"/>
    </row>
    <row r="13" s="239" customFormat="1" ht="21" customHeight="1" spans="1:16384">
      <c r="A13" s="246">
        <v>2010106</v>
      </c>
      <c r="B13" s="249" t="s">
        <v>137</v>
      </c>
      <c r="C13" s="132">
        <f t="shared" si="0"/>
        <v>12</v>
      </c>
      <c r="K13" s="239">
        <v>12</v>
      </c>
      <c r="M13" s="239">
        <v>0</v>
      </c>
      <c r="XEJ13"/>
      <c r="XEK13"/>
      <c r="XEL13"/>
      <c r="XEM13"/>
      <c r="XEN13"/>
      <c r="XEO13"/>
      <c r="XEP13"/>
      <c r="XEQ13"/>
      <c r="XER13"/>
      <c r="XES13"/>
      <c r="XET13"/>
      <c r="XEU13"/>
      <c r="XEV13"/>
      <c r="XEW13"/>
      <c r="XEX13"/>
      <c r="XEY13"/>
      <c r="XEZ13"/>
      <c r="XFA13"/>
      <c r="XFB13"/>
      <c r="XFC13"/>
      <c r="XFD13"/>
    </row>
    <row r="14" s="239" customFormat="1" ht="21" customHeight="1" spans="1:16384">
      <c r="A14" s="246">
        <v>2010107</v>
      </c>
      <c r="B14" s="249" t="s">
        <v>138</v>
      </c>
      <c r="C14" s="132">
        <f t="shared" si="0"/>
        <v>186</v>
      </c>
      <c r="K14" s="239">
        <v>186</v>
      </c>
      <c r="M14" s="239">
        <v>0</v>
      </c>
      <c r="XEJ14"/>
      <c r="XEK14"/>
      <c r="XEL14"/>
      <c r="XEM14"/>
      <c r="XEN14"/>
      <c r="XEO14"/>
      <c r="XEP14"/>
      <c r="XEQ14"/>
      <c r="XER14"/>
      <c r="XES14"/>
      <c r="XET14"/>
      <c r="XEU14"/>
      <c r="XEV14"/>
      <c r="XEW14"/>
      <c r="XEX14"/>
      <c r="XEY14"/>
      <c r="XEZ14"/>
      <c r="XFA14"/>
      <c r="XFB14"/>
      <c r="XFC14"/>
      <c r="XFD14"/>
    </row>
    <row r="15" s="239" customFormat="1" ht="21" customHeight="1" spans="1:16384">
      <c r="A15" s="246">
        <v>2010108</v>
      </c>
      <c r="B15" s="249" t="s">
        <v>139</v>
      </c>
      <c r="C15" s="132">
        <f t="shared" si="0"/>
        <v>13</v>
      </c>
      <c r="K15" s="239">
        <v>13</v>
      </c>
      <c r="M15" s="239">
        <v>0</v>
      </c>
      <c r="XEJ15"/>
      <c r="XEK15"/>
      <c r="XEL15"/>
      <c r="XEM15"/>
      <c r="XEN15"/>
      <c r="XEO15"/>
      <c r="XEP15"/>
      <c r="XEQ15"/>
      <c r="XER15"/>
      <c r="XES15"/>
      <c r="XET15"/>
      <c r="XEU15"/>
      <c r="XEV15"/>
      <c r="XEW15"/>
      <c r="XEX15"/>
      <c r="XEY15"/>
      <c r="XEZ15"/>
      <c r="XFA15"/>
      <c r="XFB15"/>
      <c r="XFC15"/>
      <c r="XFD15"/>
    </row>
    <row r="16" s="239" customFormat="1" ht="21" hidden="1" customHeight="1" spans="1:16384">
      <c r="A16" s="246">
        <v>2010109</v>
      </c>
      <c r="B16" s="249" t="s">
        <v>140</v>
      </c>
      <c r="C16" s="132">
        <f t="shared" si="0"/>
        <v>0</v>
      </c>
      <c r="M16" s="239">
        <v>0</v>
      </c>
      <c r="XEJ16"/>
      <c r="XEK16"/>
      <c r="XEL16"/>
      <c r="XEM16"/>
      <c r="XEN16"/>
      <c r="XEO16"/>
      <c r="XEP16"/>
      <c r="XEQ16"/>
      <c r="XER16"/>
      <c r="XES16"/>
      <c r="XET16"/>
      <c r="XEU16"/>
      <c r="XEV16"/>
      <c r="XEW16"/>
      <c r="XEX16"/>
      <c r="XEY16"/>
      <c r="XEZ16"/>
      <c r="XFA16"/>
      <c r="XFB16"/>
      <c r="XFC16"/>
      <c r="XFD16"/>
    </row>
    <row r="17" s="239" customFormat="1" ht="21" customHeight="1" spans="1:16384">
      <c r="A17" s="246">
        <v>2010150</v>
      </c>
      <c r="B17" s="249" t="s">
        <v>141</v>
      </c>
      <c r="C17" s="132">
        <f t="shared" si="0"/>
        <v>54.54</v>
      </c>
      <c r="F17" s="239">
        <v>31.54</v>
      </c>
      <c r="K17" s="239">
        <v>23</v>
      </c>
      <c r="M17" s="239">
        <v>0</v>
      </c>
      <c r="XEJ17"/>
      <c r="XEK17"/>
      <c r="XEL17"/>
      <c r="XEM17"/>
      <c r="XEN17"/>
      <c r="XEO17"/>
      <c r="XEP17"/>
      <c r="XEQ17"/>
      <c r="XER17"/>
      <c r="XES17"/>
      <c r="XET17"/>
      <c r="XEU17"/>
      <c r="XEV17"/>
      <c r="XEW17"/>
      <c r="XEX17"/>
      <c r="XEY17"/>
      <c r="XEZ17"/>
      <c r="XFA17"/>
      <c r="XFB17"/>
      <c r="XFC17"/>
      <c r="XFD17"/>
    </row>
    <row r="18" s="239" customFormat="1" ht="21" hidden="1" customHeight="1" spans="1:16384">
      <c r="A18" s="246">
        <v>2010199</v>
      </c>
      <c r="B18" s="249" t="s">
        <v>142</v>
      </c>
      <c r="C18" s="132">
        <f t="shared" si="0"/>
        <v>0</v>
      </c>
      <c r="M18" s="239">
        <v>0</v>
      </c>
      <c r="XEJ18"/>
      <c r="XEK18"/>
      <c r="XEL18"/>
      <c r="XEM18"/>
      <c r="XEN18"/>
      <c r="XEO18"/>
      <c r="XEP18"/>
      <c r="XEQ18"/>
      <c r="XER18"/>
      <c r="XES18"/>
      <c r="XET18"/>
      <c r="XEU18"/>
      <c r="XEV18"/>
      <c r="XEW18"/>
      <c r="XEX18"/>
      <c r="XEY18"/>
      <c r="XEZ18"/>
      <c r="XFA18"/>
      <c r="XFB18"/>
      <c r="XFC18"/>
      <c r="XFD18"/>
    </row>
    <row r="19" s="239" customFormat="1" ht="21" customHeight="1" spans="1:16384">
      <c r="A19" s="246">
        <v>20102</v>
      </c>
      <c r="B19" s="248" t="s">
        <v>143</v>
      </c>
      <c r="C19" s="132">
        <f t="shared" si="0"/>
        <v>1375.34</v>
      </c>
      <c r="F19" s="239">
        <v>1113.34</v>
      </c>
      <c r="K19" s="239">
        <v>262</v>
      </c>
      <c r="M19" s="239">
        <v>0</v>
      </c>
      <c r="XEJ19"/>
      <c r="XEK19"/>
      <c r="XEL19"/>
      <c r="XEM19"/>
      <c r="XEN19"/>
      <c r="XEO19"/>
      <c r="XEP19"/>
      <c r="XEQ19"/>
      <c r="XER19"/>
      <c r="XES19"/>
      <c r="XET19"/>
      <c r="XEU19"/>
      <c r="XEV19"/>
      <c r="XEW19"/>
      <c r="XEX19"/>
      <c r="XEY19"/>
      <c r="XEZ19"/>
      <c r="XFA19"/>
      <c r="XFB19"/>
      <c r="XFC19"/>
      <c r="XFD19"/>
    </row>
    <row r="20" s="239" customFormat="1" ht="21" customHeight="1" spans="1:16384">
      <c r="A20" s="246">
        <v>2010201</v>
      </c>
      <c r="B20" s="249" t="s">
        <v>132</v>
      </c>
      <c r="C20" s="132">
        <f t="shared" si="0"/>
        <v>1036.09</v>
      </c>
      <c r="F20" s="239">
        <v>1036.09</v>
      </c>
      <c r="M20" s="239">
        <v>0</v>
      </c>
      <c r="XEJ20"/>
      <c r="XEK20"/>
      <c r="XEL20"/>
      <c r="XEM20"/>
      <c r="XEN20"/>
      <c r="XEO20"/>
      <c r="XEP20"/>
      <c r="XEQ20"/>
      <c r="XER20"/>
      <c r="XES20"/>
      <c r="XET20"/>
      <c r="XEU20"/>
      <c r="XEV20"/>
      <c r="XEW20"/>
      <c r="XEX20"/>
      <c r="XEY20"/>
      <c r="XEZ20"/>
      <c r="XFA20"/>
      <c r="XFB20"/>
      <c r="XFC20"/>
      <c r="XFD20"/>
    </row>
    <row r="21" s="239" customFormat="1" ht="21" customHeight="1" spans="1:16384">
      <c r="A21" s="246">
        <v>2010202</v>
      </c>
      <c r="B21" s="249" t="s">
        <v>133</v>
      </c>
      <c r="C21" s="132">
        <f t="shared" si="0"/>
        <v>262</v>
      </c>
      <c r="K21" s="239">
        <v>262</v>
      </c>
      <c r="M21" s="239">
        <v>0</v>
      </c>
      <c r="XEJ21"/>
      <c r="XEK21"/>
      <c r="XEL21"/>
      <c r="XEM21"/>
      <c r="XEN21"/>
      <c r="XEO21"/>
      <c r="XEP21"/>
      <c r="XEQ21"/>
      <c r="XER21"/>
      <c r="XES21"/>
      <c r="XET21"/>
      <c r="XEU21"/>
      <c r="XEV21"/>
      <c r="XEW21"/>
      <c r="XEX21"/>
      <c r="XEY21"/>
      <c r="XEZ21"/>
      <c r="XFA21"/>
      <c r="XFB21"/>
      <c r="XFC21"/>
      <c r="XFD21"/>
    </row>
    <row r="22" s="239" customFormat="1" ht="21" hidden="1" customHeight="1" spans="1:16384">
      <c r="A22" s="246">
        <v>2010203</v>
      </c>
      <c r="B22" s="249" t="s">
        <v>134</v>
      </c>
      <c r="C22" s="132">
        <f t="shared" si="0"/>
        <v>0</v>
      </c>
      <c r="M22" s="239">
        <v>0</v>
      </c>
      <c r="XEJ22"/>
      <c r="XEK22"/>
      <c r="XEL22"/>
      <c r="XEM22"/>
      <c r="XEN22"/>
      <c r="XEO22"/>
      <c r="XEP22"/>
      <c r="XEQ22"/>
      <c r="XER22"/>
      <c r="XES22"/>
      <c r="XET22"/>
      <c r="XEU22"/>
      <c r="XEV22"/>
      <c r="XEW22"/>
      <c r="XEX22"/>
      <c r="XEY22"/>
      <c r="XEZ22"/>
      <c r="XFA22"/>
      <c r="XFB22"/>
      <c r="XFC22"/>
      <c r="XFD22"/>
    </row>
    <row r="23" s="239" customFormat="1" ht="21" hidden="1" customHeight="1" spans="1:16384">
      <c r="A23" s="246">
        <v>2010204</v>
      </c>
      <c r="B23" s="249" t="s">
        <v>144</v>
      </c>
      <c r="C23" s="132">
        <f t="shared" si="0"/>
        <v>0</v>
      </c>
      <c r="M23" s="239">
        <v>0</v>
      </c>
      <c r="XEJ23"/>
      <c r="XEK23"/>
      <c r="XEL23"/>
      <c r="XEM23"/>
      <c r="XEN23"/>
      <c r="XEO23"/>
      <c r="XEP23"/>
      <c r="XEQ23"/>
      <c r="XER23"/>
      <c r="XES23"/>
      <c r="XET23"/>
      <c r="XEU23"/>
      <c r="XEV23"/>
      <c r="XEW23"/>
      <c r="XEX23"/>
      <c r="XEY23"/>
      <c r="XEZ23"/>
      <c r="XFA23"/>
      <c r="XFB23"/>
      <c r="XFC23"/>
      <c r="XFD23"/>
    </row>
    <row r="24" s="239" customFormat="1" ht="21" hidden="1" customHeight="1" spans="1:16384">
      <c r="A24" s="246">
        <v>2010205</v>
      </c>
      <c r="B24" s="249" t="s">
        <v>145</v>
      </c>
      <c r="C24" s="132">
        <f t="shared" si="0"/>
        <v>0</v>
      </c>
      <c r="M24" s="239">
        <v>0</v>
      </c>
      <c r="XEJ24"/>
      <c r="XEK24"/>
      <c r="XEL24"/>
      <c r="XEM24"/>
      <c r="XEN24"/>
      <c r="XEO24"/>
      <c r="XEP24"/>
      <c r="XEQ24"/>
      <c r="XER24"/>
      <c r="XES24"/>
      <c r="XET24"/>
      <c r="XEU24"/>
      <c r="XEV24"/>
      <c r="XEW24"/>
      <c r="XEX24"/>
      <c r="XEY24"/>
      <c r="XEZ24"/>
      <c r="XFA24"/>
      <c r="XFB24"/>
      <c r="XFC24"/>
      <c r="XFD24"/>
    </row>
    <row r="25" s="239" customFormat="1" ht="21" hidden="1" customHeight="1" spans="1:16384">
      <c r="A25" s="246">
        <v>2010206</v>
      </c>
      <c r="B25" s="249" t="s">
        <v>146</v>
      </c>
      <c r="C25" s="132">
        <f t="shared" si="0"/>
        <v>0</v>
      </c>
      <c r="M25" s="239">
        <v>0</v>
      </c>
      <c r="XEJ25"/>
      <c r="XEK25"/>
      <c r="XEL25"/>
      <c r="XEM25"/>
      <c r="XEN25"/>
      <c r="XEO25"/>
      <c r="XEP25"/>
      <c r="XEQ25"/>
      <c r="XER25"/>
      <c r="XES25"/>
      <c r="XET25"/>
      <c r="XEU25"/>
      <c r="XEV25"/>
      <c r="XEW25"/>
      <c r="XEX25"/>
      <c r="XEY25"/>
      <c r="XEZ25"/>
      <c r="XFA25"/>
      <c r="XFB25"/>
      <c r="XFC25"/>
      <c r="XFD25"/>
    </row>
    <row r="26" s="239" customFormat="1" ht="21" customHeight="1" spans="1:16384">
      <c r="A26" s="246">
        <v>2010250</v>
      </c>
      <c r="B26" s="249" t="s">
        <v>141</v>
      </c>
      <c r="C26" s="132">
        <f t="shared" si="0"/>
        <v>77.25</v>
      </c>
      <c r="F26" s="239">
        <v>77.25</v>
      </c>
      <c r="M26" s="239">
        <v>0</v>
      </c>
      <c r="XEJ26"/>
      <c r="XEK26"/>
      <c r="XEL26"/>
      <c r="XEM26"/>
      <c r="XEN26"/>
      <c r="XEO26"/>
      <c r="XEP26"/>
      <c r="XEQ26"/>
      <c r="XER26"/>
      <c r="XES26"/>
      <c r="XET26"/>
      <c r="XEU26"/>
      <c r="XEV26"/>
      <c r="XEW26"/>
      <c r="XEX26"/>
      <c r="XEY26"/>
      <c r="XEZ26"/>
      <c r="XFA26"/>
      <c r="XFB26"/>
      <c r="XFC26"/>
      <c r="XFD26"/>
    </row>
    <row r="27" s="239" customFormat="1" ht="21" hidden="1" customHeight="1" spans="1:16384">
      <c r="A27" s="246">
        <v>2010299</v>
      </c>
      <c r="B27" s="249" t="s">
        <v>147</v>
      </c>
      <c r="C27" s="132">
        <f t="shared" si="0"/>
        <v>0</v>
      </c>
      <c r="M27" s="239">
        <v>0</v>
      </c>
      <c r="XEJ27"/>
      <c r="XEK27"/>
      <c r="XEL27"/>
      <c r="XEM27"/>
      <c r="XEN27"/>
      <c r="XEO27"/>
      <c r="XEP27"/>
      <c r="XEQ27"/>
      <c r="XER27"/>
      <c r="XES27"/>
      <c r="XET27"/>
      <c r="XEU27"/>
      <c r="XEV27"/>
      <c r="XEW27"/>
      <c r="XEX27"/>
      <c r="XEY27"/>
      <c r="XEZ27"/>
      <c r="XFA27"/>
      <c r="XFB27"/>
      <c r="XFC27"/>
      <c r="XFD27"/>
    </row>
    <row r="28" s="239" customFormat="1" ht="21" customHeight="1" spans="1:16384">
      <c r="A28" s="246">
        <v>20103</v>
      </c>
      <c r="B28" s="248" t="s">
        <v>148</v>
      </c>
      <c r="C28" s="132">
        <f t="shared" si="0"/>
        <v>4579.81</v>
      </c>
      <c r="F28" s="239">
        <v>2786.47</v>
      </c>
      <c r="G28" s="239">
        <v>0.81</v>
      </c>
      <c r="K28" s="239">
        <v>1437.33</v>
      </c>
      <c r="L28" s="239">
        <v>260</v>
      </c>
      <c r="M28" s="239">
        <v>95.2</v>
      </c>
      <c r="XEJ28"/>
      <c r="XEK28"/>
      <c r="XEL28"/>
      <c r="XEM28"/>
      <c r="XEN28"/>
      <c r="XEO28"/>
      <c r="XEP28"/>
      <c r="XEQ28"/>
      <c r="XER28"/>
      <c r="XES28"/>
      <c r="XET28"/>
      <c r="XEU28"/>
      <c r="XEV28"/>
      <c r="XEW28"/>
      <c r="XEX28"/>
      <c r="XEY28"/>
      <c r="XEZ28"/>
      <c r="XFA28"/>
      <c r="XFB28"/>
      <c r="XFC28"/>
      <c r="XFD28"/>
    </row>
    <row r="29" s="239" customFormat="1" ht="21" customHeight="1" spans="1:16384">
      <c r="A29" s="246">
        <v>2010301</v>
      </c>
      <c r="B29" s="249" t="s">
        <v>132</v>
      </c>
      <c r="C29" s="132">
        <f t="shared" si="0"/>
        <v>1646.04</v>
      </c>
      <c r="F29" s="239">
        <v>1645.23</v>
      </c>
      <c r="G29" s="239">
        <v>0.81</v>
      </c>
      <c r="M29" s="239">
        <v>0</v>
      </c>
      <c r="XEJ29"/>
      <c r="XEK29"/>
      <c r="XEL29"/>
      <c r="XEM29"/>
      <c r="XEN29"/>
      <c r="XEO29"/>
      <c r="XEP29"/>
      <c r="XEQ29"/>
      <c r="XER29"/>
      <c r="XES29"/>
      <c r="XET29"/>
      <c r="XEU29"/>
      <c r="XEV29"/>
      <c r="XEW29"/>
      <c r="XEX29"/>
      <c r="XEY29"/>
      <c r="XEZ29"/>
      <c r="XFA29"/>
      <c r="XFB29"/>
      <c r="XFC29"/>
      <c r="XFD29"/>
    </row>
    <row r="30" s="239" customFormat="1" ht="21" customHeight="1" spans="1:16384">
      <c r="A30" s="246">
        <v>2010302</v>
      </c>
      <c r="B30" s="249" t="s">
        <v>133</v>
      </c>
      <c r="C30" s="132">
        <f t="shared" si="0"/>
        <v>1249.48</v>
      </c>
      <c r="K30" s="239">
        <v>911.28</v>
      </c>
      <c r="L30" s="239">
        <v>250</v>
      </c>
      <c r="M30" s="239">
        <v>88.2</v>
      </c>
      <c r="XEJ30"/>
      <c r="XEK30"/>
      <c r="XEL30"/>
      <c r="XEM30"/>
      <c r="XEN30"/>
      <c r="XEO30"/>
      <c r="XEP30"/>
      <c r="XEQ30"/>
      <c r="XER30"/>
      <c r="XES30"/>
      <c r="XET30"/>
      <c r="XEU30"/>
      <c r="XEV30"/>
      <c r="XEW30"/>
      <c r="XEX30"/>
      <c r="XEY30"/>
      <c r="XEZ30"/>
      <c r="XFA30"/>
      <c r="XFB30"/>
      <c r="XFC30"/>
      <c r="XFD30"/>
    </row>
    <row r="31" s="239" customFormat="1" ht="21" hidden="1" customHeight="1" spans="1:16384">
      <c r="A31" s="246">
        <v>2010303</v>
      </c>
      <c r="B31" s="249" t="s">
        <v>134</v>
      </c>
      <c r="C31" s="132">
        <f t="shared" si="0"/>
        <v>0</v>
      </c>
      <c r="M31" s="239">
        <v>0</v>
      </c>
      <c r="XEJ31"/>
      <c r="XEK31"/>
      <c r="XEL31"/>
      <c r="XEM31"/>
      <c r="XEN31"/>
      <c r="XEO31"/>
      <c r="XEP31"/>
      <c r="XEQ31"/>
      <c r="XER31"/>
      <c r="XES31"/>
      <c r="XET31"/>
      <c r="XEU31"/>
      <c r="XEV31"/>
      <c r="XEW31"/>
      <c r="XEX31"/>
      <c r="XEY31"/>
      <c r="XEZ31"/>
      <c r="XFA31"/>
      <c r="XFB31"/>
      <c r="XFC31"/>
      <c r="XFD31"/>
    </row>
    <row r="32" s="239" customFormat="1" ht="21" hidden="1" customHeight="1" spans="1:16384">
      <c r="A32" s="246">
        <v>2010304</v>
      </c>
      <c r="B32" s="249" t="s">
        <v>149</v>
      </c>
      <c r="C32" s="132">
        <f t="shared" si="0"/>
        <v>0</v>
      </c>
      <c r="M32" s="239">
        <v>0</v>
      </c>
      <c r="XEJ32"/>
      <c r="XEK32"/>
      <c r="XEL32"/>
      <c r="XEM32"/>
      <c r="XEN32"/>
      <c r="XEO32"/>
      <c r="XEP32"/>
      <c r="XEQ32"/>
      <c r="XER32"/>
      <c r="XES32"/>
      <c r="XET32"/>
      <c r="XEU32"/>
      <c r="XEV32"/>
      <c r="XEW32"/>
      <c r="XEX32"/>
      <c r="XEY32"/>
      <c r="XEZ32"/>
      <c r="XFA32"/>
      <c r="XFB32"/>
      <c r="XFC32"/>
      <c r="XFD32"/>
    </row>
    <row r="33" s="239" customFormat="1" ht="21" hidden="1" customHeight="1" spans="1:16384">
      <c r="A33" s="246">
        <v>2010305</v>
      </c>
      <c r="B33" s="249" t="s">
        <v>150</v>
      </c>
      <c r="C33" s="132">
        <f t="shared" si="0"/>
        <v>0</v>
      </c>
      <c r="M33" s="239">
        <v>0</v>
      </c>
      <c r="XEJ33"/>
      <c r="XEK33"/>
      <c r="XEL33"/>
      <c r="XEM33"/>
      <c r="XEN33"/>
      <c r="XEO33"/>
      <c r="XEP33"/>
      <c r="XEQ33"/>
      <c r="XER33"/>
      <c r="XES33"/>
      <c r="XET33"/>
      <c r="XEU33"/>
      <c r="XEV33"/>
      <c r="XEW33"/>
      <c r="XEX33"/>
      <c r="XEY33"/>
      <c r="XEZ33"/>
      <c r="XFA33"/>
      <c r="XFB33"/>
      <c r="XFC33"/>
      <c r="XFD33"/>
    </row>
    <row r="34" s="239" customFormat="1" ht="21" customHeight="1" spans="1:16384">
      <c r="A34" s="246">
        <v>2010306</v>
      </c>
      <c r="B34" s="249" t="s">
        <v>151</v>
      </c>
      <c r="C34" s="132">
        <f t="shared" si="0"/>
        <v>346.47</v>
      </c>
      <c r="K34" s="239">
        <v>346.47</v>
      </c>
      <c r="M34" s="239">
        <v>0</v>
      </c>
      <c r="XEJ34"/>
      <c r="XEK34"/>
      <c r="XEL34"/>
      <c r="XEM34"/>
      <c r="XEN34"/>
      <c r="XEO34"/>
      <c r="XEP34"/>
      <c r="XEQ34"/>
      <c r="XER34"/>
      <c r="XES34"/>
      <c r="XET34"/>
      <c r="XEU34"/>
      <c r="XEV34"/>
      <c r="XEW34"/>
      <c r="XEX34"/>
      <c r="XEY34"/>
      <c r="XEZ34"/>
      <c r="XFA34"/>
      <c r="XFB34"/>
      <c r="XFC34"/>
      <c r="XFD34"/>
    </row>
    <row r="35" s="239" customFormat="1" ht="21" customHeight="1" spans="1:16384">
      <c r="A35" s="246">
        <v>2010308</v>
      </c>
      <c r="B35" s="249" t="s">
        <v>152</v>
      </c>
      <c r="C35" s="132">
        <f t="shared" si="0"/>
        <v>137.58</v>
      </c>
      <c r="K35" s="239">
        <v>120.58</v>
      </c>
      <c r="L35" s="239">
        <v>10</v>
      </c>
      <c r="M35" s="239">
        <v>7</v>
      </c>
      <c r="XEJ35"/>
      <c r="XEK35"/>
      <c r="XEL35"/>
      <c r="XEM35"/>
      <c r="XEN35"/>
      <c r="XEO35"/>
      <c r="XEP35"/>
      <c r="XEQ35"/>
      <c r="XER35"/>
      <c r="XES35"/>
      <c r="XET35"/>
      <c r="XEU35"/>
      <c r="XEV35"/>
      <c r="XEW35"/>
      <c r="XEX35"/>
      <c r="XEY35"/>
      <c r="XEZ35"/>
      <c r="XFA35"/>
      <c r="XFB35"/>
      <c r="XFC35"/>
      <c r="XFD35"/>
    </row>
    <row r="36" s="239" customFormat="1" ht="21" hidden="1" customHeight="1" spans="1:16384">
      <c r="A36" s="246">
        <v>2010309</v>
      </c>
      <c r="B36" s="249" t="s">
        <v>153</v>
      </c>
      <c r="C36" s="132">
        <f t="shared" si="0"/>
        <v>0</v>
      </c>
      <c r="M36" s="239">
        <v>0</v>
      </c>
      <c r="XEJ36"/>
      <c r="XEK36"/>
      <c r="XEL36"/>
      <c r="XEM36"/>
      <c r="XEN36"/>
      <c r="XEO36"/>
      <c r="XEP36"/>
      <c r="XEQ36"/>
      <c r="XER36"/>
      <c r="XES36"/>
      <c r="XET36"/>
      <c r="XEU36"/>
      <c r="XEV36"/>
      <c r="XEW36"/>
      <c r="XEX36"/>
      <c r="XEY36"/>
      <c r="XEZ36"/>
      <c r="XFA36"/>
      <c r="XFB36"/>
      <c r="XFC36"/>
      <c r="XFD36"/>
    </row>
    <row r="37" s="239" customFormat="1" ht="21" customHeight="1" spans="1:16384">
      <c r="A37" s="246">
        <v>2010350</v>
      </c>
      <c r="B37" s="249" t="s">
        <v>141</v>
      </c>
      <c r="C37" s="132">
        <f t="shared" si="0"/>
        <v>1141.24</v>
      </c>
      <c r="F37" s="239">
        <v>1141.24</v>
      </c>
      <c r="M37" s="239">
        <v>0</v>
      </c>
      <c r="XEJ37"/>
      <c r="XEK37"/>
      <c r="XEL37"/>
      <c r="XEM37"/>
      <c r="XEN37"/>
      <c r="XEO37"/>
      <c r="XEP37"/>
      <c r="XEQ37"/>
      <c r="XER37"/>
      <c r="XES37"/>
      <c r="XET37"/>
      <c r="XEU37"/>
      <c r="XEV37"/>
      <c r="XEW37"/>
      <c r="XEX37"/>
      <c r="XEY37"/>
      <c r="XEZ37"/>
      <c r="XFA37"/>
      <c r="XFB37"/>
      <c r="XFC37"/>
      <c r="XFD37"/>
    </row>
    <row r="38" s="239" customFormat="1" ht="21" customHeight="1" spans="1:16384">
      <c r="A38" s="246">
        <v>2010399</v>
      </c>
      <c r="B38" s="249" t="s">
        <v>154</v>
      </c>
      <c r="C38" s="132">
        <f t="shared" si="0"/>
        <v>59</v>
      </c>
      <c r="K38" s="239">
        <v>59</v>
      </c>
      <c r="M38" s="239">
        <v>0</v>
      </c>
      <c r="XEJ38"/>
      <c r="XEK38"/>
      <c r="XEL38"/>
      <c r="XEM38"/>
      <c r="XEN38"/>
      <c r="XEO38"/>
      <c r="XEP38"/>
      <c r="XEQ38"/>
      <c r="XER38"/>
      <c r="XES38"/>
      <c r="XET38"/>
      <c r="XEU38"/>
      <c r="XEV38"/>
      <c r="XEW38"/>
      <c r="XEX38"/>
      <c r="XEY38"/>
      <c r="XEZ38"/>
      <c r="XFA38"/>
      <c r="XFB38"/>
      <c r="XFC38"/>
      <c r="XFD38"/>
    </row>
    <row r="39" s="239" customFormat="1" ht="21" customHeight="1" spans="1:16384">
      <c r="A39" s="246">
        <v>20104</v>
      </c>
      <c r="B39" s="248" t="s">
        <v>155</v>
      </c>
      <c r="C39" s="132">
        <f t="shared" si="0"/>
        <v>738.25</v>
      </c>
      <c r="F39" s="239">
        <v>733.13</v>
      </c>
      <c r="G39" s="239">
        <v>4.86</v>
      </c>
      <c r="M39" s="239">
        <v>0.26</v>
      </c>
      <c r="XEJ39"/>
      <c r="XEK39"/>
      <c r="XEL39"/>
      <c r="XEM39"/>
      <c r="XEN39"/>
      <c r="XEO39"/>
      <c r="XEP39"/>
      <c r="XEQ39"/>
      <c r="XER39"/>
      <c r="XES39"/>
      <c r="XET39"/>
      <c r="XEU39"/>
      <c r="XEV39"/>
      <c r="XEW39"/>
      <c r="XEX39"/>
      <c r="XEY39"/>
      <c r="XEZ39"/>
      <c r="XFA39"/>
      <c r="XFB39"/>
      <c r="XFC39"/>
      <c r="XFD39"/>
    </row>
    <row r="40" s="239" customFormat="1" ht="21" customHeight="1" spans="1:16384">
      <c r="A40" s="246">
        <v>2010401</v>
      </c>
      <c r="B40" s="249" t="s">
        <v>132</v>
      </c>
      <c r="C40" s="132">
        <f t="shared" si="0"/>
        <v>450</v>
      </c>
      <c r="F40" s="239">
        <v>445.14</v>
      </c>
      <c r="G40" s="239">
        <v>4.86</v>
      </c>
      <c r="M40" s="239">
        <v>0</v>
      </c>
      <c r="XEJ40"/>
      <c r="XEK40"/>
      <c r="XEL40"/>
      <c r="XEM40"/>
      <c r="XEN40"/>
      <c r="XEO40"/>
      <c r="XEP40"/>
      <c r="XEQ40"/>
      <c r="XER40"/>
      <c r="XES40"/>
      <c r="XET40"/>
      <c r="XEU40"/>
      <c r="XEV40"/>
      <c r="XEW40"/>
      <c r="XEX40"/>
      <c r="XEY40"/>
      <c r="XEZ40"/>
      <c r="XFA40"/>
      <c r="XFB40"/>
      <c r="XFC40"/>
      <c r="XFD40"/>
    </row>
    <row r="41" s="239" customFormat="1" ht="21" hidden="1" customHeight="1" spans="1:16384">
      <c r="A41" s="246">
        <v>2010402</v>
      </c>
      <c r="B41" s="249" t="s">
        <v>133</v>
      </c>
      <c r="C41" s="132">
        <f t="shared" si="0"/>
        <v>0</v>
      </c>
      <c r="M41" s="239">
        <v>0</v>
      </c>
      <c r="XEJ41"/>
      <c r="XEK41"/>
      <c r="XEL41"/>
      <c r="XEM41"/>
      <c r="XEN41"/>
      <c r="XEO41"/>
      <c r="XEP41"/>
      <c r="XEQ41"/>
      <c r="XER41"/>
      <c r="XES41"/>
      <c r="XET41"/>
      <c r="XEU41"/>
      <c r="XEV41"/>
      <c r="XEW41"/>
      <c r="XEX41"/>
      <c r="XEY41"/>
      <c r="XEZ41"/>
      <c r="XFA41"/>
      <c r="XFB41"/>
      <c r="XFC41"/>
      <c r="XFD41"/>
    </row>
    <row r="42" s="239" customFormat="1" ht="21" hidden="1" customHeight="1" spans="1:16384">
      <c r="A42" s="246">
        <v>2010403</v>
      </c>
      <c r="B42" s="249" t="s">
        <v>134</v>
      </c>
      <c r="C42" s="132">
        <f t="shared" si="0"/>
        <v>0</v>
      </c>
      <c r="M42" s="239">
        <v>0</v>
      </c>
      <c r="XEJ42"/>
      <c r="XEK42"/>
      <c r="XEL42"/>
      <c r="XEM42"/>
      <c r="XEN42"/>
      <c r="XEO42"/>
      <c r="XEP42"/>
      <c r="XEQ42"/>
      <c r="XER42"/>
      <c r="XES42"/>
      <c r="XET42"/>
      <c r="XEU42"/>
      <c r="XEV42"/>
      <c r="XEW42"/>
      <c r="XEX42"/>
      <c r="XEY42"/>
      <c r="XEZ42"/>
      <c r="XFA42"/>
      <c r="XFB42"/>
      <c r="XFC42"/>
      <c r="XFD42"/>
    </row>
    <row r="43" s="239" customFormat="1" ht="21" hidden="1" customHeight="1" spans="1:16384">
      <c r="A43" s="246">
        <v>2010404</v>
      </c>
      <c r="B43" s="249" t="s">
        <v>156</v>
      </c>
      <c r="C43" s="132">
        <f t="shared" si="0"/>
        <v>0</v>
      </c>
      <c r="M43" s="239">
        <v>0</v>
      </c>
      <c r="XEJ43"/>
      <c r="XEK43"/>
      <c r="XEL43"/>
      <c r="XEM43"/>
      <c r="XEN43"/>
      <c r="XEO43"/>
      <c r="XEP43"/>
      <c r="XEQ43"/>
      <c r="XER43"/>
      <c r="XES43"/>
      <c r="XET43"/>
      <c r="XEU43"/>
      <c r="XEV43"/>
      <c r="XEW43"/>
      <c r="XEX43"/>
      <c r="XEY43"/>
      <c r="XEZ43"/>
      <c r="XFA43"/>
      <c r="XFB43"/>
      <c r="XFC43"/>
      <c r="XFD43"/>
    </row>
    <row r="44" s="239" customFormat="1" ht="21" hidden="1" customHeight="1" spans="1:16384">
      <c r="A44" s="246">
        <v>2010405</v>
      </c>
      <c r="B44" s="249" t="s">
        <v>157</v>
      </c>
      <c r="C44" s="132">
        <f t="shared" si="0"/>
        <v>0</v>
      </c>
      <c r="M44" s="239">
        <v>0</v>
      </c>
      <c r="XEJ44"/>
      <c r="XEK44"/>
      <c r="XEL44"/>
      <c r="XEM44"/>
      <c r="XEN44"/>
      <c r="XEO44"/>
      <c r="XEP44"/>
      <c r="XEQ44"/>
      <c r="XER44"/>
      <c r="XES44"/>
      <c r="XET44"/>
      <c r="XEU44"/>
      <c r="XEV44"/>
      <c r="XEW44"/>
      <c r="XEX44"/>
      <c r="XEY44"/>
      <c r="XEZ44"/>
      <c r="XFA44"/>
      <c r="XFB44"/>
      <c r="XFC44"/>
      <c r="XFD44"/>
    </row>
    <row r="45" s="239" customFormat="1" ht="21" hidden="1" customHeight="1" spans="1:16384">
      <c r="A45" s="246">
        <v>2010406</v>
      </c>
      <c r="B45" s="249" t="s">
        <v>158</v>
      </c>
      <c r="C45" s="132">
        <f t="shared" si="0"/>
        <v>0</v>
      </c>
      <c r="M45" s="239">
        <v>0</v>
      </c>
      <c r="XEJ45"/>
      <c r="XEK45"/>
      <c r="XEL45"/>
      <c r="XEM45"/>
      <c r="XEN45"/>
      <c r="XEO45"/>
      <c r="XEP45"/>
      <c r="XEQ45"/>
      <c r="XER45"/>
      <c r="XES45"/>
      <c r="XET45"/>
      <c r="XEU45"/>
      <c r="XEV45"/>
      <c r="XEW45"/>
      <c r="XEX45"/>
      <c r="XEY45"/>
      <c r="XEZ45"/>
      <c r="XFA45"/>
      <c r="XFB45"/>
      <c r="XFC45"/>
      <c r="XFD45"/>
    </row>
    <row r="46" s="239" customFormat="1" ht="21" hidden="1" customHeight="1" spans="1:16384">
      <c r="A46" s="246">
        <v>2010407</v>
      </c>
      <c r="B46" s="249" t="s">
        <v>159</v>
      </c>
      <c r="C46" s="132">
        <f t="shared" si="0"/>
        <v>0</v>
      </c>
      <c r="M46" s="239">
        <v>0</v>
      </c>
      <c r="XEJ46"/>
      <c r="XEK46"/>
      <c r="XEL46"/>
      <c r="XEM46"/>
      <c r="XEN46"/>
      <c r="XEO46"/>
      <c r="XEP46"/>
      <c r="XEQ46"/>
      <c r="XER46"/>
      <c r="XES46"/>
      <c r="XET46"/>
      <c r="XEU46"/>
      <c r="XEV46"/>
      <c r="XEW46"/>
      <c r="XEX46"/>
      <c r="XEY46"/>
      <c r="XEZ46"/>
      <c r="XFA46"/>
      <c r="XFB46"/>
      <c r="XFC46"/>
      <c r="XFD46"/>
    </row>
    <row r="47" s="239" customFormat="1" ht="21" hidden="1" customHeight="1" spans="1:16384">
      <c r="A47" s="246">
        <v>2010408</v>
      </c>
      <c r="B47" s="249" t="s">
        <v>160</v>
      </c>
      <c r="C47" s="132">
        <f t="shared" si="0"/>
        <v>0.26</v>
      </c>
      <c r="M47" s="239">
        <v>0.26</v>
      </c>
      <c r="XEJ47"/>
      <c r="XEK47"/>
      <c r="XEL47"/>
      <c r="XEM47"/>
      <c r="XEN47"/>
      <c r="XEO47"/>
      <c r="XEP47"/>
      <c r="XEQ47"/>
      <c r="XER47"/>
      <c r="XES47"/>
      <c r="XET47"/>
      <c r="XEU47"/>
      <c r="XEV47"/>
      <c r="XEW47"/>
      <c r="XEX47"/>
      <c r="XEY47"/>
      <c r="XEZ47"/>
      <c r="XFA47"/>
      <c r="XFB47"/>
      <c r="XFC47"/>
      <c r="XFD47"/>
    </row>
    <row r="48" s="239" customFormat="1" ht="21" customHeight="1" spans="1:16384">
      <c r="A48" s="246">
        <v>2010450</v>
      </c>
      <c r="B48" s="249" t="s">
        <v>141</v>
      </c>
      <c r="C48" s="132">
        <f t="shared" si="0"/>
        <v>287.99</v>
      </c>
      <c r="F48" s="239">
        <v>287.99</v>
      </c>
      <c r="M48" s="239">
        <v>0</v>
      </c>
      <c r="XEJ48"/>
      <c r="XEK48"/>
      <c r="XEL48"/>
      <c r="XEM48"/>
      <c r="XEN48"/>
      <c r="XEO48"/>
      <c r="XEP48"/>
      <c r="XEQ48"/>
      <c r="XER48"/>
      <c r="XES48"/>
      <c r="XET48"/>
      <c r="XEU48"/>
      <c r="XEV48"/>
      <c r="XEW48"/>
      <c r="XEX48"/>
      <c r="XEY48"/>
      <c r="XEZ48"/>
      <c r="XFA48"/>
      <c r="XFB48"/>
      <c r="XFC48"/>
      <c r="XFD48"/>
    </row>
    <row r="49" s="239" customFormat="1" ht="21" hidden="1" customHeight="1" spans="1:16384">
      <c r="A49" s="246">
        <v>2010499</v>
      </c>
      <c r="B49" s="249" t="s">
        <v>161</v>
      </c>
      <c r="C49" s="132">
        <f t="shared" si="0"/>
        <v>0</v>
      </c>
      <c r="M49" s="239">
        <v>0</v>
      </c>
      <c r="XEJ49"/>
      <c r="XEK49"/>
      <c r="XEL49"/>
      <c r="XEM49"/>
      <c r="XEN49"/>
      <c r="XEO49"/>
      <c r="XEP49"/>
      <c r="XEQ49"/>
      <c r="XER49"/>
      <c r="XES49"/>
      <c r="XET49"/>
      <c r="XEU49"/>
      <c r="XEV49"/>
      <c r="XEW49"/>
      <c r="XEX49"/>
      <c r="XEY49"/>
      <c r="XEZ49"/>
      <c r="XFA49"/>
      <c r="XFB49"/>
      <c r="XFC49"/>
      <c r="XFD49"/>
    </row>
    <row r="50" s="239" customFormat="1" ht="21" customHeight="1" spans="1:16384">
      <c r="A50" s="246">
        <v>20105</v>
      </c>
      <c r="B50" s="249" t="s">
        <v>162</v>
      </c>
      <c r="C50" s="132">
        <f t="shared" si="0"/>
        <v>555.14</v>
      </c>
      <c r="F50" s="239">
        <v>344.19</v>
      </c>
      <c r="K50" s="239">
        <v>168</v>
      </c>
      <c r="L50" s="239">
        <v>42.95</v>
      </c>
      <c r="M50" s="239">
        <v>0</v>
      </c>
      <c r="XEJ50"/>
      <c r="XEK50"/>
      <c r="XEL50"/>
      <c r="XEM50"/>
      <c r="XEN50"/>
      <c r="XEO50"/>
      <c r="XEP50"/>
      <c r="XEQ50"/>
      <c r="XER50"/>
      <c r="XES50"/>
      <c r="XET50"/>
      <c r="XEU50"/>
      <c r="XEV50"/>
      <c r="XEW50"/>
      <c r="XEX50"/>
      <c r="XEY50"/>
      <c r="XEZ50"/>
      <c r="XFA50"/>
      <c r="XFB50"/>
      <c r="XFC50"/>
      <c r="XFD50"/>
    </row>
    <row r="51" s="239" customFormat="1" ht="21" customHeight="1" spans="1:16384">
      <c r="A51" s="246">
        <v>2010501</v>
      </c>
      <c r="B51" s="248" t="s">
        <v>132</v>
      </c>
      <c r="C51" s="132">
        <f t="shared" si="0"/>
        <v>329.81</v>
      </c>
      <c r="F51" s="239">
        <v>329.81</v>
      </c>
      <c r="M51" s="239">
        <v>0</v>
      </c>
      <c r="XEJ51"/>
      <c r="XEK51"/>
      <c r="XEL51"/>
      <c r="XEM51"/>
      <c r="XEN51"/>
      <c r="XEO51"/>
      <c r="XEP51"/>
      <c r="XEQ51"/>
      <c r="XER51"/>
      <c r="XES51"/>
      <c r="XET51"/>
      <c r="XEU51"/>
      <c r="XEV51"/>
      <c r="XEW51"/>
      <c r="XEX51"/>
      <c r="XEY51"/>
      <c r="XEZ51"/>
      <c r="XFA51"/>
      <c r="XFB51"/>
      <c r="XFC51"/>
      <c r="XFD51"/>
    </row>
    <row r="52" s="239" customFormat="1" ht="21" hidden="1" customHeight="1" spans="1:16384">
      <c r="A52" s="246">
        <v>2010502</v>
      </c>
      <c r="B52" s="249" t="s">
        <v>133</v>
      </c>
      <c r="C52" s="132">
        <f t="shared" si="0"/>
        <v>0</v>
      </c>
      <c r="M52" s="239">
        <v>0</v>
      </c>
      <c r="XEJ52"/>
      <c r="XEK52"/>
      <c r="XEL52"/>
      <c r="XEM52"/>
      <c r="XEN52"/>
      <c r="XEO52"/>
      <c r="XEP52"/>
      <c r="XEQ52"/>
      <c r="XER52"/>
      <c r="XES52"/>
      <c r="XET52"/>
      <c r="XEU52"/>
      <c r="XEV52"/>
      <c r="XEW52"/>
      <c r="XEX52"/>
      <c r="XEY52"/>
      <c r="XEZ52"/>
      <c r="XFA52"/>
      <c r="XFB52"/>
      <c r="XFC52"/>
      <c r="XFD52"/>
    </row>
    <row r="53" s="239" customFormat="1" ht="21" hidden="1" customHeight="1" spans="1:16384">
      <c r="A53" s="246">
        <v>2010503</v>
      </c>
      <c r="B53" s="249" t="s">
        <v>134</v>
      </c>
      <c r="C53" s="132">
        <f t="shared" si="0"/>
        <v>0</v>
      </c>
      <c r="M53" s="239">
        <v>0</v>
      </c>
      <c r="XEJ53"/>
      <c r="XEK53"/>
      <c r="XEL53"/>
      <c r="XEM53"/>
      <c r="XEN53"/>
      <c r="XEO53"/>
      <c r="XEP53"/>
      <c r="XEQ53"/>
      <c r="XER53"/>
      <c r="XES53"/>
      <c r="XET53"/>
      <c r="XEU53"/>
      <c r="XEV53"/>
      <c r="XEW53"/>
      <c r="XEX53"/>
      <c r="XEY53"/>
      <c r="XEZ53"/>
      <c r="XFA53"/>
      <c r="XFB53"/>
      <c r="XFC53"/>
      <c r="XFD53"/>
    </row>
    <row r="54" s="239" customFormat="1" ht="21" hidden="1" customHeight="1" spans="1:16384">
      <c r="A54" s="246">
        <v>2010504</v>
      </c>
      <c r="B54" s="249" t="s">
        <v>163</v>
      </c>
      <c r="C54" s="132">
        <f t="shared" si="0"/>
        <v>0</v>
      </c>
      <c r="M54" s="239">
        <v>0</v>
      </c>
      <c r="XEJ54"/>
      <c r="XEK54"/>
      <c r="XEL54"/>
      <c r="XEM54"/>
      <c r="XEN54"/>
      <c r="XEO54"/>
      <c r="XEP54"/>
      <c r="XEQ54"/>
      <c r="XER54"/>
      <c r="XES54"/>
      <c r="XET54"/>
      <c r="XEU54"/>
      <c r="XEV54"/>
      <c r="XEW54"/>
      <c r="XEX54"/>
      <c r="XEY54"/>
      <c r="XEZ54"/>
      <c r="XFA54"/>
      <c r="XFB54"/>
      <c r="XFC54"/>
      <c r="XFD54"/>
    </row>
    <row r="55" s="239" customFormat="1" ht="21" hidden="1" customHeight="1" spans="1:16384">
      <c r="A55" s="246">
        <v>2010505</v>
      </c>
      <c r="B55" s="249" t="s">
        <v>164</v>
      </c>
      <c r="C55" s="132">
        <f t="shared" si="0"/>
        <v>0</v>
      </c>
      <c r="M55" s="239">
        <v>0</v>
      </c>
      <c r="XEJ55"/>
      <c r="XEK55"/>
      <c r="XEL55"/>
      <c r="XEM55"/>
      <c r="XEN55"/>
      <c r="XEO55"/>
      <c r="XEP55"/>
      <c r="XEQ55"/>
      <c r="XER55"/>
      <c r="XES55"/>
      <c r="XET55"/>
      <c r="XEU55"/>
      <c r="XEV55"/>
      <c r="XEW55"/>
      <c r="XEX55"/>
      <c r="XEY55"/>
      <c r="XEZ55"/>
      <c r="XFA55"/>
      <c r="XFB55"/>
      <c r="XFC55"/>
      <c r="XFD55"/>
    </row>
    <row r="56" s="239" customFormat="1" ht="21" hidden="1" customHeight="1" spans="1:16384">
      <c r="A56" s="246">
        <v>2010506</v>
      </c>
      <c r="B56" s="249" t="s">
        <v>165</v>
      </c>
      <c r="C56" s="132">
        <f t="shared" si="0"/>
        <v>0</v>
      </c>
      <c r="M56" s="239">
        <v>0</v>
      </c>
      <c r="XEJ56"/>
      <c r="XEK56"/>
      <c r="XEL56"/>
      <c r="XEM56"/>
      <c r="XEN56"/>
      <c r="XEO56"/>
      <c r="XEP56"/>
      <c r="XEQ56"/>
      <c r="XER56"/>
      <c r="XES56"/>
      <c r="XET56"/>
      <c r="XEU56"/>
      <c r="XEV56"/>
      <c r="XEW56"/>
      <c r="XEX56"/>
      <c r="XEY56"/>
      <c r="XEZ56"/>
      <c r="XFA56"/>
      <c r="XFB56"/>
      <c r="XFC56"/>
      <c r="XFD56"/>
    </row>
    <row r="57" s="239" customFormat="1" ht="21" hidden="1" customHeight="1" spans="1:16384">
      <c r="A57" s="246">
        <v>2010507</v>
      </c>
      <c r="B57" s="249" t="s">
        <v>166</v>
      </c>
      <c r="C57" s="132">
        <f t="shared" si="0"/>
        <v>0</v>
      </c>
      <c r="M57" s="239">
        <v>0</v>
      </c>
      <c r="XEJ57"/>
      <c r="XEK57"/>
      <c r="XEL57"/>
      <c r="XEM57"/>
      <c r="XEN57"/>
      <c r="XEO57"/>
      <c r="XEP57"/>
      <c r="XEQ57"/>
      <c r="XER57"/>
      <c r="XES57"/>
      <c r="XET57"/>
      <c r="XEU57"/>
      <c r="XEV57"/>
      <c r="XEW57"/>
      <c r="XEX57"/>
      <c r="XEY57"/>
      <c r="XEZ57"/>
      <c r="XFA57"/>
      <c r="XFB57"/>
      <c r="XFC57"/>
      <c r="XFD57"/>
    </row>
    <row r="58" s="239" customFormat="1" ht="21" customHeight="1" spans="1:16384">
      <c r="A58" s="246">
        <v>2010508</v>
      </c>
      <c r="B58" s="249" t="s">
        <v>167</v>
      </c>
      <c r="C58" s="132">
        <f t="shared" si="0"/>
        <v>210.95</v>
      </c>
      <c r="K58" s="239">
        <v>168</v>
      </c>
      <c r="L58" s="239">
        <v>42.95</v>
      </c>
      <c r="M58" s="239">
        <v>0</v>
      </c>
      <c r="XEJ58"/>
      <c r="XEK58"/>
      <c r="XEL58"/>
      <c r="XEM58"/>
      <c r="XEN58"/>
      <c r="XEO58"/>
      <c r="XEP58"/>
      <c r="XEQ58"/>
      <c r="XER58"/>
      <c r="XES58"/>
      <c r="XET58"/>
      <c r="XEU58"/>
      <c r="XEV58"/>
      <c r="XEW58"/>
      <c r="XEX58"/>
      <c r="XEY58"/>
      <c r="XEZ58"/>
      <c r="XFA58"/>
      <c r="XFB58"/>
      <c r="XFC58"/>
      <c r="XFD58"/>
    </row>
    <row r="59" s="239" customFormat="1" ht="21" customHeight="1" spans="1:16384">
      <c r="A59" s="246">
        <v>2010550</v>
      </c>
      <c r="B59" s="249" t="s">
        <v>141</v>
      </c>
      <c r="C59" s="132">
        <f t="shared" si="0"/>
        <v>14.38</v>
      </c>
      <c r="F59" s="239">
        <v>14.38</v>
      </c>
      <c r="M59" s="239">
        <v>0</v>
      </c>
      <c r="XEJ59"/>
      <c r="XEK59"/>
      <c r="XEL59"/>
      <c r="XEM59"/>
      <c r="XEN59"/>
      <c r="XEO59"/>
      <c r="XEP59"/>
      <c r="XEQ59"/>
      <c r="XER59"/>
      <c r="XES59"/>
      <c r="XET59"/>
      <c r="XEU59"/>
      <c r="XEV59"/>
      <c r="XEW59"/>
      <c r="XEX59"/>
      <c r="XEY59"/>
      <c r="XEZ59"/>
      <c r="XFA59"/>
      <c r="XFB59"/>
      <c r="XFC59"/>
      <c r="XFD59"/>
    </row>
    <row r="60" s="239" customFormat="1" ht="21" hidden="1" customHeight="1" spans="1:16384">
      <c r="A60" s="246">
        <v>2010599</v>
      </c>
      <c r="B60" s="249" t="s">
        <v>168</v>
      </c>
      <c r="C60" s="132">
        <f t="shared" si="0"/>
        <v>0</v>
      </c>
      <c r="M60" s="239">
        <v>0</v>
      </c>
      <c r="XEJ60"/>
      <c r="XEK60"/>
      <c r="XEL60"/>
      <c r="XEM60"/>
      <c r="XEN60"/>
      <c r="XEO60"/>
      <c r="XEP60"/>
      <c r="XEQ60"/>
      <c r="XER60"/>
      <c r="XES60"/>
      <c r="XET60"/>
      <c r="XEU60"/>
      <c r="XEV60"/>
      <c r="XEW60"/>
      <c r="XEX60"/>
      <c r="XEY60"/>
      <c r="XEZ60"/>
      <c r="XFA60"/>
      <c r="XFB60"/>
      <c r="XFC60"/>
      <c r="XFD60"/>
    </row>
    <row r="61" s="239" customFormat="1" ht="21" customHeight="1" spans="1:16384">
      <c r="A61" s="246">
        <v>20106</v>
      </c>
      <c r="B61" s="249" t="s">
        <v>169</v>
      </c>
      <c r="C61" s="132">
        <f t="shared" si="0"/>
        <v>1322.13</v>
      </c>
      <c r="F61" s="239">
        <v>1267.32</v>
      </c>
      <c r="G61" s="239">
        <v>0.81</v>
      </c>
      <c r="L61" s="239">
        <v>27</v>
      </c>
      <c r="M61" s="239">
        <v>27</v>
      </c>
      <c r="XEJ61"/>
      <c r="XEK61"/>
      <c r="XEL61"/>
      <c r="XEM61"/>
      <c r="XEN61"/>
      <c r="XEO61"/>
      <c r="XEP61"/>
      <c r="XEQ61"/>
      <c r="XER61"/>
      <c r="XES61"/>
      <c r="XET61"/>
      <c r="XEU61"/>
      <c r="XEV61"/>
      <c r="XEW61"/>
      <c r="XEX61"/>
      <c r="XEY61"/>
      <c r="XEZ61"/>
      <c r="XFA61"/>
      <c r="XFB61"/>
      <c r="XFC61"/>
      <c r="XFD61"/>
    </row>
    <row r="62" s="239" customFormat="1" ht="21" customHeight="1" spans="1:16384">
      <c r="A62" s="246">
        <v>2010601</v>
      </c>
      <c r="B62" s="248" t="s">
        <v>132</v>
      </c>
      <c r="C62" s="132">
        <f t="shared" si="0"/>
        <v>962.37</v>
      </c>
      <c r="F62" s="239">
        <v>961.56</v>
      </c>
      <c r="G62" s="239">
        <v>0.81</v>
      </c>
      <c r="M62" s="239">
        <v>0</v>
      </c>
      <c r="XEJ62"/>
      <c r="XEK62"/>
      <c r="XEL62"/>
      <c r="XEM62"/>
      <c r="XEN62"/>
      <c r="XEO62"/>
      <c r="XEP62"/>
      <c r="XEQ62"/>
      <c r="XER62"/>
      <c r="XES62"/>
      <c r="XET62"/>
      <c r="XEU62"/>
      <c r="XEV62"/>
      <c r="XEW62"/>
      <c r="XEX62"/>
      <c r="XEY62"/>
      <c r="XEZ62"/>
      <c r="XFA62"/>
      <c r="XFB62"/>
      <c r="XFC62"/>
      <c r="XFD62"/>
    </row>
    <row r="63" s="239" customFormat="1" ht="21" customHeight="1" spans="1:16384">
      <c r="A63" s="246">
        <v>2010602</v>
      </c>
      <c r="B63" s="249" t="s">
        <v>133</v>
      </c>
      <c r="C63" s="132">
        <f t="shared" si="0"/>
        <v>27</v>
      </c>
      <c r="L63" s="239">
        <v>27</v>
      </c>
      <c r="M63" s="239">
        <v>0</v>
      </c>
      <c r="XEJ63"/>
      <c r="XEK63"/>
      <c r="XEL63"/>
      <c r="XEM63"/>
      <c r="XEN63"/>
      <c r="XEO63"/>
      <c r="XEP63"/>
      <c r="XEQ63"/>
      <c r="XER63"/>
      <c r="XES63"/>
      <c r="XET63"/>
      <c r="XEU63"/>
      <c r="XEV63"/>
      <c r="XEW63"/>
      <c r="XEX63"/>
      <c r="XEY63"/>
      <c r="XEZ63"/>
      <c r="XFA63"/>
      <c r="XFB63"/>
      <c r="XFC63"/>
      <c r="XFD63"/>
    </row>
    <row r="64" s="239" customFormat="1" ht="21" hidden="1" customHeight="1" spans="1:16384">
      <c r="A64" s="246">
        <v>2010603</v>
      </c>
      <c r="B64" s="249" t="s">
        <v>134</v>
      </c>
      <c r="C64" s="132">
        <f t="shared" si="0"/>
        <v>0</v>
      </c>
      <c r="M64" s="239">
        <v>0</v>
      </c>
      <c r="XEJ64"/>
      <c r="XEK64"/>
      <c r="XEL64"/>
      <c r="XEM64"/>
      <c r="XEN64"/>
      <c r="XEO64"/>
      <c r="XEP64"/>
      <c r="XEQ64"/>
      <c r="XER64"/>
      <c r="XES64"/>
      <c r="XET64"/>
      <c r="XEU64"/>
      <c r="XEV64"/>
      <c r="XEW64"/>
      <c r="XEX64"/>
      <c r="XEY64"/>
      <c r="XEZ64"/>
      <c r="XFA64"/>
      <c r="XFB64"/>
      <c r="XFC64"/>
      <c r="XFD64"/>
    </row>
    <row r="65" s="239" customFormat="1" ht="21" hidden="1" customHeight="1" spans="1:16384">
      <c r="A65" s="246">
        <v>2010604</v>
      </c>
      <c r="B65" s="249" t="s">
        <v>170</v>
      </c>
      <c r="C65" s="132">
        <f t="shared" si="0"/>
        <v>0</v>
      </c>
      <c r="M65" s="239">
        <v>0</v>
      </c>
      <c r="XEJ65"/>
      <c r="XEK65"/>
      <c r="XEL65"/>
      <c r="XEM65"/>
      <c r="XEN65"/>
      <c r="XEO65"/>
      <c r="XEP65"/>
      <c r="XEQ65"/>
      <c r="XER65"/>
      <c r="XES65"/>
      <c r="XET65"/>
      <c r="XEU65"/>
      <c r="XEV65"/>
      <c r="XEW65"/>
      <c r="XEX65"/>
      <c r="XEY65"/>
      <c r="XEZ65"/>
      <c r="XFA65"/>
      <c r="XFB65"/>
      <c r="XFC65"/>
      <c r="XFD65"/>
    </row>
    <row r="66" s="239" customFormat="1" ht="21" hidden="1" customHeight="1" spans="1:16384">
      <c r="A66" s="246">
        <v>2010605</v>
      </c>
      <c r="B66" s="249" t="s">
        <v>171</v>
      </c>
      <c r="C66" s="132">
        <f t="shared" si="0"/>
        <v>0</v>
      </c>
      <c r="M66" s="239">
        <v>0</v>
      </c>
      <c r="XEJ66"/>
      <c r="XEK66"/>
      <c r="XEL66"/>
      <c r="XEM66"/>
      <c r="XEN66"/>
      <c r="XEO66"/>
      <c r="XEP66"/>
      <c r="XEQ66"/>
      <c r="XER66"/>
      <c r="XES66"/>
      <c r="XET66"/>
      <c r="XEU66"/>
      <c r="XEV66"/>
      <c r="XEW66"/>
      <c r="XEX66"/>
      <c r="XEY66"/>
      <c r="XEZ66"/>
      <c r="XFA66"/>
      <c r="XFB66"/>
      <c r="XFC66"/>
      <c r="XFD66"/>
    </row>
    <row r="67" s="239" customFormat="1" ht="21" hidden="1" customHeight="1" spans="1:16384">
      <c r="A67" s="246">
        <v>2010606</v>
      </c>
      <c r="B67" s="249" t="s">
        <v>172</v>
      </c>
      <c r="C67" s="132">
        <f t="shared" si="0"/>
        <v>0</v>
      </c>
      <c r="M67" s="239">
        <v>0</v>
      </c>
      <c r="XEJ67"/>
      <c r="XEK67"/>
      <c r="XEL67"/>
      <c r="XEM67"/>
      <c r="XEN67"/>
      <c r="XEO67"/>
      <c r="XEP67"/>
      <c r="XEQ67"/>
      <c r="XER67"/>
      <c r="XES67"/>
      <c r="XET67"/>
      <c r="XEU67"/>
      <c r="XEV67"/>
      <c r="XEW67"/>
      <c r="XEX67"/>
      <c r="XEY67"/>
      <c r="XEZ67"/>
      <c r="XFA67"/>
      <c r="XFB67"/>
      <c r="XFC67"/>
      <c r="XFD67"/>
    </row>
    <row r="68" s="239" customFormat="1" ht="21" hidden="1" customHeight="1" spans="1:16384">
      <c r="A68" s="246">
        <v>2010607</v>
      </c>
      <c r="B68" s="249" t="s">
        <v>173</v>
      </c>
      <c r="C68" s="132">
        <f t="shared" si="0"/>
        <v>0</v>
      </c>
      <c r="M68" s="239">
        <v>0</v>
      </c>
      <c r="XEJ68"/>
      <c r="XEK68"/>
      <c r="XEL68"/>
      <c r="XEM68"/>
      <c r="XEN68"/>
      <c r="XEO68"/>
      <c r="XEP68"/>
      <c r="XEQ68"/>
      <c r="XER68"/>
      <c r="XES68"/>
      <c r="XET68"/>
      <c r="XEU68"/>
      <c r="XEV68"/>
      <c r="XEW68"/>
      <c r="XEX68"/>
      <c r="XEY68"/>
      <c r="XEZ68"/>
      <c r="XFA68"/>
      <c r="XFB68"/>
      <c r="XFC68"/>
      <c r="XFD68"/>
    </row>
    <row r="69" s="239" customFormat="1" ht="21" hidden="1" customHeight="1" spans="1:16384">
      <c r="A69" s="246">
        <v>2010608</v>
      </c>
      <c r="B69" s="249" t="s">
        <v>174</v>
      </c>
      <c r="C69" s="132">
        <f t="shared" ref="C69:C132" si="1">D69+E69+F69+G69+H69+I69+J69+K69+L69+M69</f>
        <v>0</v>
      </c>
      <c r="M69" s="239">
        <v>0</v>
      </c>
      <c r="XEJ69"/>
      <c r="XEK69"/>
      <c r="XEL69"/>
      <c r="XEM69"/>
      <c r="XEN69"/>
      <c r="XEO69"/>
      <c r="XEP69"/>
      <c r="XEQ69"/>
      <c r="XER69"/>
      <c r="XES69"/>
      <c r="XET69"/>
      <c r="XEU69"/>
      <c r="XEV69"/>
      <c r="XEW69"/>
      <c r="XEX69"/>
      <c r="XEY69"/>
      <c r="XEZ69"/>
      <c r="XFA69"/>
      <c r="XFB69"/>
      <c r="XFC69"/>
      <c r="XFD69"/>
    </row>
    <row r="70" s="239" customFormat="1" ht="21" customHeight="1" spans="1:16384">
      <c r="A70" s="246">
        <v>2010650</v>
      </c>
      <c r="B70" s="249" t="s">
        <v>141</v>
      </c>
      <c r="C70" s="132">
        <f t="shared" si="1"/>
        <v>305.76</v>
      </c>
      <c r="F70" s="239">
        <v>305.76</v>
      </c>
      <c r="M70" s="239">
        <v>0</v>
      </c>
      <c r="XEJ70"/>
      <c r="XEK70"/>
      <c r="XEL70"/>
      <c r="XEM70"/>
      <c r="XEN70"/>
      <c r="XEO70"/>
      <c r="XEP70"/>
      <c r="XEQ70"/>
      <c r="XER70"/>
      <c r="XES70"/>
      <c r="XET70"/>
      <c r="XEU70"/>
      <c r="XEV70"/>
      <c r="XEW70"/>
      <c r="XEX70"/>
      <c r="XEY70"/>
      <c r="XEZ70"/>
      <c r="XFA70"/>
      <c r="XFB70"/>
      <c r="XFC70"/>
      <c r="XFD70"/>
    </row>
    <row r="71" s="239" customFormat="1" ht="21" customHeight="1" spans="1:16384">
      <c r="A71" s="246">
        <v>2010699</v>
      </c>
      <c r="B71" s="249" t="s">
        <v>175</v>
      </c>
      <c r="C71" s="132">
        <f t="shared" si="1"/>
        <v>27</v>
      </c>
      <c r="M71" s="239">
        <v>27</v>
      </c>
      <c r="XEJ71"/>
      <c r="XEK71"/>
      <c r="XEL71"/>
      <c r="XEM71"/>
      <c r="XEN71"/>
      <c r="XEO71"/>
      <c r="XEP71"/>
      <c r="XEQ71"/>
      <c r="XER71"/>
      <c r="XES71"/>
      <c r="XET71"/>
      <c r="XEU71"/>
      <c r="XEV71"/>
      <c r="XEW71"/>
      <c r="XEX71"/>
      <c r="XEY71"/>
      <c r="XEZ71"/>
      <c r="XFA71"/>
      <c r="XFB71"/>
      <c r="XFC71"/>
      <c r="XFD71"/>
    </row>
    <row r="72" s="239" customFormat="1" ht="21" customHeight="1" spans="1:16384">
      <c r="A72" s="246">
        <v>20107</v>
      </c>
      <c r="B72" s="249" t="s">
        <v>176</v>
      </c>
      <c r="C72" s="132">
        <f t="shared" si="1"/>
        <v>1518.4</v>
      </c>
      <c r="J72" s="239">
        <v>1518.4</v>
      </c>
      <c r="M72" s="239">
        <v>0</v>
      </c>
      <c r="XEJ72"/>
      <c r="XEK72"/>
      <c r="XEL72"/>
      <c r="XEM72"/>
      <c r="XEN72"/>
      <c r="XEO72"/>
      <c r="XEP72"/>
      <c r="XEQ72"/>
      <c r="XER72"/>
      <c r="XES72"/>
      <c r="XET72"/>
      <c r="XEU72"/>
      <c r="XEV72"/>
      <c r="XEW72"/>
      <c r="XEX72"/>
      <c r="XEY72"/>
      <c r="XEZ72"/>
      <c r="XFA72"/>
      <c r="XFB72"/>
      <c r="XFC72"/>
      <c r="XFD72"/>
    </row>
    <row r="73" s="239" customFormat="1" ht="21" customHeight="1" spans="1:16384">
      <c r="A73" s="246">
        <v>2010701</v>
      </c>
      <c r="B73" s="248" t="s">
        <v>132</v>
      </c>
      <c r="C73" s="132">
        <f t="shared" si="1"/>
        <v>1509.4</v>
      </c>
      <c r="J73" s="239">
        <v>1509.4</v>
      </c>
      <c r="M73" s="239">
        <v>0</v>
      </c>
      <c r="XEJ73"/>
      <c r="XEK73"/>
      <c r="XEL73"/>
      <c r="XEM73"/>
      <c r="XEN73"/>
      <c r="XEO73"/>
      <c r="XEP73"/>
      <c r="XEQ73"/>
      <c r="XER73"/>
      <c r="XES73"/>
      <c r="XET73"/>
      <c r="XEU73"/>
      <c r="XEV73"/>
      <c r="XEW73"/>
      <c r="XEX73"/>
      <c r="XEY73"/>
      <c r="XEZ73"/>
      <c r="XFA73"/>
      <c r="XFB73"/>
      <c r="XFC73"/>
      <c r="XFD73"/>
    </row>
    <row r="74" s="239" customFormat="1" ht="21" hidden="1" customHeight="1" spans="1:16384">
      <c r="A74" s="246">
        <v>2010702</v>
      </c>
      <c r="B74" s="249" t="s">
        <v>133</v>
      </c>
      <c r="C74" s="132">
        <f t="shared" si="1"/>
        <v>0</v>
      </c>
      <c r="M74" s="239">
        <v>0</v>
      </c>
      <c r="XEJ74"/>
      <c r="XEK74"/>
      <c r="XEL74"/>
      <c r="XEM74"/>
      <c r="XEN74"/>
      <c r="XEO74"/>
      <c r="XEP74"/>
      <c r="XEQ74"/>
      <c r="XER74"/>
      <c r="XES74"/>
      <c r="XET74"/>
      <c r="XEU74"/>
      <c r="XEV74"/>
      <c r="XEW74"/>
      <c r="XEX74"/>
      <c r="XEY74"/>
      <c r="XEZ74"/>
      <c r="XFA74"/>
      <c r="XFB74"/>
      <c r="XFC74"/>
      <c r="XFD74"/>
    </row>
    <row r="75" s="239" customFormat="1" ht="21" hidden="1" customHeight="1" spans="1:16384">
      <c r="A75" s="246">
        <v>2010703</v>
      </c>
      <c r="B75" s="249" t="s">
        <v>134</v>
      </c>
      <c r="C75" s="132">
        <f t="shared" si="1"/>
        <v>0</v>
      </c>
      <c r="M75" s="239">
        <v>0</v>
      </c>
      <c r="XEJ75"/>
      <c r="XEK75"/>
      <c r="XEL75"/>
      <c r="XEM75"/>
      <c r="XEN75"/>
      <c r="XEO75"/>
      <c r="XEP75"/>
      <c r="XEQ75"/>
      <c r="XER75"/>
      <c r="XES75"/>
      <c r="XET75"/>
      <c r="XEU75"/>
      <c r="XEV75"/>
      <c r="XEW75"/>
      <c r="XEX75"/>
      <c r="XEY75"/>
      <c r="XEZ75"/>
      <c r="XFA75"/>
      <c r="XFB75"/>
      <c r="XFC75"/>
      <c r="XFD75"/>
    </row>
    <row r="76" s="239" customFormat="1" ht="21" hidden="1" customHeight="1" spans="1:16384">
      <c r="A76" s="246">
        <v>2010709</v>
      </c>
      <c r="B76" s="249" t="s">
        <v>173</v>
      </c>
      <c r="C76" s="132">
        <f t="shared" si="1"/>
        <v>0</v>
      </c>
      <c r="M76" s="239">
        <v>0</v>
      </c>
      <c r="XEJ76"/>
      <c r="XEK76"/>
      <c r="XEL76"/>
      <c r="XEM76"/>
      <c r="XEN76"/>
      <c r="XEO76"/>
      <c r="XEP76"/>
      <c r="XEQ76"/>
      <c r="XER76"/>
      <c r="XES76"/>
      <c r="XET76"/>
      <c r="XEU76"/>
      <c r="XEV76"/>
      <c r="XEW76"/>
      <c r="XEX76"/>
      <c r="XEY76"/>
      <c r="XEZ76"/>
      <c r="XFA76"/>
      <c r="XFB76"/>
      <c r="XFC76"/>
      <c r="XFD76"/>
    </row>
    <row r="77" s="239" customFormat="1" ht="21" hidden="1" customHeight="1" spans="1:16384">
      <c r="A77" s="246">
        <v>2010710</v>
      </c>
      <c r="B77" s="249" t="s">
        <v>177</v>
      </c>
      <c r="C77" s="132">
        <f t="shared" si="1"/>
        <v>0</v>
      </c>
      <c r="M77" s="239">
        <v>0</v>
      </c>
      <c r="XEJ77"/>
      <c r="XEK77"/>
      <c r="XEL77"/>
      <c r="XEM77"/>
      <c r="XEN77"/>
      <c r="XEO77"/>
      <c r="XEP77"/>
      <c r="XEQ77"/>
      <c r="XER77"/>
      <c r="XES77"/>
      <c r="XET77"/>
      <c r="XEU77"/>
      <c r="XEV77"/>
      <c r="XEW77"/>
      <c r="XEX77"/>
      <c r="XEY77"/>
      <c r="XEZ77"/>
      <c r="XFA77"/>
      <c r="XFB77"/>
      <c r="XFC77"/>
      <c r="XFD77"/>
    </row>
    <row r="78" s="239" customFormat="1" ht="21" customHeight="1" spans="1:16384">
      <c r="A78" s="246">
        <v>2010750</v>
      </c>
      <c r="B78" s="249" t="s">
        <v>141</v>
      </c>
      <c r="C78" s="132">
        <f t="shared" si="1"/>
        <v>9</v>
      </c>
      <c r="J78" s="239">
        <v>9</v>
      </c>
      <c r="M78" s="239">
        <v>0</v>
      </c>
      <c r="XEJ78"/>
      <c r="XEK78"/>
      <c r="XEL78"/>
      <c r="XEM78"/>
      <c r="XEN78"/>
      <c r="XEO78"/>
      <c r="XEP78"/>
      <c r="XEQ78"/>
      <c r="XER78"/>
      <c r="XES78"/>
      <c r="XET78"/>
      <c r="XEU78"/>
      <c r="XEV78"/>
      <c r="XEW78"/>
      <c r="XEX78"/>
      <c r="XEY78"/>
      <c r="XEZ78"/>
      <c r="XFA78"/>
      <c r="XFB78"/>
      <c r="XFC78"/>
      <c r="XFD78"/>
    </row>
    <row r="79" s="239" customFormat="1" ht="21" hidden="1" customHeight="1" spans="1:16384">
      <c r="A79" s="246">
        <v>2010799</v>
      </c>
      <c r="B79" s="249" t="s">
        <v>178</v>
      </c>
      <c r="C79" s="132">
        <f t="shared" si="1"/>
        <v>0</v>
      </c>
      <c r="M79" s="239">
        <v>0</v>
      </c>
      <c r="XEJ79"/>
      <c r="XEK79"/>
      <c r="XEL79"/>
      <c r="XEM79"/>
      <c r="XEN79"/>
      <c r="XEO79"/>
      <c r="XEP79"/>
      <c r="XEQ79"/>
      <c r="XER79"/>
      <c r="XES79"/>
      <c r="XET79"/>
      <c r="XEU79"/>
      <c r="XEV79"/>
      <c r="XEW79"/>
      <c r="XEX79"/>
      <c r="XEY79"/>
      <c r="XEZ79"/>
      <c r="XFA79"/>
      <c r="XFB79"/>
      <c r="XFC79"/>
      <c r="XFD79"/>
    </row>
    <row r="80" s="239" customFormat="1" ht="21" hidden="1" customHeight="1" spans="1:16384">
      <c r="A80" s="246">
        <v>20108</v>
      </c>
      <c r="B80" s="249" t="s">
        <v>179</v>
      </c>
      <c r="C80" s="132">
        <f t="shared" si="1"/>
        <v>0</v>
      </c>
      <c r="M80" s="239">
        <v>0</v>
      </c>
      <c r="XEJ80"/>
      <c r="XEK80"/>
      <c r="XEL80"/>
      <c r="XEM80"/>
      <c r="XEN80"/>
      <c r="XEO80"/>
      <c r="XEP80"/>
      <c r="XEQ80"/>
      <c r="XER80"/>
      <c r="XES80"/>
      <c r="XET80"/>
      <c r="XEU80"/>
      <c r="XEV80"/>
      <c r="XEW80"/>
      <c r="XEX80"/>
      <c r="XEY80"/>
      <c r="XEZ80"/>
      <c r="XFA80"/>
      <c r="XFB80"/>
      <c r="XFC80"/>
      <c r="XFD80"/>
    </row>
    <row r="81" s="239" customFormat="1" ht="21" hidden="1" customHeight="1" spans="1:16384">
      <c r="A81" s="246">
        <v>2010801</v>
      </c>
      <c r="B81" s="249" t="s">
        <v>132</v>
      </c>
      <c r="C81" s="132">
        <f t="shared" si="1"/>
        <v>0</v>
      </c>
      <c r="M81" s="239">
        <v>0</v>
      </c>
      <c r="XEJ81"/>
      <c r="XEK81"/>
      <c r="XEL81"/>
      <c r="XEM81"/>
      <c r="XEN81"/>
      <c r="XEO81"/>
      <c r="XEP81"/>
      <c r="XEQ81"/>
      <c r="XER81"/>
      <c r="XES81"/>
      <c r="XET81"/>
      <c r="XEU81"/>
      <c r="XEV81"/>
      <c r="XEW81"/>
      <c r="XEX81"/>
      <c r="XEY81"/>
      <c r="XEZ81"/>
      <c r="XFA81"/>
      <c r="XFB81"/>
      <c r="XFC81"/>
      <c r="XFD81"/>
    </row>
    <row r="82" s="239" customFormat="1" ht="21" hidden="1" customHeight="1" spans="1:16384">
      <c r="A82" s="246">
        <v>2010802</v>
      </c>
      <c r="B82" s="249" t="s">
        <v>133</v>
      </c>
      <c r="C82" s="132">
        <f t="shared" si="1"/>
        <v>0</v>
      </c>
      <c r="M82" s="239">
        <v>0</v>
      </c>
      <c r="XEJ82"/>
      <c r="XEK82"/>
      <c r="XEL82"/>
      <c r="XEM82"/>
      <c r="XEN82"/>
      <c r="XEO82"/>
      <c r="XEP82"/>
      <c r="XEQ82"/>
      <c r="XER82"/>
      <c r="XES82"/>
      <c r="XET82"/>
      <c r="XEU82"/>
      <c r="XEV82"/>
      <c r="XEW82"/>
      <c r="XEX82"/>
      <c r="XEY82"/>
      <c r="XEZ82"/>
      <c r="XFA82"/>
      <c r="XFB82"/>
      <c r="XFC82"/>
      <c r="XFD82"/>
    </row>
    <row r="83" s="239" customFormat="1" ht="21" hidden="1" customHeight="1" spans="1:16384">
      <c r="A83" s="246">
        <v>2010803</v>
      </c>
      <c r="B83" s="249" t="s">
        <v>134</v>
      </c>
      <c r="C83" s="132">
        <f t="shared" si="1"/>
        <v>0</v>
      </c>
      <c r="M83" s="239">
        <v>0</v>
      </c>
      <c r="XEJ83"/>
      <c r="XEK83"/>
      <c r="XEL83"/>
      <c r="XEM83"/>
      <c r="XEN83"/>
      <c r="XEO83"/>
      <c r="XEP83"/>
      <c r="XEQ83"/>
      <c r="XER83"/>
      <c r="XES83"/>
      <c r="XET83"/>
      <c r="XEU83"/>
      <c r="XEV83"/>
      <c r="XEW83"/>
      <c r="XEX83"/>
      <c r="XEY83"/>
      <c r="XEZ83"/>
      <c r="XFA83"/>
      <c r="XFB83"/>
      <c r="XFC83"/>
      <c r="XFD83"/>
    </row>
    <row r="84" s="239" customFormat="1" ht="21" hidden="1" customHeight="1" spans="1:16384">
      <c r="A84" s="246">
        <v>2010804</v>
      </c>
      <c r="B84" s="249" t="s">
        <v>180</v>
      </c>
      <c r="C84" s="132">
        <f t="shared" si="1"/>
        <v>0</v>
      </c>
      <c r="M84" s="239">
        <v>0</v>
      </c>
      <c r="XEJ84"/>
      <c r="XEK84"/>
      <c r="XEL84"/>
      <c r="XEM84"/>
      <c r="XEN84"/>
      <c r="XEO84"/>
      <c r="XEP84"/>
      <c r="XEQ84"/>
      <c r="XER84"/>
      <c r="XES84"/>
      <c r="XET84"/>
      <c r="XEU84"/>
      <c r="XEV84"/>
      <c r="XEW84"/>
      <c r="XEX84"/>
      <c r="XEY84"/>
      <c r="XEZ84"/>
      <c r="XFA84"/>
      <c r="XFB84"/>
      <c r="XFC84"/>
      <c r="XFD84"/>
    </row>
    <row r="85" s="239" customFormat="1" ht="21" hidden="1" customHeight="1" spans="1:16384">
      <c r="A85" s="246">
        <v>2010805</v>
      </c>
      <c r="B85" s="248" t="s">
        <v>181</v>
      </c>
      <c r="C85" s="132">
        <f t="shared" si="1"/>
        <v>0</v>
      </c>
      <c r="M85" s="239">
        <v>0</v>
      </c>
      <c r="XEJ85"/>
      <c r="XEK85"/>
      <c r="XEL85"/>
      <c r="XEM85"/>
      <c r="XEN85"/>
      <c r="XEO85"/>
      <c r="XEP85"/>
      <c r="XEQ85"/>
      <c r="XER85"/>
      <c r="XES85"/>
      <c r="XET85"/>
      <c r="XEU85"/>
      <c r="XEV85"/>
      <c r="XEW85"/>
      <c r="XEX85"/>
      <c r="XEY85"/>
      <c r="XEZ85"/>
      <c r="XFA85"/>
      <c r="XFB85"/>
      <c r="XFC85"/>
      <c r="XFD85"/>
    </row>
    <row r="86" s="239" customFormat="1" ht="21" hidden="1" customHeight="1" spans="1:16384">
      <c r="A86" s="246">
        <v>2010806</v>
      </c>
      <c r="B86" s="249" t="s">
        <v>173</v>
      </c>
      <c r="C86" s="132">
        <f t="shared" si="1"/>
        <v>0</v>
      </c>
      <c r="M86" s="239">
        <v>0</v>
      </c>
      <c r="XEJ86"/>
      <c r="XEK86"/>
      <c r="XEL86"/>
      <c r="XEM86"/>
      <c r="XEN86"/>
      <c r="XEO86"/>
      <c r="XEP86"/>
      <c r="XEQ86"/>
      <c r="XER86"/>
      <c r="XES86"/>
      <c r="XET86"/>
      <c r="XEU86"/>
      <c r="XEV86"/>
      <c r="XEW86"/>
      <c r="XEX86"/>
      <c r="XEY86"/>
      <c r="XEZ86"/>
      <c r="XFA86"/>
      <c r="XFB86"/>
      <c r="XFC86"/>
      <c r="XFD86"/>
    </row>
    <row r="87" s="239" customFormat="1" ht="21" hidden="1" customHeight="1" spans="1:16384">
      <c r="A87" s="246">
        <v>2010850</v>
      </c>
      <c r="B87" s="249" t="s">
        <v>141</v>
      </c>
      <c r="C87" s="132">
        <f t="shared" si="1"/>
        <v>0</v>
      </c>
      <c r="M87" s="239">
        <v>0</v>
      </c>
      <c r="XEJ87"/>
      <c r="XEK87"/>
      <c r="XEL87"/>
      <c r="XEM87"/>
      <c r="XEN87"/>
      <c r="XEO87"/>
      <c r="XEP87"/>
      <c r="XEQ87"/>
      <c r="XER87"/>
      <c r="XES87"/>
      <c r="XET87"/>
      <c r="XEU87"/>
      <c r="XEV87"/>
      <c r="XEW87"/>
      <c r="XEX87"/>
      <c r="XEY87"/>
      <c r="XEZ87"/>
      <c r="XFA87"/>
      <c r="XFB87"/>
      <c r="XFC87"/>
      <c r="XFD87"/>
    </row>
    <row r="88" s="239" customFormat="1" ht="21" hidden="1" customHeight="1" spans="1:16384">
      <c r="A88" s="246">
        <v>2010899</v>
      </c>
      <c r="B88" s="249" t="s">
        <v>182</v>
      </c>
      <c r="C88" s="132">
        <f t="shared" si="1"/>
        <v>0</v>
      </c>
      <c r="M88" s="239">
        <v>0</v>
      </c>
      <c r="XEJ88"/>
      <c r="XEK88"/>
      <c r="XEL88"/>
      <c r="XEM88"/>
      <c r="XEN88"/>
      <c r="XEO88"/>
      <c r="XEP88"/>
      <c r="XEQ88"/>
      <c r="XER88"/>
      <c r="XES88"/>
      <c r="XET88"/>
      <c r="XEU88"/>
      <c r="XEV88"/>
      <c r="XEW88"/>
      <c r="XEX88"/>
      <c r="XEY88"/>
      <c r="XEZ88"/>
      <c r="XFA88"/>
      <c r="XFB88"/>
      <c r="XFC88"/>
      <c r="XFD88"/>
    </row>
    <row r="89" s="239" customFormat="1" ht="21" hidden="1" customHeight="1" spans="1:16384">
      <c r="A89" s="246">
        <v>20109</v>
      </c>
      <c r="B89" s="249" t="s">
        <v>183</v>
      </c>
      <c r="C89" s="132">
        <f t="shared" si="1"/>
        <v>0</v>
      </c>
      <c r="M89" s="239">
        <v>0</v>
      </c>
      <c r="XEJ89"/>
      <c r="XEK89"/>
      <c r="XEL89"/>
      <c r="XEM89"/>
      <c r="XEN89"/>
      <c r="XEO89"/>
      <c r="XEP89"/>
      <c r="XEQ89"/>
      <c r="XER89"/>
      <c r="XES89"/>
      <c r="XET89"/>
      <c r="XEU89"/>
      <c r="XEV89"/>
      <c r="XEW89"/>
      <c r="XEX89"/>
      <c r="XEY89"/>
      <c r="XEZ89"/>
      <c r="XFA89"/>
      <c r="XFB89"/>
      <c r="XFC89"/>
      <c r="XFD89"/>
    </row>
    <row r="90" s="239" customFormat="1" ht="21" hidden="1" customHeight="1" spans="1:16384">
      <c r="A90" s="246">
        <v>2010901</v>
      </c>
      <c r="B90" s="249" t="s">
        <v>132</v>
      </c>
      <c r="C90" s="132">
        <f t="shared" si="1"/>
        <v>0</v>
      </c>
      <c r="M90" s="239">
        <v>0</v>
      </c>
      <c r="XEJ90"/>
      <c r="XEK90"/>
      <c r="XEL90"/>
      <c r="XEM90"/>
      <c r="XEN90"/>
      <c r="XEO90"/>
      <c r="XEP90"/>
      <c r="XEQ90"/>
      <c r="XER90"/>
      <c r="XES90"/>
      <c r="XET90"/>
      <c r="XEU90"/>
      <c r="XEV90"/>
      <c r="XEW90"/>
      <c r="XEX90"/>
      <c r="XEY90"/>
      <c r="XEZ90"/>
      <c r="XFA90"/>
      <c r="XFB90"/>
      <c r="XFC90"/>
      <c r="XFD90"/>
    </row>
    <row r="91" s="239" customFormat="1" ht="21" hidden="1" customHeight="1" spans="1:16384">
      <c r="A91" s="246">
        <v>2010902</v>
      </c>
      <c r="B91" s="249" t="s">
        <v>133</v>
      </c>
      <c r="C91" s="132">
        <f t="shared" si="1"/>
        <v>0</v>
      </c>
      <c r="M91" s="239">
        <v>0</v>
      </c>
      <c r="XEJ91"/>
      <c r="XEK91"/>
      <c r="XEL91"/>
      <c r="XEM91"/>
      <c r="XEN91"/>
      <c r="XEO91"/>
      <c r="XEP91"/>
      <c r="XEQ91"/>
      <c r="XER91"/>
      <c r="XES91"/>
      <c r="XET91"/>
      <c r="XEU91"/>
      <c r="XEV91"/>
      <c r="XEW91"/>
      <c r="XEX91"/>
      <c r="XEY91"/>
      <c r="XEZ91"/>
      <c r="XFA91"/>
      <c r="XFB91"/>
      <c r="XFC91"/>
      <c r="XFD91"/>
    </row>
    <row r="92" s="239" customFormat="1" ht="21" hidden="1" customHeight="1" spans="1:16384">
      <c r="A92" s="246">
        <v>2010903</v>
      </c>
      <c r="B92" s="249" t="s">
        <v>134</v>
      </c>
      <c r="C92" s="132">
        <f t="shared" si="1"/>
        <v>0</v>
      </c>
      <c r="M92" s="239">
        <v>0</v>
      </c>
      <c r="XEJ92"/>
      <c r="XEK92"/>
      <c r="XEL92"/>
      <c r="XEM92"/>
      <c r="XEN92"/>
      <c r="XEO92"/>
      <c r="XEP92"/>
      <c r="XEQ92"/>
      <c r="XER92"/>
      <c r="XES92"/>
      <c r="XET92"/>
      <c r="XEU92"/>
      <c r="XEV92"/>
      <c r="XEW92"/>
      <c r="XEX92"/>
      <c r="XEY92"/>
      <c r="XEZ92"/>
      <c r="XFA92"/>
      <c r="XFB92"/>
      <c r="XFC92"/>
      <c r="XFD92"/>
    </row>
    <row r="93" s="239" customFormat="1" ht="21" hidden="1" customHeight="1" spans="1:16384">
      <c r="A93" s="246">
        <v>2010905</v>
      </c>
      <c r="B93" s="249" t="s">
        <v>184</v>
      </c>
      <c r="C93" s="132">
        <f t="shared" si="1"/>
        <v>0</v>
      </c>
      <c r="M93" s="239">
        <v>0</v>
      </c>
      <c r="XEJ93"/>
      <c r="XEK93"/>
      <c r="XEL93"/>
      <c r="XEM93"/>
      <c r="XEN93"/>
      <c r="XEO93"/>
      <c r="XEP93"/>
      <c r="XEQ93"/>
      <c r="XER93"/>
      <c r="XES93"/>
      <c r="XET93"/>
      <c r="XEU93"/>
      <c r="XEV93"/>
      <c r="XEW93"/>
      <c r="XEX93"/>
      <c r="XEY93"/>
      <c r="XEZ93"/>
      <c r="XFA93"/>
      <c r="XFB93"/>
      <c r="XFC93"/>
      <c r="XFD93"/>
    </row>
    <row r="94" s="239" customFormat="1" ht="21" hidden="1" customHeight="1" spans="1:16384">
      <c r="A94" s="246">
        <v>2010907</v>
      </c>
      <c r="B94" s="248" t="s">
        <v>185</v>
      </c>
      <c r="C94" s="132">
        <f t="shared" si="1"/>
        <v>0</v>
      </c>
      <c r="M94" s="239">
        <v>0</v>
      </c>
      <c r="XEJ94"/>
      <c r="XEK94"/>
      <c r="XEL94"/>
      <c r="XEM94"/>
      <c r="XEN94"/>
      <c r="XEO94"/>
      <c r="XEP94"/>
      <c r="XEQ94"/>
      <c r="XER94"/>
      <c r="XES94"/>
      <c r="XET94"/>
      <c r="XEU94"/>
      <c r="XEV94"/>
      <c r="XEW94"/>
      <c r="XEX94"/>
      <c r="XEY94"/>
      <c r="XEZ94"/>
      <c r="XFA94"/>
      <c r="XFB94"/>
      <c r="XFC94"/>
      <c r="XFD94"/>
    </row>
    <row r="95" s="239" customFormat="1" ht="21" hidden="1" customHeight="1" spans="1:16384">
      <c r="A95" s="246">
        <v>2010908</v>
      </c>
      <c r="B95" s="249" t="s">
        <v>173</v>
      </c>
      <c r="C95" s="132">
        <f t="shared" si="1"/>
        <v>0</v>
      </c>
      <c r="M95" s="239">
        <v>0</v>
      </c>
      <c r="XEJ95"/>
      <c r="XEK95"/>
      <c r="XEL95"/>
      <c r="XEM95"/>
      <c r="XEN95"/>
      <c r="XEO95"/>
      <c r="XEP95"/>
      <c r="XEQ95"/>
      <c r="XER95"/>
      <c r="XES95"/>
      <c r="XET95"/>
      <c r="XEU95"/>
      <c r="XEV95"/>
      <c r="XEW95"/>
      <c r="XEX95"/>
      <c r="XEY95"/>
      <c r="XEZ95"/>
      <c r="XFA95"/>
      <c r="XFB95"/>
      <c r="XFC95"/>
      <c r="XFD95"/>
    </row>
    <row r="96" s="239" customFormat="1" ht="21" hidden="1" customHeight="1" spans="1:16384">
      <c r="A96" s="246">
        <v>2010909</v>
      </c>
      <c r="B96" s="249" t="s">
        <v>186</v>
      </c>
      <c r="C96" s="132">
        <f t="shared" si="1"/>
        <v>0</v>
      </c>
      <c r="M96" s="239">
        <v>0</v>
      </c>
      <c r="XEJ96"/>
      <c r="XEK96"/>
      <c r="XEL96"/>
      <c r="XEM96"/>
      <c r="XEN96"/>
      <c r="XEO96"/>
      <c r="XEP96"/>
      <c r="XEQ96"/>
      <c r="XER96"/>
      <c r="XES96"/>
      <c r="XET96"/>
      <c r="XEU96"/>
      <c r="XEV96"/>
      <c r="XEW96"/>
      <c r="XEX96"/>
      <c r="XEY96"/>
      <c r="XEZ96"/>
      <c r="XFA96"/>
      <c r="XFB96"/>
      <c r="XFC96"/>
      <c r="XFD96"/>
    </row>
    <row r="97" s="239" customFormat="1" ht="21" hidden="1" customHeight="1" spans="1:16384">
      <c r="A97" s="246">
        <v>2010910</v>
      </c>
      <c r="B97" s="249" t="s">
        <v>187</v>
      </c>
      <c r="C97" s="132">
        <f t="shared" si="1"/>
        <v>0</v>
      </c>
      <c r="M97" s="239">
        <v>0</v>
      </c>
      <c r="XEJ97"/>
      <c r="XEK97"/>
      <c r="XEL97"/>
      <c r="XEM97"/>
      <c r="XEN97"/>
      <c r="XEO97"/>
      <c r="XEP97"/>
      <c r="XEQ97"/>
      <c r="XER97"/>
      <c r="XES97"/>
      <c r="XET97"/>
      <c r="XEU97"/>
      <c r="XEV97"/>
      <c r="XEW97"/>
      <c r="XEX97"/>
      <c r="XEY97"/>
      <c r="XEZ97"/>
      <c r="XFA97"/>
      <c r="XFB97"/>
      <c r="XFC97"/>
      <c r="XFD97"/>
    </row>
    <row r="98" s="239" customFormat="1" ht="21" hidden="1" customHeight="1" spans="1:16384">
      <c r="A98" s="246">
        <v>2010911</v>
      </c>
      <c r="B98" s="249" t="s">
        <v>188</v>
      </c>
      <c r="C98" s="132">
        <f t="shared" si="1"/>
        <v>0</v>
      </c>
      <c r="M98" s="239">
        <v>0</v>
      </c>
      <c r="XEJ98"/>
      <c r="XEK98"/>
      <c r="XEL98"/>
      <c r="XEM98"/>
      <c r="XEN98"/>
      <c r="XEO98"/>
      <c r="XEP98"/>
      <c r="XEQ98"/>
      <c r="XER98"/>
      <c r="XES98"/>
      <c r="XET98"/>
      <c r="XEU98"/>
      <c r="XEV98"/>
      <c r="XEW98"/>
      <c r="XEX98"/>
      <c r="XEY98"/>
      <c r="XEZ98"/>
      <c r="XFA98"/>
      <c r="XFB98"/>
      <c r="XFC98"/>
      <c r="XFD98"/>
    </row>
    <row r="99" s="239" customFormat="1" ht="21" hidden="1" customHeight="1" spans="1:16384">
      <c r="A99" s="246">
        <v>2010912</v>
      </c>
      <c r="B99" s="249" t="s">
        <v>189</v>
      </c>
      <c r="C99" s="132">
        <f t="shared" si="1"/>
        <v>0</v>
      </c>
      <c r="M99" s="239">
        <v>0</v>
      </c>
      <c r="XEJ99"/>
      <c r="XEK99"/>
      <c r="XEL99"/>
      <c r="XEM99"/>
      <c r="XEN99"/>
      <c r="XEO99"/>
      <c r="XEP99"/>
      <c r="XEQ99"/>
      <c r="XER99"/>
      <c r="XES99"/>
      <c r="XET99"/>
      <c r="XEU99"/>
      <c r="XEV99"/>
      <c r="XEW99"/>
      <c r="XEX99"/>
      <c r="XEY99"/>
      <c r="XEZ99"/>
      <c r="XFA99"/>
      <c r="XFB99"/>
      <c r="XFC99"/>
      <c r="XFD99"/>
    </row>
    <row r="100" s="239" customFormat="1" ht="21" hidden="1" customHeight="1" spans="1:16384">
      <c r="A100" s="246">
        <v>2010950</v>
      </c>
      <c r="B100" s="249" t="s">
        <v>141</v>
      </c>
      <c r="C100" s="132">
        <f t="shared" si="1"/>
        <v>0</v>
      </c>
      <c r="M100" s="239">
        <v>0</v>
      </c>
      <c r="XEJ100"/>
      <c r="XEK100"/>
      <c r="XEL100"/>
      <c r="XEM100"/>
      <c r="XEN100"/>
      <c r="XEO100"/>
      <c r="XEP100"/>
      <c r="XEQ100"/>
      <c r="XER100"/>
      <c r="XES100"/>
      <c r="XET100"/>
      <c r="XEU100"/>
      <c r="XEV100"/>
      <c r="XEW100"/>
      <c r="XEX100"/>
      <c r="XEY100"/>
      <c r="XEZ100"/>
      <c r="XFA100"/>
      <c r="XFB100"/>
      <c r="XFC100"/>
      <c r="XFD100"/>
    </row>
    <row r="101" s="239" customFormat="1" ht="21" hidden="1" customHeight="1" spans="1:16384">
      <c r="A101" s="246">
        <v>2010999</v>
      </c>
      <c r="B101" s="249" t="s">
        <v>190</v>
      </c>
      <c r="C101" s="132">
        <f t="shared" si="1"/>
        <v>0</v>
      </c>
      <c r="M101" s="239">
        <v>0</v>
      </c>
      <c r="XEJ101"/>
      <c r="XEK101"/>
      <c r="XEL101"/>
      <c r="XEM101"/>
      <c r="XEN101"/>
      <c r="XEO101"/>
      <c r="XEP101"/>
      <c r="XEQ101"/>
      <c r="XER101"/>
      <c r="XES101"/>
      <c r="XET101"/>
      <c r="XEU101"/>
      <c r="XEV101"/>
      <c r="XEW101"/>
      <c r="XEX101"/>
      <c r="XEY101"/>
      <c r="XEZ101"/>
      <c r="XFA101"/>
      <c r="XFB101"/>
      <c r="XFC101"/>
      <c r="XFD101"/>
    </row>
    <row r="102" s="239" customFormat="1" ht="21" customHeight="1" spans="1:16384">
      <c r="A102" s="246">
        <v>20111</v>
      </c>
      <c r="B102" s="249" t="s">
        <v>191</v>
      </c>
      <c r="C102" s="132">
        <f t="shared" si="1"/>
        <v>3819.4</v>
      </c>
      <c r="F102" s="239">
        <v>3098.59</v>
      </c>
      <c r="G102" s="239">
        <v>0.81</v>
      </c>
      <c r="K102" s="239">
        <v>540</v>
      </c>
      <c r="M102" s="239">
        <v>180</v>
      </c>
      <c r="XEJ102"/>
      <c r="XEK102"/>
      <c r="XEL102"/>
      <c r="XEM102"/>
      <c r="XEN102"/>
      <c r="XEO102"/>
      <c r="XEP102"/>
      <c r="XEQ102"/>
      <c r="XER102"/>
      <c r="XES102"/>
      <c r="XET102"/>
      <c r="XEU102"/>
      <c r="XEV102"/>
      <c r="XEW102"/>
      <c r="XEX102"/>
      <c r="XEY102"/>
      <c r="XEZ102"/>
      <c r="XFA102"/>
      <c r="XFB102"/>
      <c r="XFC102"/>
      <c r="XFD102"/>
    </row>
    <row r="103" s="239" customFormat="1" ht="21" customHeight="1" spans="1:16384">
      <c r="A103" s="246">
        <v>2011101</v>
      </c>
      <c r="B103" s="249" t="s">
        <v>132</v>
      </c>
      <c r="C103" s="132">
        <f t="shared" si="1"/>
        <v>2917.28</v>
      </c>
      <c r="F103" s="239">
        <v>2916.47</v>
      </c>
      <c r="G103" s="239">
        <v>0.81</v>
      </c>
      <c r="M103" s="239">
        <v>0</v>
      </c>
      <c r="XEJ103"/>
      <c r="XEK103"/>
      <c r="XEL103"/>
      <c r="XEM103"/>
      <c r="XEN103"/>
      <c r="XEO103"/>
      <c r="XEP103"/>
      <c r="XEQ103"/>
      <c r="XER103"/>
      <c r="XES103"/>
      <c r="XET103"/>
      <c r="XEU103"/>
      <c r="XEV103"/>
      <c r="XEW103"/>
      <c r="XEX103"/>
      <c r="XEY103"/>
      <c r="XEZ103"/>
      <c r="XFA103"/>
      <c r="XFB103"/>
      <c r="XFC103"/>
      <c r="XFD103"/>
    </row>
    <row r="104" s="239" customFormat="1" ht="21" customHeight="1" spans="1:16384">
      <c r="A104" s="246">
        <v>2011102</v>
      </c>
      <c r="B104" s="249" t="s">
        <v>133</v>
      </c>
      <c r="C104" s="132">
        <f t="shared" si="1"/>
        <v>160</v>
      </c>
      <c r="K104" s="239">
        <v>160</v>
      </c>
      <c r="M104" s="239">
        <v>0</v>
      </c>
      <c r="XEJ104"/>
      <c r="XEK104"/>
      <c r="XEL104"/>
      <c r="XEM104"/>
      <c r="XEN104"/>
      <c r="XEO104"/>
      <c r="XEP104"/>
      <c r="XEQ104"/>
      <c r="XER104"/>
      <c r="XES104"/>
      <c r="XET104"/>
      <c r="XEU104"/>
      <c r="XEV104"/>
      <c r="XEW104"/>
      <c r="XEX104"/>
      <c r="XEY104"/>
      <c r="XEZ104"/>
      <c r="XFA104"/>
      <c r="XFB104"/>
      <c r="XFC104"/>
      <c r="XFD104"/>
    </row>
    <row r="105" s="239" customFormat="1" ht="21" hidden="1" customHeight="1" spans="1:16384">
      <c r="A105" s="246">
        <v>2011103</v>
      </c>
      <c r="B105" s="249" t="s">
        <v>134</v>
      </c>
      <c r="C105" s="132">
        <f t="shared" si="1"/>
        <v>0</v>
      </c>
      <c r="M105" s="239">
        <v>0</v>
      </c>
      <c r="XEJ105"/>
      <c r="XEK105"/>
      <c r="XEL105"/>
      <c r="XEM105"/>
      <c r="XEN105"/>
      <c r="XEO105"/>
      <c r="XEP105"/>
      <c r="XEQ105"/>
      <c r="XER105"/>
      <c r="XES105"/>
      <c r="XET105"/>
      <c r="XEU105"/>
      <c r="XEV105"/>
      <c r="XEW105"/>
      <c r="XEX105"/>
      <c r="XEY105"/>
      <c r="XEZ105"/>
      <c r="XFA105"/>
      <c r="XFB105"/>
      <c r="XFC105"/>
      <c r="XFD105"/>
    </row>
    <row r="106" s="239" customFormat="1" ht="21" customHeight="1" spans="1:16384">
      <c r="A106" s="246">
        <v>2011104</v>
      </c>
      <c r="B106" s="249" t="s">
        <v>192</v>
      </c>
      <c r="C106" s="132">
        <f t="shared" si="1"/>
        <v>380</v>
      </c>
      <c r="K106" s="239">
        <v>380</v>
      </c>
      <c r="M106" s="239">
        <v>0</v>
      </c>
      <c r="XEJ106"/>
      <c r="XEK106"/>
      <c r="XEL106"/>
      <c r="XEM106"/>
      <c r="XEN106"/>
      <c r="XEO106"/>
      <c r="XEP106"/>
      <c r="XEQ106"/>
      <c r="XER106"/>
      <c r="XES106"/>
      <c r="XET106"/>
      <c r="XEU106"/>
      <c r="XEV106"/>
      <c r="XEW106"/>
      <c r="XEX106"/>
      <c r="XEY106"/>
      <c r="XEZ106"/>
      <c r="XFA106"/>
      <c r="XFB106"/>
      <c r="XFC106"/>
      <c r="XFD106"/>
    </row>
    <row r="107" s="239" customFormat="1" ht="21" hidden="1" customHeight="1" spans="1:16384">
      <c r="A107" s="246">
        <v>2011105</v>
      </c>
      <c r="B107" s="248" t="s">
        <v>193</v>
      </c>
      <c r="C107" s="132">
        <f t="shared" si="1"/>
        <v>0</v>
      </c>
      <c r="M107" s="239">
        <v>0</v>
      </c>
      <c r="XEJ107"/>
      <c r="XEK107"/>
      <c r="XEL107"/>
      <c r="XEM107"/>
      <c r="XEN107"/>
      <c r="XEO107"/>
      <c r="XEP107"/>
      <c r="XEQ107"/>
      <c r="XER107"/>
      <c r="XES107"/>
      <c r="XET107"/>
      <c r="XEU107"/>
      <c r="XEV107"/>
      <c r="XEW107"/>
      <c r="XEX107"/>
      <c r="XEY107"/>
      <c r="XEZ107"/>
      <c r="XFA107"/>
      <c r="XFB107"/>
      <c r="XFC107"/>
      <c r="XFD107"/>
    </row>
    <row r="108" s="239" customFormat="1" ht="21" hidden="1" customHeight="1" spans="1:16384">
      <c r="A108" s="246">
        <v>2011106</v>
      </c>
      <c r="B108" s="249" t="s">
        <v>194</v>
      </c>
      <c r="C108" s="132">
        <f t="shared" si="1"/>
        <v>0</v>
      </c>
      <c r="M108" s="239">
        <v>0</v>
      </c>
      <c r="XEJ108"/>
      <c r="XEK108"/>
      <c r="XEL108"/>
      <c r="XEM108"/>
      <c r="XEN108"/>
      <c r="XEO108"/>
      <c r="XEP108"/>
      <c r="XEQ108"/>
      <c r="XER108"/>
      <c r="XES108"/>
      <c r="XET108"/>
      <c r="XEU108"/>
      <c r="XEV108"/>
      <c r="XEW108"/>
      <c r="XEX108"/>
      <c r="XEY108"/>
      <c r="XEZ108"/>
      <c r="XFA108"/>
      <c r="XFB108"/>
      <c r="XFC108"/>
      <c r="XFD108"/>
    </row>
    <row r="109" s="239" customFormat="1" ht="21" customHeight="1" spans="1:16384">
      <c r="A109" s="246">
        <v>2011150</v>
      </c>
      <c r="B109" s="249" t="s">
        <v>141</v>
      </c>
      <c r="C109" s="132">
        <f t="shared" si="1"/>
        <v>182.12</v>
      </c>
      <c r="F109" s="239">
        <v>182.12</v>
      </c>
      <c r="M109" s="239">
        <v>0</v>
      </c>
      <c r="XEJ109"/>
      <c r="XEK109"/>
      <c r="XEL109"/>
      <c r="XEM109"/>
      <c r="XEN109"/>
      <c r="XEO109"/>
      <c r="XEP109"/>
      <c r="XEQ109"/>
      <c r="XER109"/>
      <c r="XES109"/>
      <c r="XET109"/>
      <c r="XEU109"/>
      <c r="XEV109"/>
      <c r="XEW109"/>
      <c r="XEX109"/>
      <c r="XEY109"/>
      <c r="XEZ109"/>
      <c r="XFA109"/>
      <c r="XFB109"/>
      <c r="XFC109"/>
      <c r="XFD109"/>
    </row>
    <row r="110" s="239" customFormat="1" ht="21" customHeight="1" spans="1:16384">
      <c r="A110" s="246">
        <v>2011199</v>
      </c>
      <c r="B110" s="249" t="s">
        <v>195</v>
      </c>
      <c r="C110" s="132">
        <f t="shared" si="1"/>
        <v>180</v>
      </c>
      <c r="M110" s="239">
        <v>180</v>
      </c>
      <c r="XEJ110"/>
      <c r="XEK110"/>
      <c r="XEL110"/>
      <c r="XEM110"/>
      <c r="XEN110"/>
      <c r="XEO110"/>
      <c r="XEP110"/>
      <c r="XEQ110"/>
      <c r="XER110"/>
      <c r="XES110"/>
      <c r="XET110"/>
      <c r="XEU110"/>
      <c r="XEV110"/>
      <c r="XEW110"/>
      <c r="XEX110"/>
      <c r="XEY110"/>
      <c r="XEZ110"/>
      <c r="XFA110"/>
      <c r="XFB110"/>
      <c r="XFC110"/>
      <c r="XFD110"/>
    </row>
    <row r="111" s="239" customFormat="1" ht="21" customHeight="1" spans="1:16384">
      <c r="A111" s="246">
        <v>20113</v>
      </c>
      <c r="B111" s="249" t="s">
        <v>196</v>
      </c>
      <c r="C111" s="132">
        <f t="shared" si="1"/>
        <v>1409.5</v>
      </c>
      <c r="F111" s="239">
        <v>1405.45</v>
      </c>
      <c r="G111" s="239">
        <v>4.05</v>
      </c>
      <c r="M111" s="239">
        <v>0</v>
      </c>
      <c r="XEJ111"/>
      <c r="XEK111"/>
      <c r="XEL111"/>
      <c r="XEM111"/>
      <c r="XEN111"/>
      <c r="XEO111"/>
      <c r="XEP111"/>
      <c r="XEQ111"/>
      <c r="XER111"/>
      <c r="XES111"/>
      <c r="XET111"/>
      <c r="XEU111"/>
      <c r="XEV111"/>
      <c r="XEW111"/>
      <c r="XEX111"/>
      <c r="XEY111"/>
      <c r="XEZ111"/>
      <c r="XFA111"/>
      <c r="XFB111"/>
      <c r="XFC111"/>
      <c r="XFD111"/>
    </row>
    <row r="112" s="239" customFormat="1" ht="21" customHeight="1" spans="1:16384">
      <c r="A112" s="246">
        <v>2011301</v>
      </c>
      <c r="B112" s="249" t="s">
        <v>132</v>
      </c>
      <c r="C112" s="132">
        <f t="shared" si="1"/>
        <v>919.82</v>
      </c>
      <c r="F112" s="239">
        <v>915.77</v>
      </c>
      <c r="G112" s="239">
        <v>4.05</v>
      </c>
      <c r="M112" s="239">
        <v>0</v>
      </c>
      <c r="XEJ112"/>
      <c r="XEK112"/>
      <c r="XEL112"/>
      <c r="XEM112"/>
      <c r="XEN112"/>
      <c r="XEO112"/>
      <c r="XEP112"/>
      <c r="XEQ112"/>
      <c r="XER112"/>
      <c r="XES112"/>
      <c r="XET112"/>
      <c r="XEU112"/>
      <c r="XEV112"/>
      <c r="XEW112"/>
      <c r="XEX112"/>
      <c r="XEY112"/>
      <c r="XEZ112"/>
      <c r="XFA112"/>
      <c r="XFB112"/>
      <c r="XFC112"/>
      <c r="XFD112"/>
    </row>
    <row r="113" s="239" customFormat="1" ht="21" hidden="1" customHeight="1" spans="1:16384">
      <c r="A113" s="246">
        <v>2011302</v>
      </c>
      <c r="B113" s="249" t="s">
        <v>133</v>
      </c>
      <c r="C113" s="132">
        <f t="shared" si="1"/>
        <v>0</v>
      </c>
      <c r="M113" s="239">
        <v>0</v>
      </c>
      <c r="XEJ113"/>
      <c r="XEK113"/>
      <c r="XEL113"/>
      <c r="XEM113"/>
      <c r="XEN113"/>
      <c r="XEO113"/>
      <c r="XEP113"/>
      <c r="XEQ113"/>
      <c r="XER113"/>
      <c r="XES113"/>
      <c r="XET113"/>
      <c r="XEU113"/>
      <c r="XEV113"/>
      <c r="XEW113"/>
      <c r="XEX113"/>
      <c r="XEY113"/>
      <c r="XEZ113"/>
      <c r="XFA113"/>
      <c r="XFB113"/>
      <c r="XFC113"/>
      <c r="XFD113"/>
    </row>
    <row r="114" s="239" customFormat="1" ht="21" hidden="1" customHeight="1" spans="1:16384">
      <c r="A114" s="246">
        <v>2011303</v>
      </c>
      <c r="B114" s="249" t="s">
        <v>134</v>
      </c>
      <c r="C114" s="132">
        <f t="shared" si="1"/>
        <v>0</v>
      </c>
      <c r="M114" s="239">
        <v>0</v>
      </c>
      <c r="XEJ114"/>
      <c r="XEK114"/>
      <c r="XEL114"/>
      <c r="XEM114"/>
      <c r="XEN114"/>
      <c r="XEO114"/>
      <c r="XEP114"/>
      <c r="XEQ114"/>
      <c r="XER114"/>
      <c r="XES114"/>
      <c r="XET114"/>
      <c r="XEU114"/>
      <c r="XEV114"/>
      <c r="XEW114"/>
      <c r="XEX114"/>
      <c r="XEY114"/>
      <c r="XEZ114"/>
      <c r="XFA114"/>
      <c r="XFB114"/>
      <c r="XFC114"/>
      <c r="XFD114"/>
    </row>
    <row r="115" s="239" customFormat="1" ht="21" hidden="1" customHeight="1" spans="1:16384">
      <c r="A115" s="246">
        <v>2011304</v>
      </c>
      <c r="B115" s="249" t="s">
        <v>197</v>
      </c>
      <c r="C115" s="132">
        <f t="shared" si="1"/>
        <v>0</v>
      </c>
      <c r="M115" s="239">
        <v>0</v>
      </c>
      <c r="XEJ115"/>
      <c r="XEK115"/>
      <c r="XEL115"/>
      <c r="XEM115"/>
      <c r="XEN115"/>
      <c r="XEO115"/>
      <c r="XEP115"/>
      <c r="XEQ115"/>
      <c r="XER115"/>
      <c r="XES115"/>
      <c r="XET115"/>
      <c r="XEU115"/>
      <c r="XEV115"/>
      <c r="XEW115"/>
      <c r="XEX115"/>
      <c r="XEY115"/>
      <c r="XEZ115"/>
      <c r="XFA115"/>
      <c r="XFB115"/>
      <c r="XFC115"/>
      <c r="XFD115"/>
    </row>
    <row r="116" s="239" customFormat="1" ht="21" hidden="1" customHeight="1" spans="1:16384">
      <c r="A116" s="246">
        <v>2011305</v>
      </c>
      <c r="B116" s="249" t="s">
        <v>198</v>
      </c>
      <c r="C116" s="132">
        <f t="shared" si="1"/>
        <v>0</v>
      </c>
      <c r="M116" s="239">
        <v>0</v>
      </c>
      <c r="XEJ116"/>
      <c r="XEK116"/>
      <c r="XEL116"/>
      <c r="XEM116"/>
      <c r="XEN116"/>
      <c r="XEO116"/>
      <c r="XEP116"/>
      <c r="XEQ116"/>
      <c r="XER116"/>
      <c r="XES116"/>
      <c r="XET116"/>
      <c r="XEU116"/>
      <c r="XEV116"/>
      <c r="XEW116"/>
      <c r="XEX116"/>
      <c r="XEY116"/>
      <c r="XEZ116"/>
      <c r="XFA116"/>
      <c r="XFB116"/>
      <c r="XFC116"/>
      <c r="XFD116"/>
    </row>
    <row r="117" s="239" customFormat="1" ht="21" hidden="1" customHeight="1" spans="1:16384">
      <c r="A117" s="246">
        <v>2011306</v>
      </c>
      <c r="B117" s="248" t="s">
        <v>199</v>
      </c>
      <c r="C117" s="132">
        <f t="shared" si="1"/>
        <v>0</v>
      </c>
      <c r="M117" s="239">
        <v>0</v>
      </c>
      <c r="XEJ117"/>
      <c r="XEK117"/>
      <c r="XEL117"/>
      <c r="XEM117"/>
      <c r="XEN117"/>
      <c r="XEO117"/>
      <c r="XEP117"/>
      <c r="XEQ117"/>
      <c r="XER117"/>
      <c r="XES117"/>
      <c r="XET117"/>
      <c r="XEU117"/>
      <c r="XEV117"/>
      <c r="XEW117"/>
      <c r="XEX117"/>
      <c r="XEY117"/>
      <c r="XEZ117"/>
      <c r="XFA117"/>
      <c r="XFB117"/>
      <c r="XFC117"/>
      <c r="XFD117"/>
    </row>
    <row r="118" s="239" customFormat="1" ht="21" hidden="1" customHeight="1" spans="1:16384">
      <c r="A118" s="246">
        <v>2011307</v>
      </c>
      <c r="B118" s="249" t="s">
        <v>200</v>
      </c>
      <c r="C118" s="132">
        <f t="shared" si="1"/>
        <v>0</v>
      </c>
      <c r="M118" s="239">
        <v>0</v>
      </c>
      <c r="XEJ118"/>
      <c r="XEK118"/>
      <c r="XEL118"/>
      <c r="XEM118"/>
      <c r="XEN118"/>
      <c r="XEO118"/>
      <c r="XEP118"/>
      <c r="XEQ118"/>
      <c r="XER118"/>
      <c r="XES118"/>
      <c r="XET118"/>
      <c r="XEU118"/>
      <c r="XEV118"/>
      <c r="XEW118"/>
      <c r="XEX118"/>
      <c r="XEY118"/>
      <c r="XEZ118"/>
      <c r="XFA118"/>
      <c r="XFB118"/>
      <c r="XFC118"/>
      <c r="XFD118"/>
    </row>
    <row r="119" s="239" customFormat="1" ht="21" hidden="1" customHeight="1" spans="1:16384">
      <c r="A119" s="246">
        <v>2011308</v>
      </c>
      <c r="B119" s="249" t="s">
        <v>201</v>
      </c>
      <c r="C119" s="132">
        <f t="shared" si="1"/>
        <v>0</v>
      </c>
      <c r="M119" s="239">
        <v>0</v>
      </c>
      <c r="XEJ119"/>
      <c r="XEK119"/>
      <c r="XEL119"/>
      <c r="XEM119"/>
      <c r="XEN119"/>
      <c r="XEO119"/>
      <c r="XEP119"/>
      <c r="XEQ119"/>
      <c r="XER119"/>
      <c r="XES119"/>
      <c r="XET119"/>
      <c r="XEU119"/>
      <c r="XEV119"/>
      <c r="XEW119"/>
      <c r="XEX119"/>
      <c r="XEY119"/>
      <c r="XEZ119"/>
      <c r="XFA119"/>
      <c r="XFB119"/>
      <c r="XFC119"/>
      <c r="XFD119"/>
    </row>
    <row r="120" s="239" customFormat="1" ht="21" customHeight="1" spans="1:16384">
      <c r="A120" s="246">
        <v>2011350</v>
      </c>
      <c r="B120" s="249" t="s">
        <v>141</v>
      </c>
      <c r="C120" s="132">
        <f t="shared" si="1"/>
        <v>489.68</v>
      </c>
      <c r="F120" s="239">
        <v>489.68</v>
      </c>
      <c r="M120" s="239">
        <v>0</v>
      </c>
      <c r="XEJ120"/>
      <c r="XEK120"/>
      <c r="XEL120"/>
      <c r="XEM120"/>
      <c r="XEN120"/>
      <c r="XEO120"/>
      <c r="XEP120"/>
      <c r="XEQ120"/>
      <c r="XER120"/>
      <c r="XES120"/>
      <c r="XET120"/>
      <c r="XEU120"/>
      <c r="XEV120"/>
      <c r="XEW120"/>
      <c r="XEX120"/>
      <c r="XEY120"/>
      <c r="XEZ120"/>
      <c r="XFA120"/>
      <c r="XFB120"/>
      <c r="XFC120"/>
      <c r="XFD120"/>
    </row>
    <row r="121" s="239" customFormat="1" ht="21" hidden="1" customHeight="1" spans="1:16384">
      <c r="A121" s="246">
        <v>2011399</v>
      </c>
      <c r="B121" s="249" t="s">
        <v>202</v>
      </c>
      <c r="C121" s="132">
        <f t="shared" si="1"/>
        <v>0</v>
      </c>
      <c r="M121" s="239">
        <v>0</v>
      </c>
      <c r="XEJ121"/>
      <c r="XEK121"/>
      <c r="XEL121"/>
      <c r="XEM121"/>
      <c r="XEN121"/>
      <c r="XEO121"/>
      <c r="XEP121"/>
      <c r="XEQ121"/>
      <c r="XER121"/>
      <c r="XES121"/>
      <c r="XET121"/>
      <c r="XEU121"/>
      <c r="XEV121"/>
      <c r="XEW121"/>
      <c r="XEX121"/>
      <c r="XEY121"/>
      <c r="XEZ121"/>
      <c r="XFA121"/>
      <c r="XFB121"/>
      <c r="XFC121"/>
      <c r="XFD121"/>
    </row>
    <row r="122" s="239" customFormat="1" ht="21" hidden="1" customHeight="1" spans="1:16384">
      <c r="A122" s="246">
        <v>20114</v>
      </c>
      <c r="B122" s="249" t="s">
        <v>203</v>
      </c>
      <c r="C122" s="132">
        <f t="shared" si="1"/>
        <v>0</v>
      </c>
      <c r="M122" s="239">
        <v>0</v>
      </c>
      <c r="XEJ122"/>
      <c r="XEK122"/>
      <c r="XEL122"/>
      <c r="XEM122"/>
      <c r="XEN122"/>
      <c r="XEO122"/>
      <c r="XEP122"/>
      <c r="XEQ122"/>
      <c r="XER122"/>
      <c r="XES122"/>
      <c r="XET122"/>
      <c r="XEU122"/>
      <c r="XEV122"/>
      <c r="XEW122"/>
      <c r="XEX122"/>
      <c r="XEY122"/>
      <c r="XEZ122"/>
      <c r="XFA122"/>
      <c r="XFB122"/>
      <c r="XFC122"/>
      <c r="XFD122"/>
    </row>
    <row r="123" s="239" customFormat="1" ht="21" hidden="1" customHeight="1" spans="1:16384">
      <c r="A123" s="246">
        <v>2011401</v>
      </c>
      <c r="B123" s="249" t="s">
        <v>132</v>
      </c>
      <c r="C123" s="132">
        <f t="shared" si="1"/>
        <v>0</v>
      </c>
      <c r="M123" s="239">
        <v>0</v>
      </c>
      <c r="XEJ123"/>
      <c r="XEK123"/>
      <c r="XEL123"/>
      <c r="XEM123"/>
      <c r="XEN123"/>
      <c r="XEO123"/>
      <c r="XEP123"/>
      <c r="XEQ123"/>
      <c r="XER123"/>
      <c r="XES123"/>
      <c r="XET123"/>
      <c r="XEU123"/>
      <c r="XEV123"/>
      <c r="XEW123"/>
      <c r="XEX123"/>
      <c r="XEY123"/>
      <c r="XEZ123"/>
      <c r="XFA123"/>
      <c r="XFB123"/>
      <c r="XFC123"/>
      <c r="XFD123"/>
    </row>
    <row r="124" s="239" customFormat="1" ht="21" hidden="1" customHeight="1" spans="1:16384">
      <c r="A124" s="246">
        <v>2011402</v>
      </c>
      <c r="B124" s="249" t="s">
        <v>133</v>
      </c>
      <c r="C124" s="132">
        <f t="shared" si="1"/>
        <v>0</v>
      </c>
      <c r="M124" s="239">
        <v>0</v>
      </c>
      <c r="XEJ124"/>
      <c r="XEK124"/>
      <c r="XEL124"/>
      <c r="XEM124"/>
      <c r="XEN124"/>
      <c r="XEO124"/>
      <c r="XEP124"/>
      <c r="XEQ124"/>
      <c r="XER124"/>
      <c r="XES124"/>
      <c r="XET124"/>
      <c r="XEU124"/>
      <c r="XEV124"/>
      <c r="XEW124"/>
      <c r="XEX124"/>
      <c r="XEY124"/>
      <c r="XEZ124"/>
      <c r="XFA124"/>
      <c r="XFB124"/>
      <c r="XFC124"/>
      <c r="XFD124"/>
    </row>
    <row r="125" s="239" customFormat="1" ht="21" hidden="1" customHeight="1" spans="1:16384">
      <c r="A125" s="246">
        <v>2011403</v>
      </c>
      <c r="B125" s="249" t="s">
        <v>134</v>
      </c>
      <c r="C125" s="132">
        <f t="shared" si="1"/>
        <v>0</v>
      </c>
      <c r="M125" s="239">
        <v>0</v>
      </c>
      <c r="XEJ125"/>
      <c r="XEK125"/>
      <c r="XEL125"/>
      <c r="XEM125"/>
      <c r="XEN125"/>
      <c r="XEO125"/>
      <c r="XEP125"/>
      <c r="XEQ125"/>
      <c r="XER125"/>
      <c r="XES125"/>
      <c r="XET125"/>
      <c r="XEU125"/>
      <c r="XEV125"/>
      <c r="XEW125"/>
      <c r="XEX125"/>
      <c r="XEY125"/>
      <c r="XEZ125"/>
      <c r="XFA125"/>
      <c r="XFB125"/>
      <c r="XFC125"/>
      <c r="XFD125"/>
    </row>
    <row r="126" s="239" customFormat="1" ht="21" hidden="1" customHeight="1" spans="1:16384">
      <c r="A126" s="246">
        <v>2011404</v>
      </c>
      <c r="B126" s="248" t="s">
        <v>204</v>
      </c>
      <c r="C126" s="132">
        <f t="shared" si="1"/>
        <v>0</v>
      </c>
      <c r="M126" s="239">
        <v>0</v>
      </c>
      <c r="XEJ126"/>
      <c r="XEK126"/>
      <c r="XEL126"/>
      <c r="XEM126"/>
      <c r="XEN126"/>
      <c r="XEO126"/>
      <c r="XEP126"/>
      <c r="XEQ126"/>
      <c r="XER126"/>
      <c r="XES126"/>
      <c r="XET126"/>
      <c r="XEU126"/>
      <c r="XEV126"/>
      <c r="XEW126"/>
      <c r="XEX126"/>
      <c r="XEY126"/>
      <c r="XEZ126"/>
      <c r="XFA126"/>
      <c r="XFB126"/>
      <c r="XFC126"/>
      <c r="XFD126"/>
    </row>
    <row r="127" s="239" customFormat="1" ht="21" hidden="1" customHeight="1" spans="1:16384">
      <c r="A127" s="246">
        <v>2011405</v>
      </c>
      <c r="B127" s="249" t="s">
        <v>205</v>
      </c>
      <c r="C127" s="132">
        <f t="shared" si="1"/>
        <v>0</v>
      </c>
      <c r="M127" s="239">
        <v>0</v>
      </c>
      <c r="XEJ127"/>
      <c r="XEK127"/>
      <c r="XEL127"/>
      <c r="XEM127"/>
      <c r="XEN127"/>
      <c r="XEO127"/>
      <c r="XEP127"/>
      <c r="XEQ127"/>
      <c r="XER127"/>
      <c r="XES127"/>
      <c r="XET127"/>
      <c r="XEU127"/>
      <c r="XEV127"/>
      <c r="XEW127"/>
      <c r="XEX127"/>
      <c r="XEY127"/>
      <c r="XEZ127"/>
      <c r="XFA127"/>
      <c r="XFB127"/>
      <c r="XFC127"/>
      <c r="XFD127"/>
    </row>
    <row r="128" s="239" customFormat="1" ht="21" hidden="1" customHeight="1" spans="1:16384">
      <c r="A128" s="246">
        <v>2011408</v>
      </c>
      <c r="B128" s="249" t="s">
        <v>206</v>
      </c>
      <c r="C128" s="132">
        <f t="shared" si="1"/>
        <v>0</v>
      </c>
      <c r="M128" s="239">
        <v>0</v>
      </c>
      <c r="XEJ128"/>
      <c r="XEK128"/>
      <c r="XEL128"/>
      <c r="XEM128"/>
      <c r="XEN128"/>
      <c r="XEO128"/>
      <c r="XEP128"/>
      <c r="XEQ128"/>
      <c r="XER128"/>
      <c r="XES128"/>
      <c r="XET128"/>
      <c r="XEU128"/>
      <c r="XEV128"/>
      <c r="XEW128"/>
      <c r="XEX128"/>
      <c r="XEY128"/>
      <c r="XEZ128"/>
      <c r="XFA128"/>
      <c r="XFB128"/>
      <c r="XFC128"/>
      <c r="XFD128"/>
    </row>
    <row r="129" s="239" customFormat="1" ht="21" hidden="1" customHeight="1" spans="1:16384">
      <c r="A129" s="246">
        <v>2011409</v>
      </c>
      <c r="B129" s="249" t="s">
        <v>207</v>
      </c>
      <c r="C129" s="132">
        <f t="shared" si="1"/>
        <v>0</v>
      </c>
      <c r="M129" s="239">
        <v>0</v>
      </c>
      <c r="XEJ129"/>
      <c r="XEK129"/>
      <c r="XEL129"/>
      <c r="XEM129"/>
      <c r="XEN129"/>
      <c r="XEO129"/>
      <c r="XEP129"/>
      <c r="XEQ129"/>
      <c r="XER129"/>
      <c r="XES129"/>
      <c r="XET129"/>
      <c r="XEU129"/>
      <c r="XEV129"/>
      <c r="XEW129"/>
      <c r="XEX129"/>
      <c r="XEY129"/>
      <c r="XEZ129"/>
      <c r="XFA129"/>
      <c r="XFB129"/>
      <c r="XFC129"/>
      <c r="XFD129"/>
    </row>
    <row r="130" s="239" customFormat="1" ht="21" hidden="1" customHeight="1" spans="1:16384">
      <c r="A130" s="246">
        <v>2011410</v>
      </c>
      <c r="B130" s="249" t="s">
        <v>208</v>
      </c>
      <c r="C130" s="132">
        <f t="shared" si="1"/>
        <v>0</v>
      </c>
      <c r="M130" s="239">
        <v>0</v>
      </c>
      <c r="XEJ130"/>
      <c r="XEK130"/>
      <c r="XEL130"/>
      <c r="XEM130"/>
      <c r="XEN130"/>
      <c r="XEO130"/>
      <c r="XEP130"/>
      <c r="XEQ130"/>
      <c r="XER130"/>
      <c r="XES130"/>
      <c r="XET130"/>
      <c r="XEU130"/>
      <c r="XEV130"/>
      <c r="XEW130"/>
      <c r="XEX130"/>
      <c r="XEY130"/>
      <c r="XEZ130"/>
      <c r="XFA130"/>
      <c r="XFB130"/>
      <c r="XFC130"/>
      <c r="XFD130"/>
    </row>
    <row r="131" s="239" customFormat="1" ht="21" hidden="1" customHeight="1" spans="1:16384">
      <c r="A131" s="246">
        <v>2011411</v>
      </c>
      <c r="B131" s="249" t="s">
        <v>209</v>
      </c>
      <c r="C131" s="132">
        <f t="shared" si="1"/>
        <v>0</v>
      </c>
      <c r="M131" s="239">
        <v>0</v>
      </c>
      <c r="XEJ131"/>
      <c r="XEK131"/>
      <c r="XEL131"/>
      <c r="XEM131"/>
      <c r="XEN131"/>
      <c r="XEO131"/>
      <c r="XEP131"/>
      <c r="XEQ131"/>
      <c r="XER131"/>
      <c r="XES131"/>
      <c r="XET131"/>
      <c r="XEU131"/>
      <c r="XEV131"/>
      <c r="XEW131"/>
      <c r="XEX131"/>
      <c r="XEY131"/>
      <c r="XEZ131"/>
      <c r="XFA131"/>
      <c r="XFB131"/>
      <c r="XFC131"/>
      <c r="XFD131"/>
    </row>
    <row r="132" s="239" customFormat="1" ht="21" hidden="1" customHeight="1" spans="1:16384">
      <c r="A132" s="246">
        <v>2011450</v>
      </c>
      <c r="B132" s="249" t="s">
        <v>141</v>
      </c>
      <c r="C132" s="132">
        <f t="shared" si="1"/>
        <v>0</v>
      </c>
      <c r="M132" s="239">
        <v>0</v>
      </c>
      <c r="XEJ132"/>
      <c r="XEK132"/>
      <c r="XEL132"/>
      <c r="XEM132"/>
      <c r="XEN132"/>
      <c r="XEO132"/>
      <c r="XEP132"/>
      <c r="XEQ132"/>
      <c r="XER132"/>
      <c r="XES132"/>
      <c r="XET132"/>
      <c r="XEU132"/>
      <c r="XEV132"/>
      <c r="XEW132"/>
      <c r="XEX132"/>
      <c r="XEY132"/>
      <c r="XEZ132"/>
      <c r="XFA132"/>
      <c r="XFB132"/>
      <c r="XFC132"/>
      <c r="XFD132"/>
    </row>
    <row r="133" s="239" customFormat="1" ht="21" hidden="1" customHeight="1" spans="1:16384">
      <c r="A133" s="246">
        <v>2011499</v>
      </c>
      <c r="B133" s="249" t="s">
        <v>210</v>
      </c>
      <c r="C133" s="132">
        <f t="shared" ref="C133:C196" si="2">D133+E133+F133+G133+H133+I133+J133+K133+L133+M133</f>
        <v>0</v>
      </c>
      <c r="M133" s="239">
        <v>0</v>
      </c>
      <c r="XEJ133"/>
      <c r="XEK133"/>
      <c r="XEL133"/>
      <c r="XEM133"/>
      <c r="XEN133"/>
      <c r="XEO133"/>
      <c r="XEP133"/>
      <c r="XEQ133"/>
      <c r="XER133"/>
      <c r="XES133"/>
      <c r="XET133"/>
      <c r="XEU133"/>
      <c r="XEV133"/>
      <c r="XEW133"/>
      <c r="XEX133"/>
      <c r="XEY133"/>
      <c r="XEZ133"/>
      <c r="XFA133"/>
      <c r="XFB133"/>
      <c r="XFC133"/>
      <c r="XFD133"/>
    </row>
    <row r="134" s="239" customFormat="1" ht="21" hidden="1" customHeight="1" spans="1:16384">
      <c r="A134" s="246">
        <v>20123</v>
      </c>
      <c r="B134" s="249" t="s">
        <v>211</v>
      </c>
      <c r="C134" s="132">
        <f t="shared" si="2"/>
        <v>0</v>
      </c>
      <c r="M134" s="239">
        <v>0</v>
      </c>
      <c r="XEJ134"/>
      <c r="XEK134"/>
      <c r="XEL134"/>
      <c r="XEM134"/>
      <c r="XEN134"/>
      <c r="XEO134"/>
      <c r="XEP134"/>
      <c r="XEQ134"/>
      <c r="XER134"/>
      <c r="XES134"/>
      <c r="XET134"/>
      <c r="XEU134"/>
      <c r="XEV134"/>
      <c r="XEW134"/>
      <c r="XEX134"/>
      <c r="XEY134"/>
      <c r="XEZ134"/>
      <c r="XFA134"/>
      <c r="XFB134"/>
      <c r="XFC134"/>
      <c r="XFD134"/>
    </row>
    <row r="135" s="239" customFormat="1" ht="21" hidden="1" customHeight="1" spans="1:16384">
      <c r="A135" s="246">
        <v>2012301</v>
      </c>
      <c r="B135" s="249" t="s">
        <v>132</v>
      </c>
      <c r="C135" s="132">
        <f t="shared" si="2"/>
        <v>0</v>
      </c>
      <c r="M135" s="239">
        <v>0</v>
      </c>
      <c r="XEJ135"/>
      <c r="XEK135"/>
      <c r="XEL135"/>
      <c r="XEM135"/>
      <c r="XEN135"/>
      <c r="XEO135"/>
      <c r="XEP135"/>
      <c r="XEQ135"/>
      <c r="XER135"/>
      <c r="XES135"/>
      <c r="XET135"/>
      <c r="XEU135"/>
      <c r="XEV135"/>
      <c r="XEW135"/>
      <c r="XEX135"/>
      <c r="XEY135"/>
      <c r="XEZ135"/>
      <c r="XFA135"/>
      <c r="XFB135"/>
      <c r="XFC135"/>
      <c r="XFD135"/>
    </row>
    <row r="136" s="239" customFormat="1" ht="21" hidden="1" customHeight="1" spans="1:16384">
      <c r="A136" s="246">
        <v>2012302</v>
      </c>
      <c r="B136" s="249" t="s">
        <v>133</v>
      </c>
      <c r="C136" s="132">
        <f t="shared" si="2"/>
        <v>0</v>
      </c>
      <c r="M136" s="239">
        <v>0</v>
      </c>
      <c r="XEJ136"/>
      <c r="XEK136"/>
      <c r="XEL136"/>
      <c r="XEM136"/>
      <c r="XEN136"/>
      <c r="XEO136"/>
      <c r="XEP136"/>
      <c r="XEQ136"/>
      <c r="XER136"/>
      <c r="XES136"/>
      <c r="XET136"/>
      <c r="XEU136"/>
      <c r="XEV136"/>
      <c r="XEW136"/>
      <c r="XEX136"/>
      <c r="XEY136"/>
      <c r="XEZ136"/>
      <c r="XFA136"/>
      <c r="XFB136"/>
      <c r="XFC136"/>
      <c r="XFD136"/>
    </row>
    <row r="137" s="239" customFormat="1" ht="21" hidden="1" customHeight="1" spans="1:16384">
      <c r="A137" s="246">
        <v>2012303</v>
      </c>
      <c r="B137" s="248" t="s">
        <v>134</v>
      </c>
      <c r="C137" s="132">
        <f t="shared" si="2"/>
        <v>0</v>
      </c>
      <c r="M137" s="239">
        <v>0</v>
      </c>
      <c r="XEJ137"/>
      <c r="XEK137"/>
      <c r="XEL137"/>
      <c r="XEM137"/>
      <c r="XEN137"/>
      <c r="XEO137"/>
      <c r="XEP137"/>
      <c r="XEQ137"/>
      <c r="XER137"/>
      <c r="XES137"/>
      <c r="XET137"/>
      <c r="XEU137"/>
      <c r="XEV137"/>
      <c r="XEW137"/>
      <c r="XEX137"/>
      <c r="XEY137"/>
      <c r="XEZ137"/>
      <c r="XFA137"/>
      <c r="XFB137"/>
      <c r="XFC137"/>
      <c r="XFD137"/>
    </row>
    <row r="138" s="239" customFormat="1" ht="21" hidden="1" customHeight="1" spans="1:16384">
      <c r="A138" s="246">
        <v>2012304</v>
      </c>
      <c r="B138" s="249" t="s">
        <v>212</v>
      </c>
      <c r="C138" s="132">
        <f t="shared" si="2"/>
        <v>0</v>
      </c>
      <c r="M138" s="239">
        <v>0</v>
      </c>
      <c r="XEJ138"/>
      <c r="XEK138"/>
      <c r="XEL138"/>
      <c r="XEM138"/>
      <c r="XEN138"/>
      <c r="XEO138"/>
      <c r="XEP138"/>
      <c r="XEQ138"/>
      <c r="XER138"/>
      <c r="XES138"/>
      <c r="XET138"/>
      <c r="XEU138"/>
      <c r="XEV138"/>
      <c r="XEW138"/>
      <c r="XEX138"/>
      <c r="XEY138"/>
      <c r="XEZ138"/>
      <c r="XFA138"/>
      <c r="XFB138"/>
      <c r="XFC138"/>
      <c r="XFD138"/>
    </row>
    <row r="139" s="239" customFormat="1" ht="21" hidden="1" customHeight="1" spans="1:16384">
      <c r="A139" s="246">
        <v>2012350</v>
      </c>
      <c r="B139" s="249" t="s">
        <v>141</v>
      </c>
      <c r="C139" s="132">
        <f t="shared" si="2"/>
        <v>0</v>
      </c>
      <c r="M139" s="239">
        <v>0</v>
      </c>
      <c r="XEJ139"/>
      <c r="XEK139"/>
      <c r="XEL139"/>
      <c r="XEM139"/>
      <c r="XEN139"/>
      <c r="XEO139"/>
      <c r="XEP139"/>
      <c r="XEQ139"/>
      <c r="XER139"/>
      <c r="XES139"/>
      <c r="XET139"/>
      <c r="XEU139"/>
      <c r="XEV139"/>
      <c r="XEW139"/>
      <c r="XEX139"/>
      <c r="XEY139"/>
      <c r="XEZ139"/>
      <c r="XFA139"/>
      <c r="XFB139"/>
      <c r="XFC139"/>
      <c r="XFD139"/>
    </row>
    <row r="140" s="239" customFormat="1" ht="21" hidden="1" customHeight="1" spans="1:16384">
      <c r="A140" s="246">
        <v>2012399</v>
      </c>
      <c r="B140" s="249" t="s">
        <v>213</v>
      </c>
      <c r="C140" s="132">
        <f t="shared" si="2"/>
        <v>0</v>
      </c>
      <c r="M140" s="239">
        <v>0</v>
      </c>
      <c r="XEJ140"/>
      <c r="XEK140"/>
      <c r="XEL140"/>
      <c r="XEM140"/>
      <c r="XEN140"/>
      <c r="XEO140"/>
      <c r="XEP140"/>
      <c r="XEQ140"/>
      <c r="XER140"/>
      <c r="XES140"/>
      <c r="XET140"/>
      <c r="XEU140"/>
      <c r="XEV140"/>
      <c r="XEW140"/>
      <c r="XEX140"/>
      <c r="XEY140"/>
      <c r="XEZ140"/>
      <c r="XFA140"/>
      <c r="XFB140"/>
      <c r="XFC140"/>
      <c r="XFD140"/>
    </row>
    <row r="141" s="239" customFormat="1" ht="21" hidden="1" customHeight="1" spans="1:16384">
      <c r="A141" s="246">
        <v>20125</v>
      </c>
      <c r="B141" s="249" t="s">
        <v>214</v>
      </c>
      <c r="C141" s="132">
        <f t="shared" si="2"/>
        <v>0</v>
      </c>
      <c r="M141" s="239">
        <v>0</v>
      </c>
      <c r="XEJ141"/>
      <c r="XEK141"/>
      <c r="XEL141"/>
      <c r="XEM141"/>
      <c r="XEN141"/>
      <c r="XEO141"/>
      <c r="XEP141"/>
      <c r="XEQ141"/>
      <c r="XER141"/>
      <c r="XES141"/>
      <c r="XET141"/>
      <c r="XEU141"/>
      <c r="XEV141"/>
      <c r="XEW141"/>
      <c r="XEX141"/>
      <c r="XEY141"/>
      <c r="XEZ141"/>
      <c r="XFA141"/>
      <c r="XFB141"/>
      <c r="XFC141"/>
      <c r="XFD141"/>
    </row>
    <row r="142" s="239" customFormat="1" ht="21" hidden="1" customHeight="1" spans="1:16384">
      <c r="A142" s="246">
        <v>2012501</v>
      </c>
      <c r="B142" s="249" t="s">
        <v>132</v>
      </c>
      <c r="C142" s="132">
        <f t="shared" si="2"/>
        <v>0</v>
      </c>
      <c r="M142" s="239">
        <v>0</v>
      </c>
      <c r="XEJ142"/>
      <c r="XEK142"/>
      <c r="XEL142"/>
      <c r="XEM142"/>
      <c r="XEN142"/>
      <c r="XEO142"/>
      <c r="XEP142"/>
      <c r="XEQ142"/>
      <c r="XER142"/>
      <c r="XES142"/>
      <c r="XET142"/>
      <c r="XEU142"/>
      <c r="XEV142"/>
      <c r="XEW142"/>
      <c r="XEX142"/>
      <c r="XEY142"/>
      <c r="XEZ142"/>
      <c r="XFA142"/>
      <c r="XFB142"/>
      <c r="XFC142"/>
      <c r="XFD142"/>
    </row>
    <row r="143" s="239" customFormat="1" ht="21" hidden="1" customHeight="1" spans="1:16384">
      <c r="A143" s="246">
        <v>2012502</v>
      </c>
      <c r="B143" s="249" t="s">
        <v>133</v>
      </c>
      <c r="C143" s="132">
        <f t="shared" si="2"/>
        <v>0</v>
      </c>
      <c r="M143" s="239">
        <v>0</v>
      </c>
      <c r="XEJ143"/>
      <c r="XEK143"/>
      <c r="XEL143"/>
      <c r="XEM143"/>
      <c r="XEN143"/>
      <c r="XEO143"/>
      <c r="XEP143"/>
      <c r="XEQ143"/>
      <c r="XER143"/>
      <c r="XES143"/>
      <c r="XET143"/>
      <c r="XEU143"/>
      <c r="XEV143"/>
      <c r="XEW143"/>
      <c r="XEX143"/>
      <c r="XEY143"/>
      <c r="XEZ143"/>
      <c r="XFA143"/>
      <c r="XFB143"/>
      <c r="XFC143"/>
      <c r="XFD143"/>
    </row>
    <row r="144" s="239" customFormat="1" ht="21" hidden="1" customHeight="1" spans="1:16384">
      <c r="A144" s="246">
        <v>2012503</v>
      </c>
      <c r="B144" s="249" t="s">
        <v>134</v>
      </c>
      <c r="C144" s="132">
        <f t="shared" si="2"/>
        <v>0</v>
      </c>
      <c r="M144" s="239">
        <v>0</v>
      </c>
      <c r="XEJ144"/>
      <c r="XEK144"/>
      <c r="XEL144"/>
      <c r="XEM144"/>
      <c r="XEN144"/>
      <c r="XEO144"/>
      <c r="XEP144"/>
      <c r="XEQ144"/>
      <c r="XER144"/>
      <c r="XES144"/>
      <c r="XET144"/>
      <c r="XEU144"/>
      <c r="XEV144"/>
      <c r="XEW144"/>
      <c r="XEX144"/>
      <c r="XEY144"/>
      <c r="XEZ144"/>
      <c r="XFA144"/>
      <c r="XFB144"/>
      <c r="XFC144"/>
      <c r="XFD144"/>
    </row>
    <row r="145" s="239" customFormat="1" ht="21" hidden="1" customHeight="1" spans="1:16384">
      <c r="A145" s="246">
        <v>2012504</v>
      </c>
      <c r="B145" s="249" t="s">
        <v>215</v>
      </c>
      <c r="C145" s="132">
        <f t="shared" si="2"/>
        <v>0</v>
      </c>
      <c r="M145" s="239">
        <v>0</v>
      </c>
      <c r="XEJ145"/>
      <c r="XEK145"/>
      <c r="XEL145"/>
      <c r="XEM145"/>
      <c r="XEN145"/>
      <c r="XEO145"/>
      <c r="XEP145"/>
      <c r="XEQ145"/>
      <c r="XER145"/>
      <c r="XES145"/>
      <c r="XET145"/>
      <c r="XEU145"/>
      <c r="XEV145"/>
      <c r="XEW145"/>
      <c r="XEX145"/>
      <c r="XEY145"/>
      <c r="XEZ145"/>
      <c r="XFA145"/>
      <c r="XFB145"/>
      <c r="XFC145"/>
      <c r="XFD145"/>
    </row>
    <row r="146" s="239" customFormat="1" ht="21" hidden="1" customHeight="1" spans="1:16384">
      <c r="A146" s="246">
        <v>2012505</v>
      </c>
      <c r="B146" s="249" t="s">
        <v>216</v>
      </c>
      <c r="C146" s="132">
        <f t="shared" si="2"/>
        <v>0</v>
      </c>
      <c r="M146" s="239">
        <v>0</v>
      </c>
      <c r="XEJ146"/>
      <c r="XEK146"/>
      <c r="XEL146"/>
      <c r="XEM146"/>
      <c r="XEN146"/>
      <c r="XEO146"/>
      <c r="XEP146"/>
      <c r="XEQ146"/>
      <c r="XER146"/>
      <c r="XES146"/>
      <c r="XET146"/>
      <c r="XEU146"/>
      <c r="XEV146"/>
      <c r="XEW146"/>
      <c r="XEX146"/>
      <c r="XEY146"/>
      <c r="XEZ146"/>
      <c r="XFA146"/>
      <c r="XFB146"/>
      <c r="XFC146"/>
      <c r="XFD146"/>
    </row>
    <row r="147" s="239" customFormat="1" ht="21" hidden="1" customHeight="1" spans="1:16384">
      <c r="A147" s="246">
        <v>2012550</v>
      </c>
      <c r="B147" s="249" t="s">
        <v>141</v>
      </c>
      <c r="C147" s="132">
        <f t="shared" si="2"/>
        <v>0</v>
      </c>
      <c r="M147" s="239">
        <v>0</v>
      </c>
      <c r="XEJ147"/>
      <c r="XEK147"/>
      <c r="XEL147"/>
      <c r="XEM147"/>
      <c r="XEN147"/>
      <c r="XEO147"/>
      <c r="XEP147"/>
      <c r="XEQ147"/>
      <c r="XER147"/>
      <c r="XES147"/>
      <c r="XET147"/>
      <c r="XEU147"/>
      <c r="XEV147"/>
      <c r="XEW147"/>
      <c r="XEX147"/>
      <c r="XEY147"/>
      <c r="XEZ147"/>
      <c r="XFA147"/>
      <c r="XFB147"/>
      <c r="XFC147"/>
      <c r="XFD147"/>
    </row>
    <row r="148" s="239" customFormat="1" ht="21" hidden="1" customHeight="1" spans="1:16384">
      <c r="A148" s="246">
        <v>2012599</v>
      </c>
      <c r="B148" s="249" t="s">
        <v>217</v>
      </c>
      <c r="C148" s="132">
        <f t="shared" si="2"/>
        <v>0</v>
      </c>
      <c r="M148" s="239">
        <v>0</v>
      </c>
      <c r="XEJ148"/>
      <c r="XEK148"/>
      <c r="XEL148"/>
      <c r="XEM148"/>
      <c r="XEN148"/>
      <c r="XEO148"/>
      <c r="XEP148"/>
      <c r="XEQ148"/>
      <c r="XER148"/>
      <c r="XES148"/>
      <c r="XET148"/>
      <c r="XEU148"/>
      <c r="XEV148"/>
      <c r="XEW148"/>
      <c r="XEX148"/>
      <c r="XEY148"/>
      <c r="XEZ148"/>
      <c r="XFA148"/>
      <c r="XFB148"/>
      <c r="XFC148"/>
      <c r="XFD148"/>
    </row>
    <row r="149" s="239" customFormat="1" ht="21" customHeight="1" spans="1:16384">
      <c r="A149" s="246">
        <v>20126</v>
      </c>
      <c r="B149" s="249" t="s">
        <v>218</v>
      </c>
      <c r="C149" s="132">
        <f t="shared" si="2"/>
        <v>304.72</v>
      </c>
      <c r="F149" s="239">
        <v>304.72</v>
      </c>
      <c r="M149" s="239">
        <v>0</v>
      </c>
      <c r="XEJ149"/>
      <c r="XEK149"/>
      <c r="XEL149"/>
      <c r="XEM149"/>
      <c r="XEN149"/>
      <c r="XEO149"/>
      <c r="XEP149"/>
      <c r="XEQ149"/>
      <c r="XER149"/>
      <c r="XES149"/>
      <c r="XET149"/>
      <c r="XEU149"/>
      <c r="XEV149"/>
      <c r="XEW149"/>
      <c r="XEX149"/>
      <c r="XEY149"/>
      <c r="XEZ149"/>
      <c r="XFA149"/>
      <c r="XFB149"/>
      <c r="XFC149"/>
      <c r="XFD149"/>
    </row>
    <row r="150" s="239" customFormat="1" ht="21" customHeight="1" spans="1:16384">
      <c r="A150" s="246">
        <v>2012601</v>
      </c>
      <c r="B150" s="248" t="s">
        <v>132</v>
      </c>
      <c r="C150" s="132">
        <f t="shared" si="2"/>
        <v>304.72</v>
      </c>
      <c r="F150" s="239">
        <v>304.72</v>
      </c>
      <c r="M150" s="239">
        <v>0</v>
      </c>
      <c r="XEJ150"/>
      <c r="XEK150"/>
      <c r="XEL150"/>
      <c r="XEM150"/>
      <c r="XEN150"/>
      <c r="XEO150"/>
      <c r="XEP150"/>
      <c r="XEQ150"/>
      <c r="XER150"/>
      <c r="XES150"/>
      <c r="XET150"/>
      <c r="XEU150"/>
      <c r="XEV150"/>
      <c r="XEW150"/>
      <c r="XEX150"/>
      <c r="XEY150"/>
      <c r="XEZ150"/>
      <c r="XFA150"/>
      <c r="XFB150"/>
      <c r="XFC150"/>
      <c r="XFD150"/>
    </row>
    <row r="151" s="239" customFormat="1" ht="21" hidden="1" customHeight="1" spans="1:16384">
      <c r="A151" s="246">
        <v>2012602</v>
      </c>
      <c r="B151" s="249" t="s">
        <v>133</v>
      </c>
      <c r="C151" s="132">
        <f t="shared" si="2"/>
        <v>0</v>
      </c>
      <c r="M151" s="239">
        <v>0</v>
      </c>
      <c r="XEJ151"/>
      <c r="XEK151"/>
      <c r="XEL151"/>
      <c r="XEM151"/>
      <c r="XEN151"/>
      <c r="XEO151"/>
      <c r="XEP151"/>
      <c r="XEQ151"/>
      <c r="XER151"/>
      <c r="XES151"/>
      <c r="XET151"/>
      <c r="XEU151"/>
      <c r="XEV151"/>
      <c r="XEW151"/>
      <c r="XEX151"/>
      <c r="XEY151"/>
      <c r="XEZ151"/>
      <c r="XFA151"/>
      <c r="XFB151"/>
      <c r="XFC151"/>
      <c r="XFD151"/>
    </row>
    <row r="152" s="239" customFormat="1" ht="21" hidden="1" customHeight="1" spans="1:16384">
      <c r="A152" s="246">
        <v>2012603</v>
      </c>
      <c r="B152" s="249" t="s">
        <v>134</v>
      </c>
      <c r="C152" s="132">
        <f t="shared" si="2"/>
        <v>0</v>
      </c>
      <c r="M152" s="239">
        <v>0</v>
      </c>
      <c r="XEJ152"/>
      <c r="XEK152"/>
      <c r="XEL152"/>
      <c r="XEM152"/>
      <c r="XEN152"/>
      <c r="XEO152"/>
      <c r="XEP152"/>
      <c r="XEQ152"/>
      <c r="XER152"/>
      <c r="XES152"/>
      <c r="XET152"/>
      <c r="XEU152"/>
      <c r="XEV152"/>
      <c r="XEW152"/>
      <c r="XEX152"/>
      <c r="XEY152"/>
      <c r="XEZ152"/>
      <c r="XFA152"/>
      <c r="XFB152"/>
      <c r="XFC152"/>
      <c r="XFD152"/>
    </row>
    <row r="153" s="239" customFormat="1" ht="21" hidden="1" customHeight="1" spans="1:16384">
      <c r="A153" s="246">
        <v>2012604</v>
      </c>
      <c r="B153" s="249" t="s">
        <v>219</v>
      </c>
      <c r="C153" s="132">
        <f t="shared" si="2"/>
        <v>0</v>
      </c>
      <c r="M153" s="239">
        <v>0</v>
      </c>
      <c r="XEJ153"/>
      <c r="XEK153"/>
      <c r="XEL153"/>
      <c r="XEM153"/>
      <c r="XEN153"/>
      <c r="XEO153"/>
      <c r="XEP153"/>
      <c r="XEQ153"/>
      <c r="XER153"/>
      <c r="XES153"/>
      <c r="XET153"/>
      <c r="XEU153"/>
      <c r="XEV153"/>
      <c r="XEW153"/>
      <c r="XEX153"/>
      <c r="XEY153"/>
      <c r="XEZ153"/>
      <c r="XFA153"/>
      <c r="XFB153"/>
      <c r="XFC153"/>
      <c r="XFD153"/>
    </row>
    <row r="154" s="239" customFormat="1" ht="21" hidden="1" customHeight="1" spans="1:16384">
      <c r="A154" s="246">
        <v>2012699</v>
      </c>
      <c r="B154" s="249" t="s">
        <v>220</v>
      </c>
      <c r="C154" s="132">
        <f t="shared" si="2"/>
        <v>0</v>
      </c>
      <c r="M154" s="239">
        <v>0</v>
      </c>
      <c r="XEJ154"/>
      <c r="XEK154"/>
      <c r="XEL154"/>
      <c r="XEM154"/>
      <c r="XEN154"/>
      <c r="XEO154"/>
      <c r="XEP154"/>
      <c r="XEQ154"/>
      <c r="XER154"/>
      <c r="XES154"/>
      <c r="XET154"/>
      <c r="XEU154"/>
      <c r="XEV154"/>
      <c r="XEW154"/>
      <c r="XEX154"/>
      <c r="XEY154"/>
      <c r="XEZ154"/>
      <c r="XFA154"/>
      <c r="XFB154"/>
      <c r="XFC154"/>
      <c r="XFD154"/>
    </row>
    <row r="155" s="239" customFormat="1" ht="21" customHeight="1" spans="1:16384">
      <c r="A155" s="246">
        <v>20128</v>
      </c>
      <c r="B155" s="249" t="s">
        <v>221</v>
      </c>
      <c r="C155" s="132">
        <f t="shared" si="2"/>
        <v>117.87</v>
      </c>
      <c r="F155" s="239">
        <v>117.87</v>
      </c>
      <c r="M155" s="239">
        <v>0</v>
      </c>
      <c r="XEJ155"/>
      <c r="XEK155"/>
      <c r="XEL155"/>
      <c r="XEM155"/>
      <c r="XEN155"/>
      <c r="XEO155"/>
      <c r="XEP155"/>
      <c r="XEQ155"/>
      <c r="XER155"/>
      <c r="XES155"/>
      <c r="XET155"/>
      <c r="XEU155"/>
      <c r="XEV155"/>
      <c r="XEW155"/>
      <c r="XEX155"/>
      <c r="XEY155"/>
      <c r="XEZ155"/>
      <c r="XFA155"/>
      <c r="XFB155"/>
      <c r="XFC155"/>
      <c r="XFD155"/>
    </row>
    <row r="156" s="239" customFormat="1" ht="21" customHeight="1" spans="1:16384">
      <c r="A156" s="246">
        <v>2012801</v>
      </c>
      <c r="B156" s="249" t="s">
        <v>132</v>
      </c>
      <c r="C156" s="132">
        <f t="shared" si="2"/>
        <v>117.87</v>
      </c>
      <c r="F156" s="239">
        <v>117.87</v>
      </c>
      <c r="M156" s="239">
        <v>0</v>
      </c>
      <c r="XEJ156"/>
      <c r="XEK156"/>
      <c r="XEL156"/>
      <c r="XEM156"/>
      <c r="XEN156"/>
      <c r="XEO156"/>
      <c r="XEP156"/>
      <c r="XEQ156"/>
      <c r="XER156"/>
      <c r="XES156"/>
      <c r="XET156"/>
      <c r="XEU156"/>
      <c r="XEV156"/>
      <c r="XEW156"/>
      <c r="XEX156"/>
      <c r="XEY156"/>
      <c r="XEZ156"/>
      <c r="XFA156"/>
      <c r="XFB156"/>
      <c r="XFC156"/>
      <c r="XFD156"/>
    </row>
    <row r="157" s="239" customFormat="1" ht="21" hidden="1" customHeight="1" spans="1:16384">
      <c r="A157" s="246">
        <v>2012802</v>
      </c>
      <c r="B157" s="248" t="s">
        <v>133</v>
      </c>
      <c r="C157" s="132">
        <f t="shared" si="2"/>
        <v>0</v>
      </c>
      <c r="M157" s="239">
        <v>0</v>
      </c>
      <c r="XEJ157"/>
      <c r="XEK157"/>
      <c r="XEL157"/>
      <c r="XEM157"/>
      <c r="XEN157"/>
      <c r="XEO157"/>
      <c r="XEP157"/>
      <c r="XEQ157"/>
      <c r="XER157"/>
      <c r="XES157"/>
      <c r="XET157"/>
      <c r="XEU157"/>
      <c r="XEV157"/>
      <c r="XEW157"/>
      <c r="XEX157"/>
      <c r="XEY157"/>
      <c r="XEZ157"/>
      <c r="XFA157"/>
      <c r="XFB157"/>
      <c r="XFC157"/>
      <c r="XFD157"/>
    </row>
    <row r="158" s="239" customFormat="1" ht="21" hidden="1" customHeight="1" spans="1:16384">
      <c r="A158" s="246">
        <v>2012803</v>
      </c>
      <c r="B158" s="249" t="s">
        <v>134</v>
      </c>
      <c r="C158" s="132">
        <f t="shared" si="2"/>
        <v>0</v>
      </c>
      <c r="M158" s="239">
        <v>0</v>
      </c>
      <c r="XEJ158"/>
      <c r="XEK158"/>
      <c r="XEL158"/>
      <c r="XEM158"/>
      <c r="XEN158"/>
      <c r="XEO158"/>
      <c r="XEP158"/>
      <c r="XEQ158"/>
      <c r="XER158"/>
      <c r="XES158"/>
      <c r="XET158"/>
      <c r="XEU158"/>
      <c r="XEV158"/>
      <c r="XEW158"/>
      <c r="XEX158"/>
      <c r="XEY158"/>
      <c r="XEZ158"/>
      <c r="XFA158"/>
      <c r="XFB158"/>
      <c r="XFC158"/>
      <c r="XFD158"/>
    </row>
    <row r="159" s="239" customFormat="1" ht="21" hidden="1" customHeight="1" spans="1:16384">
      <c r="A159" s="246">
        <v>2012804</v>
      </c>
      <c r="B159" s="249" t="s">
        <v>146</v>
      </c>
      <c r="C159" s="132">
        <f t="shared" si="2"/>
        <v>0</v>
      </c>
      <c r="M159" s="239">
        <v>0</v>
      </c>
      <c r="XEJ159"/>
      <c r="XEK159"/>
      <c r="XEL159"/>
      <c r="XEM159"/>
      <c r="XEN159"/>
      <c r="XEO159"/>
      <c r="XEP159"/>
      <c r="XEQ159"/>
      <c r="XER159"/>
      <c r="XES159"/>
      <c r="XET159"/>
      <c r="XEU159"/>
      <c r="XEV159"/>
      <c r="XEW159"/>
      <c r="XEX159"/>
      <c r="XEY159"/>
      <c r="XEZ159"/>
      <c r="XFA159"/>
      <c r="XFB159"/>
      <c r="XFC159"/>
      <c r="XFD159"/>
    </row>
    <row r="160" s="239" customFormat="1" ht="21" hidden="1" customHeight="1" spans="1:16384">
      <c r="A160" s="246">
        <v>2012850</v>
      </c>
      <c r="B160" s="249" t="s">
        <v>141</v>
      </c>
      <c r="C160" s="132">
        <f t="shared" si="2"/>
        <v>0</v>
      </c>
      <c r="M160" s="239">
        <v>0</v>
      </c>
      <c r="XEJ160"/>
      <c r="XEK160"/>
      <c r="XEL160"/>
      <c r="XEM160"/>
      <c r="XEN160"/>
      <c r="XEO160"/>
      <c r="XEP160"/>
      <c r="XEQ160"/>
      <c r="XER160"/>
      <c r="XES160"/>
      <c r="XET160"/>
      <c r="XEU160"/>
      <c r="XEV160"/>
      <c r="XEW160"/>
      <c r="XEX160"/>
      <c r="XEY160"/>
      <c r="XEZ160"/>
      <c r="XFA160"/>
      <c r="XFB160"/>
      <c r="XFC160"/>
      <c r="XFD160"/>
    </row>
    <row r="161" s="239" customFormat="1" ht="21" hidden="1" customHeight="1" spans="1:16384">
      <c r="A161" s="246">
        <v>2012899</v>
      </c>
      <c r="B161" s="249" t="s">
        <v>222</v>
      </c>
      <c r="C161" s="132">
        <f t="shared" si="2"/>
        <v>0</v>
      </c>
      <c r="M161" s="239">
        <v>0</v>
      </c>
      <c r="XEJ161"/>
      <c r="XEK161"/>
      <c r="XEL161"/>
      <c r="XEM161"/>
      <c r="XEN161"/>
      <c r="XEO161"/>
      <c r="XEP161"/>
      <c r="XEQ161"/>
      <c r="XER161"/>
      <c r="XES161"/>
      <c r="XET161"/>
      <c r="XEU161"/>
      <c r="XEV161"/>
      <c r="XEW161"/>
      <c r="XEX161"/>
      <c r="XEY161"/>
      <c r="XEZ161"/>
      <c r="XFA161"/>
      <c r="XFB161"/>
      <c r="XFC161"/>
      <c r="XFD161"/>
    </row>
    <row r="162" s="239" customFormat="1" ht="21" customHeight="1" spans="1:16384">
      <c r="A162" s="246">
        <v>20129</v>
      </c>
      <c r="B162" s="249" t="s">
        <v>223</v>
      </c>
      <c r="C162" s="132">
        <f t="shared" si="2"/>
        <v>993.17</v>
      </c>
      <c r="F162" s="239">
        <v>559.28</v>
      </c>
      <c r="G162" s="239">
        <v>1.41</v>
      </c>
      <c r="K162" s="239">
        <v>209.82</v>
      </c>
      <c r="L162" s="239">
        <v>177.56</v>
      </c>
      <c r="M162" s="239">
        <v>45.1</v>
      </c>
      <c r="XEJ162"/>
      <c r="XEK162"/>
      <c r="XEL162"/>
      <c r="XEM162"/>
      <c r="XEN162"/>
      <c r="XEO162"/>
      <c r="XEP162"/>
      <c r="XEQ162"/>
      <c r="XER162"/>
      <c r="XES162"/>
      <c r="XET162"/>
      <c r="XEU162"/>
      <c r="XEV162"/>
      <c r="XEW162"/>
      <c r="XEX162"/>
      <c r="XEY162"/>
      <c r="XEZ162"/>
      <c r="XFA162"/>
      <c r="XFB162"/>
      <c r="XFC162"/>
      <c r="XFD162"/>
    </row>
    <row r="163" s="239" customFormat="1" ht="21" customHeight="1" spans="1:16384">
      <c r="A163" s="246">
        <v>2012901</v>
      </c>
      <c r="B163" s="249" t="s">
        <v>132</v>
      </c>
      <c r="C163" s="132">
        <f t="shared" si="2"/>
        <v>350.54</v>
      </c>
      <c r="F163" s="239">
        <v>350.54</v>
      </c>
      <c r="M163" s="239">
        <v>0</v>
      </c>
      <c r="XEJ163"/>
      <c r="XEK163"/>
      <c r="XEL163"/>
      <c r="XEM163"/>
      <c r="XEN163"/>
      <c r="XEO163"/>
      <c r="XEP163"/>
      <c r="XEQ163"/>
      <c r="XER163"/>
      <c r="XES163"/>
      <c r="XET163"/>
      <c r="XEU163"/>
      <c r="XEV163"/>
      <c r="XEW163"/>
      <c r="XEX163"/>
      <c r="XEY163"/>
      <c r="XEZ163"/>
      <c r="XFA163"/>
      <c r="XFB163"/>
      <c r="XFC163"/>
      <c r="XFD163"/>
    </row>
    <row r="164" s="239" customFormat="1" ht="21" customHeight="1" spans="1:16384">
      <c r="A164" s="246">
        <v>2012902</v>
      </c>
      <c r="B164" s="249" t="s">
        <v>133</v>
      </c>
      <c r="C164" s="132">
        <f t="shared" si="2"/>
        <v>45.6</v>
      </c>
      <c r="L164" s="239">
        <v>45.6</v>
      </c>
      <c r="M164" s="239">
        <v>0</v>
      </c>
      <c r="XEJ164"/>
      <c r="XEK164"/>
      <c r="XEL164"/>
      <c r="XEM164"/>
      <c r="XEN164"/>
      <c r="XEO164"/>
      <c r="XEP164"/>
      <c r="XEQ164"/>
      <c r="XER164"/>
      <c r="XES164"/>
      <c r="XET164"/>
      <c r="XEU164"/>
      <c r="XEV164"/>
      <c r="XEW164"/>
      <c r="XEX164"/>
      <c r="XEY164"/>
      <c r="XEZ164"/>
      <c r="XFA164"/>
      <c r="XFB164"/>
      <c r="XFC164"/>
      <c r="XFD164"/>
    </row>
    <row r="165" s="239" customFormat="1" ht="21" hidden="1" customHeight="1" spans="1:16384">
      <c r="A165" s="246">
        <v>2012903</v>
      </c>
      <c r="B165" s="248" t="s">
        <v>134</v>
      </c>
      <c r="C165" s="132">
        <f t="shared" si="2"/>
        <v>0</v>
      </c>
      <c r="M165" s="239">
        <v>0</v>
      </c>
      <c r="XEJ165"/>
      <c r="XEK165"/>
      <c r="XEL165"/>
      <c r="XEM165"/>
      <c r="XEN165"/>
      <c r="XEO165"/>
      <c r="XEP165"/>
      <c r="XEQ165"/>
      <c r="XER165"/>
      <c r="XES165"/>
      <c r="XET165"/>
      <c r="XEU165"/>
      <c r="XEV165"/>
      <c r="XEW165"/>
      <c r="XEX165"/>
      <c r="XEY165"/>
      <c r="XEZ165"/>
      <c r="XFA165"/>
      <c r="XFB165"/>
      <c r="XFC165"/>
      <c r="XFD165"/>
    </row>
    <row r="166" s="239" customFormat="1" ht="21" hidden="1" customHeight="1" spans="1:16384">
      <c r="A166" s="246">
        <v>2012906</v>
      </c>
      <c r="B166" s="249" t="s">
        <v>224</v>
      </c>
      <c r="C166" s="132">
        <f t="shared" si="2"/>
        <v>0.44</v>
      </c>
      <c r="F166" s="239">
        <v>0.44</v>
      </c>
      <c r="M166" s="239">
        <v>0</v>
      </c>
      <c r="XEJ166"/>
      <c r="XEK166"/>
      <c r="XEL166"/>
      <c r="XEM166"/>
      <c r="XEN166"/>
      <c r="XEO166"/>
      <c r="XEP166"/>
      <c r="XEQ166"/>
      <c r="XER166"/>
      <c r="XES166"/>
      <c r="XET166"/>
      <c r="XEU166"/>
      <c r="XEV166"/>
      <c r="XEW166"/>
      <c r="XEX166"/>
      <c r="XEY166"/>
      <c r="XEZ166"/>
      <c r="XFA166"/>
      <c r="XFB166"/>
      <c r="XFC166"/>
      <c r="XFD166"/>
    </row>
    <row r="167" s="239" customFormat="1" ht="21" customHeight="1" spans="1:16384">
      <c r="A167" s="246">
        <v>2012950</v>
      </c>
      <c r="B167" s="249" t="s">
        <v>141</v>
      </c>
      <c r="C167" s="132">
        <f t="shared" si="2"/>
        <v>193.91</v>
      </c>
      <c r="F167" s="239">
        <v>193.91</v>
      </c>
      <c r="M167" s="239">
        <v>0</v>
      </c>
      <c r="XEJ167"/>
      <c r="XEK167"/>
      <c r="XEL167"/>
      <c r="XEM167"/>
      <c r="XEN167"/>
      <c r="XEO167"/>
      <c r="XEP167"/>
      <c r="XEQ167"/>
      <c r="XER167"/>
      <c r="XES167"/>
      <c r="XET167"/>
      <c r="XEU167"/>
      <c r="XEV167"/>
      <c r="XEW167"/>
      <c r="XEX167"/>
      <c r="XEY167"/>
      <c r="XEZ167"/>
      <c r="XFA167"/>
      <c r="XFB167"/>
      <c r="XFC167"/>
      <c r="XFD167"/>
    </row>
    <row r="168" s="239" customFormat="1" ht="21" customHeight="1" spans="1:16384">
      <c r="A168" s="246">
        <v>2012999</v>
      </c>
      <c r="B168" s="249" t="s">
        <v>225</v>
      </c>
      <c r="C168" s="132">
        <f t="shared" si="2"/>
        <v>402.68</v>
      </c>
      <c r="F168" s="239">
        <v>14.39</v>
      </c>
      <c r="G168" s="239">
        <v>1.41</v>
      </c>
      <c r="K168" s="239">
        <v>209.82</v>
      </c>
      <c r="L168" s="239">
        <v>131.96</v>
      </c>
      <c r="M168" s="239">
        <v>45.1</v>
      </c>
      <c r="XEJ168"/>
      <c r="XEK168"/>
      <c r="XEL168"/>
      <c r="XEM168"/>
      <c r="XEN168"/>
      <c r="XEO168"/>
      <c r="XEP168"/>
      <c r="XEQ168"/>
      <c r="XER168"/>
      <c r="XES168"/>
      <c r="XET168"/>
      <c r="XEU168"/>
      <c r="XEV168"/>
      <c r="XEW168"/>
      <c r="XEX168"/>
      <c r="XEY168"/>
      <c r="XEZ168"/>
      <c r="XFA168"/>
      <c r="XFB168"/>
      <c r="XFC168"/>
      <c r="XFD168"/>
    </row>
    <row r="169" s="239" customFormat="1" ht="21" customHeight="1" spans="1:16384">
      <c r="A169" s="246">
        <v>20131</v>
      </c>
      <c r="B169" s="249" t="s">
        <v>226</v>
      </c>
      <c r="C169" s="132">
        <f t="shared" si="2"/>
        <v>1991.7312</v>
      </c>
      <c r="F169" s="239">
        <v>1229.39</v>
      </c>
      <c r="G169" s="239">
        <v>4.05</v>
      </c>
      <c r="K169" s="239">
        <v>758.2912</v>
      </c>
      <c r="M169" s="239">
        <v>0</v>
      </c>
      <c r="XEJ169"/>
      <c r="XEK169"/>
      <c r="XEL169"/>
      <c r="XEM169"/>
      <c r="XEN169"/>
      <c r="XEO169"/>
      <c r="XEP169"/>
      <c r="XEQ169"/>
      <c r="XER169"/>
      <c r="XES169"/>
      <c r="XET169"/>
      <c r="XEU169"/>
      <c r="XEV169"/>
      <c r="XEW169"/>
      <c r="XEX169"/>
      <c r="XEY169"/>
      <c r="XEZ169"/>
      <c r="XFA169"/>
      <c r="XFB169"/>
      <c r="XFC169"/>
      <c r="XFD169"/>
    </row>
    <row r="170" s="239" customFormat="1" ht="21" customHeight="1" spans="1:16384">
      <c r="A170" s="246">
        <v>2013101</v>
      </c>
      <c r="B170" s="249" t="s">
        <v>132</v>
      </c>
      <c r="C170" s="132">
        <f t="shared" si="2"/>
        <v>893.48</v>
      </c>
      <c r="F170" s="239">
        <v>889.43</v>
      </c>
      <c r="G170" s="239">
        <v>4.05</v>
      </c>
      <c r="M170" s="239">
        <v>0</v>
      </c>
      <c r="XEJ170"/>
      <c r="XEK170"/>
      <c r="XEL170"/>
      <c r="XEM170"/>
      <c r="XEN170"/>
      <c r="XEO170"/>
      <c r="XEP170"/>
      <c r="XEQ170"/>
      <c r="XER170"/>
      <c r="XES170"/>
      <c r="XET170"/>
      <c r="XEU170"/>
      <c r="XEV170"/>
      <c r="XEW170"/>
      <c r="XEX170"/>
      <c r="XEY170"/>
      <c r="XEZ170"/>
      <c r="XFA170"/>
      <c r="XFB170"/>
      <c r="XFC170"/>
      <c r="XFD170"/>
    </row>
    <row r="171" s="239" customFormat="1" ht="21" customHeight="1" spans="1:16384">
      <c r="A171" s="246">
        <v>2013102</v>
      </c>
      <c r="B171" s="248" t="s">
        <v>133</v>
      </c>
      <c r="C171" s="132">
        <f t="shared" si="2"/>
        <v>152.2912</v>
      </c>
      <c r="K171" s="239">
        <v>152.2912</v>
      </c>
      <c r="M171" s="239">
        <v>0</v>
      </c>
      <c r="XEJ171"/>
      <c r="XEK171"/>
      <c r="XEL171"/>
      <c r="XEM171"/>
      <c r="XEN171"/>
      <c r="XEO171"/>
      <c r="XEP171"/>
      <c r="XEQ171"/>
      <c r="XER171"/>
      <c r="XES171"/>
      <c r="XET171"/>
      <c r="XEU171"/>
      <c r="XEV171"/>
      <c r="XEW171"/>
      <c r="XEX171"/>
      <c r="XEY171"/>
      <c r="XEZ171"/>
      <c r="XFA171"/>
      <c r="XFB171"/>
      <c r="XFC171"/>
      <c r="XFD171"/>
    </row>
    <row r="172" s="239" customFormat="1" ht="21" customHeight="1" spans="1:16384">
      <c r="A172" s="246">
        <v>2013103</v>
      </c>
      <c r="B172" s="249" t="s">
        <v>134</v>
      </c>
      <c r="C172" s="132">
        <f t="shared" si="2"/>
        <v>606</v>
      </c>
      <c r="K172" s="239">
        <v>606</v>
      </c>
      <c r="M172" s="239">
        <v>0</v>
      </c>
      <c r="XEJ172"/>
      <c r="XEK172"/>
      <c r="XEL172"/>
      <c r="XEM172"/>
      <c r="XEN172"/>
      <c r="XEO172"/>
      <c r="XEP172"/>
      <c r="XEQ172"/>
      <c r="XER172"/>
      <c r="XES172"/>
      <c r="XET172"/>
      <c r="XEU172"/>
      <c r="XEV172"/>
      <c r="XEW172"/>
      <c r="XEX172"/>
      <c r="XEY172"/>
      <c r="XEZ172"/>
      <c r="XFA172"/>
      <c r="XFB172"/>
      <c r="XFC172"/>
      <c r="XFD172"/>
    </row>
    <row r="173" s="239" customFormat="1" ht="21" hidden="1" customHeight="1" spans="1:16384">
      <c r="A173" s="246">
        <v>2013105</v>
      </c>
      <c r="B173" s="249" t="s">
        <v>227</v>
      </c>
      <c r="C173" s="132">
        <f t="shared" si="2"/>
        <v>0</v>
      </c>
      <c r="M173" s="239">
        <v>0</v>
      </c>
      <c r="XEJ173"/>
      <c r="XEK173"/>
      <c r="XEL173"/>
      <c r="XEM173"/>
      <c r="XEN173"/>
      <c r="XEO173"/>
      <c r="XEP173"/>
      <c r="XEQ173"/>
      <c r="XER173"/>
      <c r="XES173"/>
      <c r="XET173"/>
      <c r="XEU173"/>
      <c r="XEV173"/>
      <c r="XEW173"/>
      <c r="XEX173"/>
      <c r="XEY173"/>
      <c r="XEZ173"/>
      <c r="XFA173"/>
      <c r="XFB173"/>
      <c r="XFC173"/>
      <c r="XFD173"/>
    </row>
    <row r="174" s="239" customFormat="1" ht="21" customHeight="1" spans="1:16384">
      <c r="A174" s="246">
        <v>2013150</v>
      </c>
      <c r="B174" s="249" t="s">
        <v>141</v>
      </c>
      <c r="C174" s="132">
        <f t="shared" si="2"/>
        <v>339.96</v>
      </c>
      <c r="F174" s="239">
        <v>339.96</v>
      </c>
      <c r="M174" s="239">
        <v>0</v>
      </c>
      <c r="XEJ174"/>
      <c r="XEK174"/>
      <c r="XEL174"/>
      <c r="XEM174"/>
      <c r="XEN174"/>
      <c r="XEO174"/>
      <c r="XEP174"/>
      <c r="XEQ174"/>
      <c r="XER174"/>
      <c r="XES174"/>
      <c r="XET174"/>
      <c r="XEU174"/>
      <c r="XEV174"/>
      <c r="XEW174"/>
      <c r="XEX174"/>
      <c r="XEY174"/>
      <c r="XEZ174"/>
      <c r="XFA174"/>
      <c r="XFB174"/>
      <c r="XFC174"/>
      <c r="XFD174"/>
    </row>
    <row r="175" s="239" customFormat="1" ht="21" hidden="1" customHeight="1" spans="1:16384">
      <c r="A175" s="246">
        <v>2013199</v>
      </c>
      <c r="B175" s="249" t="s">
        <v>228</v>
      </c>
      <c r="C175" s="132">
        <f t="shared" si="2"/>
        <v>0</v>
      </c>
      <c r="M175" s="239">
        <v>0</v>
      </c>
      <c r="XEJ175"/>
      <c r="XEK175"/>
      <c r="XEL175"/>
      <c r="XEM175"/>
      <c r="XEN175"/>
      <c r="XEO175"/>
      <c r="XEP175"/>
      <c r="XEQ175"/>
      <c r="XER175"/>
      <c r="XES175"/>
      <c r="XET175"/>
      <c r="XEU175"/>
      <c r="XEV175"/>
      <c r="XEW175"/>
      <c r="XEX175"/>
      <c r="XEY175"/>
      <c r="XEZ175"/>
      <c r="XFA175"/>
      <c r="XFB175"/>
      <c r="XFC175"/>
      <c r="XFD175"/>
    </row>
    <row r="176" s="239" customFormat="1" ht="21" customHeight="1" spans="1:16384">
      <c r="A176" s="246">
        <v>20132</v>
      </c>
      <c r="B176" s="249" t="s">
        <v>229</v>
      </c>
      <c r="C176" s="132">
        <f t="shared" si="2"/>
        <v>1972.46</v>
      </c>
      <c r="F176" s="239">
        <v>777.76</v>
      </c>
      <c r="G176" s="239">
        <v>0.81</v>
      </c>
      <c r="K176" s="239">
        <v>804.6</v>
      </c>
      <c r="L176" s="239">
        <v>329.76</v>
      </c>
      <c r="M176" s="239">
        <v>59.53</v>
      </c>
      <c r="XEJ176"/>
      <c r="XEK176"/>
      <c r="XEL176"/>
      <c r="XEM176"/>
      <c r="XEN176"/>
      <c r="XEO176"/>
      <c r="XEP176"/>
      <c r="XEQ176"/>
      <c r="XER176"/>
      <c r="XES176"/>
      <c r="XET176"/>
      <c r="XEU176"/>
      <c r="XEV176"/>
      <c r="XEW176"/>
      <c r="XEX176"/>
      <c r="XEY176"/>
      <c r="XEZ176"/>
      <c r="XFA176"/>
      <c r="XFB176"/>
      <c r="XFC176"/>
      <c r="XFD176"/>
    </row>
    <row r="177" s="239" customFormat="1" ht="21" customHeight="1" spans="1:16384">
      <c r="A177" s="246">
        <v>2013201</v>
      </c>
      <c r="B177" s="249" t="s">
        <v>132</v>
      </c>
      <c r="C177" s="132">
        <f t="shared" si="2"/>
        <v>630.17</v>
      </c>
      <c r="F177" s="239">
        <v>629.36</v>
      </c>
      <c r="G177" s="239">
        <v>0.81</v>
      </c>
      <c r="M177" s="239">
        <v>0</v>
      </c>
      <c r="XEJ177"/>
      <c r="XEK177"/>
      <c r="XEL177"/>
      <c r="XEM177"/>
      <c r="XEN177"/>
      <c r="XEO177"/>
      <c r="XEP177"/>
      <c r="XEQ177"/>
      <c r="XER177"/>
      <c r="XES177"/>
      <c r="XET177"/>
      <c r="XEU177"/>
      <c r="XEV177"/>
      <c r="XEW177"/>
      <c r="XEX177"/>
      <c r="XEY177"/>
      <c r="XEZ177"/>
      <c r="XFA177"/>
      <c r="XFB177"/>
      <c r="XFC177"/>
      <c r="XFD177"/>
    </row>
    <row r="178" s="239" customFormat="1" ht="21" customHeight="1" spans="1:16384">
      <c r="A178" s="246">
        <v>2013202</v>
      </c>
      <c r="B178" s="248" t="s">
        <v>133</v>
      </c>
      <c r="C178" s="132">
        <f t="shared" si="2"/>
        <v>1189.56</v>
      </c>
      <c r="K178" s="239">
        <v>804.6</v>
      </c>
      <c r="L178" s="239">
        <v>329.76</v>
      </c>
      <c r="M178" s="239">
        <v>55.2</v>
      </c>
      <c r="XEJ178"/>
      <c r="XEK178"/>
      <c r="XEL178"/>
      <c r="XEM178"/>
      <c r="XEN178"/>
      <c r="XEO178"/>
      <c r="XEP178"/>
      <c r="XEQ178"/>
      <c r="XER178"/>
      <c r="XES178"/>
      <c r="XET178"/>
      <c r="XEU178"/>
      <c r="XEV178"/>
      <c r="XEW178"/>
      <c r="XEX178"/>
      <c r="XEY178"/>
      <c r="XEZ178"/>
      <c r="XFA178"/>
      <c r="XFB178"/>
      <c r="XFC178"/>
      <c r="XFD178"/>
    </row>
    <row r="179" s="239" customFormat="1" ht="21" hidden="1" customHeight="1" spans="1:16384">
      <c r="A179" s="246">
        <v>2013203</v>
      </c>
      <c r="B179" s="249" t="s">
        <v>134</v>
      </c>
      <c r="C179" s="132">
        <f t="shared" si="2"/>
        <v>0</v>
      </c>
      <c r="M179" s="239">
        <v>0</v>
      </c>
      <c r="XEJ179"/>
      <c r="XEK179"/>
      <c r="XEL179"/>
      <c r="XEM179"/>
      <c r="XEN179"/>
      <c r="XEO179"/>
      <c r="XEP179"/>
      <c r="XEQ179"/>
      <c r="XER179"/>
      <c r="XES179"/>
      <c r="XET179"/>
      <c r="XEU179"/>
      <c r="XEV179"/>
      <c r="XEW179"/>
      <c r="XEX179"/>
      <c r="XEY179"/>
      <c r="XEZ179"/>
      <c r="XFA179"/>
      <c r="XFB179"/>
      <c r="XFC179"/>
      <c r="XFD179"/>
    </row>
    <row r="180" s="239" customFormat="1" ht="21" hidden="1" customHeight="1" spans="1:16384">
      <c r="A180" s="246">
        <v>2013204</v>
      </c>
      <c r="B180" s="249" t="s">
        <v>230</v>
      </c>
      <c r="C180" s="132">
        <f t="shared" si="2"/>
        <v>0</v>
      </c>
      <c r="M180" s="239">
        <v>0</v>
      </c>
      <c r="XEJ180"/>
      <c r="XEK180"/>
      <c r="XEL180"/>
      <c r="XEM180"/>
      <c r="XEN180"/>
      <c r="XEO180"/>
      <c r="XEP180"/>
      <c r="XEQ180"/>
      <c r="XER180"/>
      <c r="XES180"/>
      <c r="XET180"/>
      <c r="XEU180"/>
      <c r="XEV180"/>
      <c r="XEW180"/>
      <c r="XEX180"/>
      <c r="XEY180"/>
      <c r="XEZ180"/>
      <c r="XFA180"/>
      <c r="XFB180"/>
      <c r="XFC180"/>
      <c r="XFD180"/>
    </row>
    <row r="181" s="239" customFormat="1" ht="21" customHeight="1" spans="1:16384">
      <c r="A181" s="246">
        <v>2013250</v>
      </c>
      <c r="B181" s="249" t="s">
        <v>141</v>
      </c>
      <c r="C181" s="132">
        <f t="shared" si="2"/>
        <v>148.4</v>
      </c>
      <c r="F181" s="239">
        <v>148.4</v>
      </c>
      <c r="M181" s="239">
        <v>0</v>
      </c>
      <c r="XEJ181"/>
      <c r="XEK181"/>
      <c r="XEL181"/>
      <c r="XEM181"/>
      <c r="XEN181"/>
      <c r="XEO181"/>
      <c r="XEP181"/>
      <c r="XEQ181"/>
      <c r="XER181"/>
      <c r="XES181"/>
      <c r="XET181"/>
      <c r="XEU181"/>
      <c r="XEV181"/>
      <c r="XEW181"/>
      <c r="XEX181"/>
      <c r="XEY181"/>
      <c r="XEZ181"/>
      <c r="XFA181"/>
      <c r="XFB181"/>
      <c r="XFC181"/>
      <c r="XFD181"/>
    </row>
    <row r="182" s="239" customFormat="1" ht="21" customHeight="1" spans="1:16384">
      <c r="A182" s="246">
        <v>2013299</v>
      </c>
      <c r="B182" s="249" t="s">
        <v>231</v>
      </c>
      <c r="C182" s="132">
        <f t="shared" si="2"/>
        <v>4.33</v>
      </c>
      <c r="M182" s="239">
        <v>4.33</v>
      </c>
      <c r="XEJ182"/>
      <c r="XEK182"/>
      <c r="XEL182"/>
      <c r="XEM182"/>
      <c r="XEN182"/>
      <c r="XEO182"/>
      <c r="XEP182"/>
      <c r="XEQ182"/>
      <c r="XER182"/>
      <c r="XES182"/>
      <c r="XET182"/>
      <c r="XEU182"/>
      <c r="XEV182"/>
      <c r="XEW182"/>
      <c r="XEX182"/>
      <c r="XEY182"/>
      <c r="XEZ182"/>
      <c r="XFA182"/>
      <c r="XFB182"/>
      <c r="XFC182"/>
      <c r="XFD182"/>
    </row>
    <row r="183" s="239" customFormat="1" ht="21" customHeight="1" spans="1:16384">
      <c r="A183" s="246">
        <v>20133</v>
      </c>
      <c r="B183" s="249" t="s">
        <v>232</v>
      </c>
      <c r="C183" s="132">
        <f t="shared" si="2"/>
        <v>1353.79</v>
      </c>
      <c r="F183" s="239">
        <v>635.79</v>
      </c>
      <c r="K183" s="239">
        <v>718</v>
      </c>
      <c r="M183" s="239">
        <v>0</v>
      </c>
      <c r="XEJ183"/>
      <c r="XEK183"/>
      <c r="XEL183"/>
      <c r="XEM183"/>
      <c r="XEN183"/>
      <c r="XEO183"/>
      <c r="XEP183"/>
      <c r="XEQ183"/>
      <c r="XER183"/>
      <c r="XES183"/>
      <c r="XET183"/>
      <c r="XEU183"/>
      <c r="XEV183"/>
      <c r="XEW183"/>
      <c r="XEX183"/>
      <c r="XEY183"/>
      <c r="XEZ183"/>
      <c r="XFA183"/>
      <c r="XFB183"/>
      <c r="XFC183"/>
      <c r="XFD183"/>
    </row>
    <row r="184" s="239" customFormat="1" ht="21" customHeight="1" spans="1:16384">
      <c r="A184" s="246">
        <v>2013301</v>
      </c>
      <c r="B184" s="249" t="s">
        <v>132</v>
      </c>
      <c r="C184" s="132">
        <f t="shared" si="2"/>
        <v>521.61</v>
      </c>
      <c r="F184" s="239">
        <v>521.61</v>
      </c>
      <c r="M184" s="239">
        <v>0</v>
      </c>
      <c r="XEJ184"/>
      <c r="XEK184"/>
      <c r="XEL184"/>
      <c r="XEM184"/>
      <c r="XEN184"/>
      <c r="XEO184"/>
      <c r="XEP184"/>
      <c r="XEQ184"/>
      <c r="XER184"/>
      <c r="XES184"/>
      <c r="XET184"/>
      <c r="XEU184"/>
      <c r="XEV184"/>
      <c r="XEW184"/>
      <c r="XEX184"/>
      <c r="XEY184"/>
      <c r="XEZ184"/>
      <c r="XFA184"/>
      <c r="XFB184"/>
      <c r="XFC184"/>
      <c r="XFD184"/>
    </row>
    <row r="185" s="239" customFormat="1" ht="21" customHeight="1" spans="1:16384">
      <c r="A185" s="246">
        <v>2013302</v>
      </c>
      <c r="B185" s="248" t="s">
        <v>133</v>
      </c>
      <c r="C185" s="132">
        <f t="shared" si="2"/>
        <v>718</v>
      </c>
      <c r="K185" s="239">
        <v>718</v>
      </c>
      <c r="M185" s="239">
        <v>0</v>
      </c>
      <c r="XEJ185"/>
      <c r="XEK185"/>
      <c r="XEL185"/>
      <c r="XEM185"/>
      <c r="XEN185"/>
      <c r="XEO185"/>
      <c r="XEP185"/>
      <c r="XEQ185"/>
      <c r="XER185"/>
      <c r="XES185"/>
      <c r="XET185"/>
      <c r="XEU185"/>
      <c r="XEV185"/>
      <c r="XEW185"/>
      <c r="XEX185"/>
      <c r="XEY185"/>
      <c r="XEZ185"/>
      <c r="XFA185"/>
      <c r="XFB185"/>
      <c r="XFC185"/>
      <c r="XFD185"/>
    </row>
    <row r="186" s="239" customFormat="1" ht="21" hidden="1" customHeight="1" spans="1:16384">
      <c r="A186" s="246">
        <v>2013303</v>
      </c>
      <c r="B186" s="249" t="s">
        <v>134</v>
      </c>
      <c r="C186" s="132">
        <f t="shared" si="2"/>
        <v>0</v>
      </c>
      <c r="M186" s="239">
        <v>0</v>
      </c>
      <c r="XEJ186"/>
      <c r="XEK186"/>
      <c r="XEL186"/>
      <c r="XEM186"/>
      <c r="XEN186"/>
      <c r="XEO186"/>
      <c r="XEP186"/>
      <c r="XEQ186"/>
      <c r="XER186"/>
      <c r="XES186"/>
      <c r="XET186"/>
      <c r="XEU186"/>
      <c r="XEV186"/>
      <c r="XEW186"/>
      <c r="XEX186"/>
      <c r="XEY186"/>
      <c r="XEZ186"/>
      <c r="XFA186"/>
      <c r="XFB186"/>
      <c r="XFC186"/>
      <c r="XFD186"/>
    </row>
    <row r="187" s="239" customFormat="1" ht="21" hidden="1" customHeight="1" spans="1:16384">
      <c r="A187" s="246">
        <v>2013304</v>
      </c>
      <c r="B187" s="249" t="s">
        <v>233</v>
      </c>
      <c r="C187" s="132">
        <f t="shared" si="2"/>
        <v>0</v>
      </c>
      <c r="M187" s="239">
        <v>0</v>
      </c>
      <c r="XEJ187"/>
      <c r="XEK187"/>
      <c r="XEL187"/>
      <c r="XEM187"/>
      <c r="XEN187"/>
      <c r="XEO187"/>
      <c r="XEP187"/>
      <c r="XEQ187"/>
      <c r="XER187"/>
      <c r="XES187"/>
      <c r="XET187"/>
      <c r="XEU187"/>
      <c r="XEV187"/>
      <c r="XEW187"/>
      <c r="XEX187"/>
      <c r="XEY187"/>
      <c r="XEZ187"/>
      <c r="XFA187"/>
      <c r="XFB187"/>
      <c r="XFC187"/>
      <c r="XFD187"/>
    </row>
    <row r="188" s="239" customFormat="1" ht="21" customHeight="1" spans="1:16384">
      <c r="A188" s="246">
        <v>2013350</v>
      </c>
      <c r="B188" s="249" t="s">
        <v>141</v>
      </c>
      <c r="C188" s="132">
        <f t="shared" si="2"/>
        <v>114.18</v>
      </c>
      <c r="F188" s="239">
        <v>114.18</v>
      </c>
      <c r="M188" s="239">
        <v>0</v>
      </c>
      <c r="XEJ188"/>
      <c r="XEK188"/>
      <c r="XEL188"/>
      <c r="XEM188"/>
      <c r="XEN188"/>
      <c r="XEO188"/>
      <c r="XEP188"/>
      <c r="XEQ188"/>
      <c r="XER188"/>
      <c r="XES188"/>
      <c r="XET188"/>
      <c r="XEU188"/>
      <c r="XEV188"/>
      <c r="XEW188"/>
      <c r="XEX188"/>
      <c r="XEY188"/>
      <c r="XEZ188"/>
      <c r="XFA188"/>
      <c r="XFB188"/>
      <c r="XFC188"/>
      <c r="XFD188"/>
    </row>
    <row r="189" s="239" customFormat="1" ht="21" hidden="1" customHeight="1" spans="1:16384">
      <c r="A189" s="246">
        <v>2013399</v>
      </c>
      <c r="B189" s="249" t="s">
        <v>234</v>
      </c>
      <c r="C189" s="132">
        <f t="shared" si="2"/>
        <v>0</v>
      </c>
      <c r="M189" s="239">
        <v>0</v>
      </c>
      <c r="XEJ189"/>
      <c r="XEK189"/>
      <c r="XEL189"/>
      <c r="XEM189"/>
      <c r="XEN189"/>
      <c r="XEO189"/>
      <c r="XEP189"/>
      <c r="XEQ189"/>
      <c r="XER189"/>
      <c r="XES189"/>
      <c r="XET189"/>
      <c r="XEU189"/>
      <c r="XEV189"/>
      <c r="XEW189"/>
      <c r="XEX189"/>
      <c r="XEY189"/>
      <c r="XEZ189"/>
      <c r="XFA189"/>
      <c r="XFB189"/>
      <c r="XFC189"/>
      <c r="XFD189"/>
    </row>
    <row r="190" s="239" customFormat="1" ht="21" customHeight="1" spans="1:16384">
      <c r="A190" s="246">
        <v>20134</v>
      </c>
      <c r="B190" s="249" t="s">
        <v>235</v>
      </c>
      <c r="C190" s="132">
        <f t="shared" si="2"/>
        <v>672.79</v>
      </c>
      <c r="F190" s="239">
        <v>381.25</v>
      </c>
      <c r="G190" s="239">
        <v>2.34</v>
      </c>
      <c r="K190" s="239">
        <v>269.2</v>
      </c>
      <c r="L190" s="239">
        <v>20</v>
      </c>
      <c r="M190" s="239">
        <v>0</v>
      </c>
      <c r="XEJ190"/>
      <c r="XEK190"/>
      <c r="XEL190"/>
      <c r="XEM190"/>
      <c r="XEN190"/>
      <c r="XEO190"/>
      <c r="XEP190"/>
      <c r="XEQ190"/>
      <c r="XER190"/>
      <c r="XES190"/>
      <c r="XET190"/>
      <c r="XEU190"/>
      <c r="XEV190"/>
      <c r="XEW190"/>
      <c r="XEX190"/>
      <c r="XEY190"/>
      <c r="XEZ190"/>
      <c r="XFA190"/>
      <c r="XFB190"/>
      <c r="XFC190"/>
      <c r="XFD190"/>
    </row>
    <row r="191" s="239" customFormat="1" ht="21" customHeight="1" spans="1:16384">
      <c r="A191" s="246">
        <v>2013401</v>
      </c>
      <c r="B191" s="249" t="s">
        <v>132</v>
      </c>
      <c r="C191" s="132">
        <f t="shared" si="2"/>
        <v>350.4</v>
      </c>
      <c r="F191" s="239">
        <v>350.4</v>
      </c>
      <c r="M191" s="239">
        <v>0</v>
      </c>
      <c r="XEJ191"/>
      <c r="XEK191"/>
      <c r="XEL191"/>
      <c r="XEM191"/>
      <c r="XEN191"/>
      <c r="XEO191"/>
      <c r="XEP191"/>
      <c r="XEQ191"/>
      <c r="XER191"/>
      <c r="XES191"/>
      <c r="XET191"/>
      <c r="XEU191"/>
      <c r="XEV191"/>
      <c r="XEW191"/>
      <c r="XEX191"/>
      <c r="XEY191"/>
      <c r="XEZ191"/>
      <c r="XFA191"/>
      <c r="XFB191"/>
      <c r="XFC191"/>
      <c r="XFD191"/>
    </row>
    <row r="192" s="239" customFormat="1" ht="21" customHeight="1" spans="1:16384">
      <c r="A192" s="246">
        <v>2013402</v>
      </c>
      <c r="B192" s="248" t="s">
        <v>133</v>
      </c>
      <c r="C192" s="132">
        <f t="shared" si="2"/>
        <v>142.34</v>
      </c>
      <c r="G192" s="239">
        <v>2.34</v>
      </c>
      <c r="K192" s="239">
        <v>140</v>
      </c>
      <c r="M192" s="239">
        <v>0</v>
      </c>
      <c r="XEJ192"/>
      <c r="XEK192"/>
      <c r="XEL192"/>
      <c r="XEM192"/>
      <c r="XEN192"/>
      <c r="XEO192"/>
      <c r="XEP192"/>
      <c r="XEQ192"/>
      <c r="XER192"/>
      <c r="XES192"/>
      <c r="XET192"/>
      <c r="XEU192"/>
      <c r="XEV192"/>
      <c r="XEW192"/>
      <c r="XEX192"/>
      <c r="XEY192"/>
      <c r="XEZ192"/>
      <c r="XFA192"/>
      <c r="XFB192"/>
      <c r="XFC192"/>
      <c r="XFD192"/>
    </row>
    <row r="193" s="239" customFormat="1" ht="21" hidden="1" customHeight="1" spans="1:16384">
      <c r="A193" s="246">
        <v>2013403</v>
      </c>
      <c r="B193" s="249" t="s">
        <v>134</v>
      </c>
      <c r="C193" s="132">
        <f t="shared" si="2"/>
        <v>0</v>
      </c>
      <c r="M193" s="239">
        <v>0</v>
      </c>
      <c r="XEJ193"/>
      <c r="XEK193"/>
      <c r="XEL193"/>
      <c r="XEM193"/>
      <c r="XEN193"/>
      <c r="XEO193"/>
      <c r="XEP193"/>
      <c r="XEQ193"/>
      <c r="XER193"/>
      <c r="XES193"/>
      <c r="XET193"/>
      <c r="XEU193"/>
      <c r="XEV193"/>
      <c r="XEW193"/>
      <c r="XEX193"/>
      <c r="XEY193"/>
      <c r="XEZ193"/>
      <c r="XFA193"/>
      <c r="XFB193"/>
      <c r="XFC193"/>
      <c r="XFD193"/>
    </row>
    <row r="194" s="239" customFormat="1" ht="21" customHeight="1" spans="1:16384">
      <c r="A194" s="246">
        <v>2013404</v>
      </c>
      <c r="B194" s="249" t="s">
        <v>236</v>
      </c>
      <c r="C194" s="132">
        <f t="shared" si="2"/>
        <v>135.2</v>
      </c>
      <c r="K194" s="239">
        <v>115.2</v>
      </c>
      <c r="L194" s="239">
        <v>20</v>
      </c>
      <c r="M194" s="239">
        <v>0</v>
      </c>
      <c r="XEJ194"/>
      <c r="XEK194"/>
      <c r="XEL194"/>
      <c r="XEM194"/>
      <c r="XEN194"/>
      <c r="XEO194"/>
      <c r="XEP194"/>
      <c r="XEQ194"/>
      <c r="XER194"/>
      <c r="XES194"/>
      <c r="XET194"/>
      <c r="XEU194"/>
      <c r="XEV194"/>
      <c r="XEW194"/>
      <c r="XEX194"/>
      <c r="XEY194"/>
      <c r="XEZ194"/>
      <c r="XFA194"/>
      <c r="XFB194"/>
      <c r="XFC194"/>
      <c r="XFD194"/>
    </row>
    <row r="195" s="239" customFormat="1" ht="21" customHeight="1" spans="1:16384">
      <c r="A195" s="246">
        <v>2013405</v>
      </c>
      <c r="B195" s="249" t="s">
        <v>237</v>
      </c>
      <c r="C195" s="132">
        <f t="shared" si="2"/>
        <v>14</v>
      </c>
      <c r="K195" s="239">
        <v>14</v>
      </c>
      <c r="M195" s="239">
        <v>0</v>
      </c>
      <c r="XEJ195"/>
      <c r="XEK195"/>
      <c r="XEL195"/>
      <c r="XEM195"/>
      <c r="XEN195"/>
      <c r="XEO195"/>
      <c r="XEP195"/>
      <c r="XEQ195"/>
      <c r="XER195"/>
      <c r="XES195"/>
      <c r="XET195"/>
      <c r="XEU195"/>
      <c r="XEV195"/>
      <c r="XEW195"/>
      <c r="XEX195"/>
      <c r="XEY195"/>
      <c r="XEZ195"/>
      <c r="XFA195"/>
      <c r="XFB195"/>
      <c r="XFC195"/>
      <c r="XFD195"/>
    </row>
    <row r="196" s="239" customFormat="1" ht="21" customHeight="1" spans="1:16384">
      <c r="A196" s="246">
        <v>2013450</v>
      </c>
      <c r="B196" s="249" t="s">
        <v>141</v>
      </c>
      <c r="C196" s="132">
        <f t="shared" si="2"/>
        <v>30.85</v>
      </c>
      <c r="F196" s="239">
        <v>30.85</v>
      </c>
      <c r="M196" s="239">
        <v>0</v>
      </c>
      <c r="XEJ196"/>
      <c r="XEK196"/>
      <c r="XEL196"/>
      <c r="XEM196"/>
      <c r="XEN196"/>
      <c r="XEO196"/>
      <c r="XEP196"/>
      <c r="XEQ196"/>
      <c r="XER196"/>
      <c r="XES196"/>
      <c r="XET196"/>
      <c r="XEU196"/>
      <c r="XEV196"/>
      <c r="XEW196"/>
      <c r="XEX196"/>
      <c r="XEY196"/>
      <c r="XEZ196"/>
      <c r="XFA196"/>
      <c r="XFB196"/>
      <c r="XFC196"/>
      <c r="XFD196"/>
    </row>
    <row r="197" s="239" customFormat="1" ht="21" hidden="1" customHeight="1" spans="1:16384">
      <c r="A197" s="246">
        <v>2013499</v>
      </c>
      <c r="B197" s="249" t="s">
        <v>238</v>
      </c>
      <c r="C197" s="132">
        <f t="shared" ref="C197:C260" si="3">D197+E197+F197+G197+H197+I197+J197+K197+L197+M197</f>
        <v>0</v>
      </c>
      <c r="M197" s="239">
        <v>0</v>
      </c>
      <c r="XEJ197"/>
      <c r="XEK197"/>
      <c r="XEL197"/>
      <c r="XEM197"/>
      <c r="XEN197"/>
      <c r="XEO197"/>
      <c r="XEP197"/>
      <c r="XEQ197"/>
      <c r="XER197"/>
      <c r="XES197"/>
      <c r="XET197"/>
      <c r="XEU197"/>
      <c r="XEV197"/>
      <c r="XEW197"/>
      <c r="XEX197"/>
      <c r="XEY197"/>
      <c r="XEZ197"/>
      <c r="XFA197"/>
      <c r="XFB197"/>
      <c r="XFC197"/>
      <c r="XFD197"/>
    </row>
    <row r="198" s="239" customFormat="1" ht="21" hidden="1" customHeight="1" spans="1:16384">
      <c r="A198" s="246">
        <v>20135</v>
      </c>
      <c r="B198" s="249" t="s">
        <v>239</v>
      </c>
      <c r="C198" s="132">
        <f t="shared" si="3"/>
        <v>0</v>
      </c>
      <c r="M198" s="239">
        <v>0</v>
      </c>
      <c r="XEJ198"/>
      <c r="XEK198"/>
      <c r="XEL198"/>
      <c r="XEM198"/>
      <c r="XEN198"/>
      <c r="XEO198"/>
      <c r="XEP198"/>
      <c r="XEQ198"/>
      <c r="XER198"/>
      <c r="XES198"/>
      <c r="XET198"/>
      <c r="XEU198"/>
      <c r="XEV198"/>
      <c r="XEW198"/>
      <c r="XEX198"/>
      <c r="XEY198"/>
      <c r="XEZ198"/>
      <c r="XFA198"/>
      <c r="XFB198"/>
      <c r="XFC198"/>
      <c r="XFD198"/>
    </row>
    <row r="199" s="239" customFormat="1" ht="21" hidden="1" customHeight="1" spans="1:16384">
      <c r="A199" s="246">
        <v>2013501</v>
      </c>
      <c r="B199" s="248" t="s">
        <v>132</v>
      </c>
      <c r="C199" s="132">
        <f t="shared" si="3"/>
        <v>0</v>
      </c>
      <c r="M199" s="239">
        <v>0</v>
      </c>
      <c r="XEJ199"/>
      <c r="XEK199"/>
      <c r="XEL199"/>
      <c r="XEM199"/>
      <c r="XEN199"/>
      <c r="XEO199"/>
      <c r="XEP199"/>
      <c r="XEQ199"/>
      <c r="XER199"/>
      <c r="XES199"/>
      <c r="XET199"/>
      <c r="XEU199"/>
      <c r="XEV199"/>
      <c r="XEW199"/>
      <c r="XEX199"/>
      <c r="XEY199"/>
      <c r="XEZ199"/>
      <c r="XFA199"/>
      <c r="XFB199"/>
      <c r="XFC199"/>
      <c r="XFD199"/>
    </row>
    <row r="200" s="239" customFormat="1" ht="21" hidden="1" customHeight="1" spans="1:16384">
      <c r="A200" s="246">
        <v>2013502</v>
      </c>
      <c r="B200" s="249" t="s">
        <v>133</v>
      </c>
      <c r="C200" s="132">
        <f t="shared" si="3"/>
        <v>0</v>
      </c>
      <c r="M200" s="239">
        <v>0</v>
      </c>
      <c r="XEJ200"/>
      <c r="XEK200"/>
      <c r="XEL200"/>
      <c r="XEM200"/>
      <c r="XEN200"/>
      <c r="XEO200"/>
      <c r="XEP200"/>
      <c r="XEQ200"/>
      <c r="XER200"/>
      <c r="XES200"/>
      <c r="XET200"/>
      <c r="XEU200"/>
      <c r="XEV200"/>
      <c r="XEW200"/>
      <c r="XEX200"/>
      <c r="XEY200"/>
      <c r="XEZ200"/>
      <c r="XFA200"/>
      <c r="XFB200"/>
      <c r="XFC200"/>
      <c r="XFD200"/>
    </row>
    <row r="201" s="239" customFormat="1" ht="21" hidden="1" customHeight="1" spans="1:16384">
      <c r="A201" s="246">
        <v>2013503</v>
      </c>
      <c r="B201" s="249" t="s">
        <v>134</v>
      </c>
      <c r="C201" s="132">
        <f t="shared" si="3"/>
        <v>0</v>
      </c>
      <c r="M201" s="239">
        <v>0</v>
      </c>
      <c r="XEJ201"/>
      <c r="XEK201"/>
      <c r="XEL201"/>
      <c r="XEM201"/>
      <c r="XEN201"/>
      <c r="XEO201"/>
      <c r="XEP201"/>
      <c r="XEQ201"/>
      <c r="XER201"/>
      <c r="XES201"/>
      <c r="XET201"/>
      <c r="XEU201"/>
      <c r="XEV201"/>
      <c r="XEW201"/>
      <c r="XEX201"/>
      <c r="XEY201"/>
      <c r="XEZ201"/>
      <c r="XFA201"/>
      <c r="XFB201"/>
      <c r="XFC201"/>
      <c r="XFD201"/>
    </row>
    <row r="202" s="239" customFormat="1" ht="21" hidden="1" customHeight="1" spans="1:16384">
      <c r="A202" s="246">
        <v>2013550</v>
      </c>
      <c r="B202" s="249" t="s">
        <v>141</v>
      </c>
      <c r="C202" s="132">
        <f t="shared" si="3"/>
        <v>0</v>
      </c>
      <c r="M202" s="239">
        <v>0</v>
      </c>
      <c r="XEJ202"/>
      <c r="XEK202"/>
      <c r="XEL202"/>
      <c r="XEM202"/>
      <c r="XEN202"/>
      <c r="XEO202"/>
      <c r="XEP202"/>
      <c r="XEQ202"/>
      <c r="XER202"/>
      <c r="XES202"/>
      <c r="XET202"/>
      <c r="XEU202"/>
      <c r="XEV202"/>
      <c r="XEW202"/>
      <c r="XEX202"/>
      <c r="XEY202"/>
      <c r="XEZ202"/>
      <c r="XFA202"/>
      <c r="XFB202"/>
      <c r="XFC202"/>
      <c r="XFD202"/>
    </row>
    <row r="203" s="239" customFormat="1" ht="21" hidden="1" customHeight="1" spans="1:16384">
      <c r="A203" s="246">
        <v>2013599</v>
      </c>
      <c r="B203" s="249" t="s">
        <v>240</v>
      </c>
      <c r="C203" s="132">
        <f t="shared" si="3"/>
        <v>0</v>
      </c>
      <c r="M203" s="239">
        <v>0</v>
      </c>
      <c r="XEJ203"/>
      <c r="XEK203"/>
      <c r="XEL203"/>
      <c r="XEM203"/>
      <c r="XEN203"/>
      <c r="XEO203"/>
      <c r="XEP203"/>
      <c r="XEQ203"/>
      <c r="XER203"/>
      <c r="XES203"/>
      <c r="XET203"/>
      <c r="XEU203"/>
      <c r="XEV203"/>
      <c r="XEW203"/>
      <c r="XEX203"/>
      <c r="XEY203"/>
      <c r="XEZ203"/>
      <c r="XFA203"/>
      <c r="XFB203"/>
      <c r="XFC203"/>
      <c r="XFD203"/>
    </row>
    <row r="204" s="239" customFormat="1" ht="21" customHeight="1" spans="1:16384">
      <c r="A204" s="246">
        <v>20136</v>
      </c>
      <c r="B204" s="249" t="s">
        <v>241</v>
      </c>
      <c r="C204" s="132">
        <f t="shared" si="3"/>
        <v>2230.85</v>
      </c>
      <c r="F204" s="239">
        <v>867.9</v>
      </c>
      <c r="K204" s="239">
        <v>1362.95</v>
      </c>
      <c r="M204" s="239">
        <v>0</v>
      </c>
      <c r="XEJ204"/>
      <c r="XEK204"/>
      <c r="XEL204"/>
      <c r="XEM204"/>
      <c r="XEN204"/>
      <c r="XEO204"/>
      <c r="XEP204"/>
      <c r="XEQ204"/>
      <c r="XER204"/>
      <c r="XES204"/>
      <c r="XET204"/>
      <c r="XEU204"/>
      <c r="XEV204"/>
      <c r="XEW204"/>
      <c r="XEX204"/>
      <c r="XEY204"/>
      <c r="XEZ204"/>
      <c r="XFA204"/>
      <c r="XFB204"/>
      <c r="XFC204"/>
      <c r="XFD204"/>
    </row>
    <row r="205" s="239" customFormat="1" ht="21" customHeight="1" spans="1:16384">
      <c r="A205" s="246">
        <v>2013601</v>
      </c>
      <c r="B205" s="248" t="s">
        <v>132</v>
      </c>
      <c r="C205" s="132">
        <f t="shared" si="3"/>
        <v>690.62</v>
      </c>
      <c r="F205" s="239">
        <v>690.62</v>
      </c>
      <c r="M205" s="239">
        <v>0</v>
      </c>
      <c r="XEJ205"/>
      <c r="XEK205"/>
      <c r="XEL205"/>
      <c r="XEM205"/>
      <c r="XEN205"/>
      <c r="XEO205"/>
      <c r="XEP205"/>
      <c r="XEQ205"/>
      <c r="XER205"/>
      <c r="XES205"/>
      <c r="XET205"/>
      <c r="XEU205"/>
      <c r="XEV205"/>
      <c r="XEW205"/>
      <c r="XEX205"/>
      <c r="XEY205"/>
      <c r="XEZ205"/>
      <c r="XFA205"/>
      <c r="XFB205"/>
      <c r="XFC205"/>
      <c r="XFD205"/>
    </row>
    <row r="206" s="239" customFormat="1" ht="21" customHeight="1" spans="1:16384">
      <c r="A206" s="246">
        <v>2013602</v>
      </c>
      <c r="B206" s="249" t="s">
        <v>133</v>
      </c>
      <c r="C206" s="132">
        <f t="shared" si="3"/>
        <v>638</v>
      </c>
      <c r="K206" s="239">
        <v>638</v>
      </c>
      <c r="M206" s="239">
        <v>0</v>
      </c>
      <c r="XEJ206"/>
      <c r="XEK206"/>
      <c r="XEL206"/>
      <c r="XEM206"/>
      <c r="XEN206"/>
      <c r="XEO206"/>
      <c r="XEP206"/>
      <c r="XEQ206"/>
      <c r="XER206"/>
      <c r="XES206"/>
      <c r="XET206"/>
      <c r="XEU206"/>
      <c r="XEV206"/>
      <c r="XEW206"/>
      <c r="XEX206"/>
      <c r="XEY206"/>
      <c r="XEZ206"/>
      <c r="XFA206"/>
      <c r="XFB206"/>
      <c r="XFC206"/>
      <c r="XFD206"/>
    </row>
    <row r="207" s="239" customFormat="1" ht="21" hidden="1" customHeight="1" spans="1:16384">
      <c r="A207" s="246">
        <v>2013603</v>
      </c>
      <c r="B207" s="249" t="s">
        <v>134</v>
      </c>
      <c r="C207" s="132">
        <f t="shared" si="3"/>
        <v>0</v>
      </c>
      <c r="M207" s="239">
        <v>0</v>
      </c>
      <c r="XEJ207"/>
      <c r="XEK207"/>
      <c r="XEL207"/>
      <c r="XEM207"/>
      <c r="XEN207"/>
      <c r="XEO207"/>
      <c r="XEP207"/>
      <c r="XEQ207"/>
      <c r="XER207"/>
      <c r="XES207"/>
      <c r="XET207"/>
      <c r="XEU207"/>
      <c r="XEV207"/>
      <c r="XEW207"/>
      <c r="XEX207"/>
      <c r="XEY207"/>
      <c r="XEZ207"/>
      <c r="XFA207"/>
      <c r="XFB207"/>
      <c r="XFC207"/>
      <c r="XFD207"/>
    </row>
    <row r="208" s="239" customFormat="1" ht="21" customHeight="1" spans="1:16384">
      <c r="A208" s="246">
        <v>2013650</v>
      </c>
      <c r="B208" s="249" t="s">
        <v>141</v>
      </c>
      <c r="C208" s="132">
        <f t="shared" si="3"/>
        <v>177.28</v>
      </c>
      <c r="F208" s="239">
        <v>177.28</v>
      </c>
      <c r="M208" s="239">
        <v>0</v>
      </c>
      <c r="XEJ208"/>
      <c r="XEK208"/>
      <c r="XEL208"/>
      <c r="XEM208"/>
      <c r="XEN208"/>
      <c r="XEO208"/>
      <c r="XEP208"/>
      <c r="XEQ208"/>
      <c r="XER208"/>
      <c r="XES208"/>
      <c r="XET208"/>
      <c r="XEU208"/>
      <c r="XEV208"/>
      <c r="XEW208"/>
      <c r="XEX208"/>
      <c r="XEY208"/>
      <c r="XEZ208"/>
      <c r="XFA208"/>
      <c r="XFB208"/>
      <c r="XFC208"/>
      <c r="XFD208"/>
    </row>
    <row r="209" s="239" customFormat="1" ht="21" customHeight="1" spans="1:16384">
      <c r="A209" s="246">
        <v>2013699</v>
      </c>
      <c r="B209" s="249" t="s">
        <v>242</v>
      </c>
      <c r="C209" s="132">
        <f t="shared" si="3"/>
        <v>724.95</v>
      </c>
      <c r="K209" s="239">
        <v>724.95</v>
      </c>
      <c r="M209" s="239">
        <v>0</v>
      </c>
      <c r="XEJ209"/>
      <c r="XEK209"/>
      <c r="XEL209"/>
      <c r="XEM209"/>
      <c r="XEN209"/>
      <c r="XEO209"/>
      <c r="XEP209"/>
      <c r="XEQ209"/>
      <c r="XER209"/>
      <c r="XES209"/>
      <c r="XET209"/>
      <c r="XEU209"/>
      <c r="XEV209"/>
      <c r="XEW209"/>
      <c r="XEX209"/>
      <c r="XEY209"/>
      <c r="XEZ209"/>
      <c r="XFA209"/>
      <c r="XFB209"/>
      <c r="XFC209"/>
      <c r="XFD209"/>
    </row>
    <row r="210" s="239" customFormat="1" ht="21" customHeight="1" spans="1:16384">
      <c r="A210" s="246">
        <v>20137</v>
      </c>
      <c r="B210" s="249" t="s">
        <v>243</v>
      </c>
      <c r="C210" s="132">
        <f t="shared" si="3"/>
        <v>287.55</v>
      </c>
      <c r="F210" s="239">
        <v>217.55</v>
      </c>
      <c r="K210" s="239">
        <v>70</v>
      </c>
      <c r="M210" s="239">
        <v>0</v>
      </c>
      <c r="XEJ210"/>
      <c r="XEK210"/>
      <c r="XEL210"/>
      <c r="XEM210"/>
      <c r="XEN210"/>
      <c r="XEO210"/>
      <c r="XEP210"/>
      <c r="XEQ210"/>
      <c r="XER210"/>
      <c r="XES210"/>
      <c r="XET210"/>
      <c r="XEU210"/>
      <c r="XEV210"/>
      <c r="XEW210"/>
      <c r="XEX210"/>
      <c r="XEY210"/>
      <c r="XEZ210"/>
      <c r="XFA210"/>
      <c r="XFB210"/>
      <c r="XFC210"/>
      <c r="XFD210"/>
    </row>
    <row r="211" s="239" customFormat="1" ht="21" customHeight="1" spans="1:16384">
      <c r="A211" s="246">
        <v>2013701</v>
      </c>
      <c r="B211" s="249" t="s">
        <v>132</v>
      </c>
      <c r="C211" s="132">
        <f t="shared" si="3"/>
        <v>127.29</v>
      </c>
      <c r="F211" s="239">
        <v>127.29</v>
      </c>
      <c r="M211" s="239">
        <v>0</v>
      </c>
      <c r="XEJ211"/>
      <c r="XEK211"/>
      <c r="XEL211"/>
      <c r="XEM211"/>
      <c r="XEN211"/>
      <c r="XEO211"/>
      <c r="XEP211"/>
      <c r="XEQ211"/>
      <c r="XER211"/>
      <c r="XES211"/>
      <c r="XET211"/>
      <c r="XEU211"/>
      <c r="XEV211"/>
      <c r="XEW211"/>
      <c r="XEX211"/>
      <c r="XEY211"/>
      <c r="XEZ211"/>
      <c r="XFA211"/>
      <c r="XFB211"/>
      <c r="XFC211"/>
      <c r="XFD211"/>
    </row>
    <row r="212" s="239" customFormat="1" ht="21" customHeight="1" spans="1:16384">
      <c r="A212" s="246">
        <v>2013702</v>
      </c>
      <c r="B212" s="249" t="s">
        <v>133</v>
      </c>
      <c r="C212" s="132">
        <f t="shared" si="3"/>
        <v>70</v>
      </c>
      <c r="K212" s="239">
        <v>70</v>
      </c>
      <c r="M212" s="239">
        <v>0</v>
      </c>
      <c r="XEJ212"/>
      <c r="XEK212"/>
      <c r="XEL212"/>
      <c r="XEM212"/>
      <c r="XEN212"/>
      <c r="XEO212"/>
      <c r="XEP212"/>
      <c r="XEQ212"/>
      <c r="XER212"/>
      <c r="XES212"/>
      <c r="XET212"/>
      <c r="XEU212"/>
      <c r="XEV212"/>
      <c r="XEW212"/>
      <c r="XEX212"/>
      <c r="XEY212"/>
      <c r="XEZ212"/>
      <c r="XFA212"/>
      <c r="XFB212"/>
      <c r="XFC212"/>
      <c r="XFD212"/>
    </row>
    <row r="213" s="239" customFormat="1" ht="21" hidden="1" customHeight="1" spans="1:16384">
      <c r="A213" s="246">
        <v>2013703</v>
      </c>
      <c r="B213" s="248" t="s">
        <v>134</v>
      </c>
      <c r="C213" s="132">
        <f t="shared" si="3"/>
        <v>0</v>
      </c>
      <c r="M213" s="239">
        <v>0</v>
      </c>
      <c r="XEJ213"/>
      <c r="XEK213"/>
      <c r="XEL213"/>
      <c r="XEM213"/>
      <c r="XEN213"/>
      <c r="XEO213"/>
      <c r="XEP213"/>
      <c r="XEQ213"/>
      <c r="XER213"/>
      <c r="XES213"/>
      <c r="XET213"/>
      <c r="XEU213"/>
      <c r="XEV213"/>
      <c r="XEW213"/>
      <c r="XEX213"/>
      <c r="XEY213"/>
      <c r="XEZ213"/>
      <c r="XFA213"/>
      <c r="XFB213"/>
      <c r="XFC213"/>
      <c r="XFD213"/>
    </row>
    <row r="214" s="239" customFormat="1" ht="21" hidden="1" customHeight="1" spans="1:16384">
      <c r="A214" s="246">
        <v>2013704</v>
      </c>
      <c r="B214" s="249" t="s">
        <v>244</v>
      </c>
      <c r="C214" s="132">
        <f t="shared" si="3"/>
        <v>0</v>
      </c>
      <c r="M214" s="239">
        <v>0</v>
      </c>
      <c r="XEJ214"/>
      <c r="XEK214"/>
      <c r="XEL214"/>
      <c r="XEM214"/>
      <c r="XEN214"/>
      <c r="XEO214"/>
      <c r="XEP214"/>
      <c r="XEQ214"/>
      <c r="XER214"/>
      <c r="XES214"/>
      <c r="XET214"/>
      <c r="XEU214"/>
      <c r="XEV214"/>
      <c r="XEW214"/>
      <c r="XEX214"/>
      <c r="XEY214"/>
      <c r="XEZ214"/>
      <c r="XFA214"/>
      <c r="XFB214"/>
      <c r="XFC214"/>
      <c r="XFD214"/>
    </row>
    <row r="215" s="239" customFormat="1" ht="21" customHeight="1" spans="1:16384">
      <c r="A215" s="246">
        <v>2013750</v>
      </c>
      <c r="B215" s="249" t="s">
        <v>141</v>
      </c>
      <c r="C215" s="132">
        <f t="shared" si="3"/>
        <v>90.26</v>
      </c>
      <c r="F215" s="239">
        <v>90.26</v>
      </c>
      <c r="M215" s="239">
        <v>0</v>
      </c>
      <c r="XEJ215"/>
      <c r="XEK215"/>
      <c r="XEL215"/>
      <c r="XEM215"/>
      <c r="XEN215"/>
      <c r="XEO215"/>
      <c r="XEP215"/>
      <c r="XEQ215"/>
      <c r="XER215"/>
      <c r="XES215"/>
      <c r="XET215"/>
      <c r="XEU215"/>
      <c r="XEV215"/>
      <c r="XEW215"/>
      <c r="XEX215"/>
      <c r="XEY215"/>
      <c r="XEZ215"/>
      <c r="XFA215"/>
      <c r="XFB215"/>
      <c r="XFC215"/>
      <c r="XFD215"/>
    </row>
    <row r="216" s="239" customFormat="1" ht="21" hidden="1" customHeight="1" spans="1:16384">
      <c r="A216" s="246">
        <v>2013799</v>
      </c>
      <c r="B216" s="249" t="s">
        <v>245</v>
      </c>
      <c r="C216" s="132">
        <f t="shared" si="3"/>
        <v>0</v>
      </c>
      <c r="M216" s="239">
        <v>0</v>
      </c>
      <c r="XEJ216"/>
      <c r="XEK216"/>
      <c r="XEL216"/>
      <c r="XEM216"/>
      <c r="XEN216"/>
      <c r="XEO216"/>
      <c r="XEP216"/>
      <c r="XEQ216"/>
      <c r="XER216"/>
      <c r="XES216"/>
      <c r="XET216"/>
      <c r="XEU216"/>
      <c r="XEV216"/>
      <c r="XEW216"/>
      <c r="XEX216"/>
      <c r="XEY216"/>
      <c r="XEZ216"/>
      <c r="XFA216"/>
      <c r="XFB216"/>
      <c r="XFC216"/>
      <c r="XFD216"/>
    </row>
    <row r="217" s="239" customFormat="1" ht="21" customHeight="1" spans="1:16384">
      <c r="A217" s="246">
        <v>20138</v>
      </c>
      <c r="B217" s="249" t="s">
        <v>246</v>
      </c>
      <c r="C217" s="132">
        <f t="shared" si="3"/>
        <v>4255.29</v>
      </c>
      <c r="F217" s="239">
        <v>3947.35</v>
      </c>
      <c r="G217" s="239">
        <v>19.44</v>
      </c>
      <c r="L217" s="239">
        <v>288.5</v>
      </c>
      <c r="M217" s="239">
        <v>0</v>
      </c>
      <c r="XEJ217"/>
      <c r="XEK217"/>
      <c r="XEL217"/>
      <c r="XEM217"/>
      <c r="XEN217"/>
      <c r="XEO217"/>
      <c r="XEP217"/>
      <c r="XEQ217"/>
      <c r="XER217"/>
      <c r="XES217"/>
      <c r="XET217"/>
      <c r="XEU217"/>
      <c r="XEV217"/>
      <c r="XEW217"/>
      <c r="XEX217"/>
      <c r="XEY217"/>
      <c r="XEZ217"/>
      <c r="XFA217"/>
      <c r="XFB217"/>
      <c r="XFC217"/>
      <c r="XFD217"/>
    </row>
    <row r="218" s="239" customFormat="1" ht="21" customHeight="1" spans="1:16384">
      <c r="A218" s="246">
        <v>2013801</v>
      </c>
      <c r="B218" s="249" t="s">
        <v>132</v>
      </c>
      <c r="C218" s="132">
        <f t="shared" si="3"/>
        <v>3757.46</v>
      </c>
      <c r="F218" s="239">
        <v>3738.02</v>
      </c>
      <c r="G218" s="239">
        <v>19.44</v>
      </c>
      <c r="M218" s="239">
        <v>0</v>
      </c>
      <c r="XEJ218"/>
      <c r="XEK218"/>
      <c r="XEL218"/>
      <c r="XEM218"/>
      <c r="XEN218"/>
      <c r="XEO218"/>
      <c r="XEP218"/>
      <c r="XEQ218"/>
      <c r="XER218"/>
      <c r="XES218"/>
      <c r="XET218"/>
      <c r="XEU218"/>
      <c r="XEV218"/>
      <c r="XEW218"/>
      <c r="XEX218"/>
      <c r="XEY218"/>
      <c r="XEZ218"/>
      <c r="XFA218"/>
      <c r="XFB218"/>
      <c r="XFC218"/>
      <c r="XFD218"/>
    </row>
    <row r="219" s="239" customFormat="1" ht="21" hidden="1" customHeight="1" spans="1:16384">
      <c r="A219" s="246">
        <v>2013802</v>
      </c>
      <c r="B219" s="248" t="s">
        <v>133</v>
      </c>
      <c r="C219" s="132">
        <f t="shared" si="3"/>
        <v>0</v>
      </c>
      <c r="M219" s="239">
        <v>0</v>
      </c>
      <c r="XEJ219"/>
      <c r="XEK219"/>
      <c r="XEL219"/>
      <c r="XEM219"/>
      <c r="XEN219"/>
      <c r="XEO219"/>
      <c r="XEP219"/>
      <c r="XEQ219"/>
      <c r="XER219"/>
      <c r="XES219"/>
      <c r="XET219"/>
      <c r="XEU219"/>
      <c r="XEV219"/>
      <c r="XEW219"/>
      <c r="XEX219"/>
      <c r="XEY219"/>
      <c r="XEZ219"/>
      <c r="XFA219"/>
      <c r="XFB219"/>
      <c r="XFC219"/>
      <c r="XFD219"/>
    </row>
    <row r="220" s="239" customFormat="1" ht="21" hidden="1" customHeight="1" spans="1:16384">
      <c r="A220" s="246">
        <v>2013803</v>
      </c>
      <c r="B220" s="249" t="s">
        <v>134</v>
      </c>
      <c r="C220" s="132">
        <f t="shared" si="3"/>
        <v>0</v>
      </c>
      <c r="M220" s="239">
        <v>0</v>
      </c>
      <c r="XEJ220"/>
      <c r="XEK220"/>
      <c r="XEL220"/>
      <c r="XEM220"/>
      <c r="XEN220"/>
      <c r="XEO220"/>
      <c r="XEP220"/>
      <c r="XEQ220"/>
      <c r="XER220"/>
      <c r="XES220"/>
      <c r="XET220"/>
      <c r="XEU220"/>
      <c r="XEV220"/>
      <c r="XEW220"/>
      <c r="XEX220"/>
      <c r="XEY220"/>
      <c r="XEZ220"/>
      <c r="XFA220"/>
      <c r="XFB220"/>
      <c r="XFC220"/>
      <c r="XFD220"/>
    </row>
    <row r="221" s="239" customFormat="1" ht="21" hidden="1" customHeight="1" spans="1:16384">
      <c r="A221" s="246">
        <v>2013804</v>
      </c>
      <c r="B221" s="249" t="s">
        <v>247</v>
      </c>
      <c r="C221" s="132">
        <f t="shared" si="3"/>
        <v>0</v>
      </c>
      <c r="M221" s="239">
        <v>0</v>
      </c>
      <c r="XEJ221"/>
      <c r="XEK221"/>
      <c r="XEL221"/>
      <c r="XEM221"/>
      <c r="XEN221"/>
      <c r="XEO221"/>
      <c r="XEP221"/>
      <c r="XEQ221"/>
      <c r="XER221"/>
      <c r="XES221"/>
      <c r="XET221"/>
      <c r="XEU221"/>
      <c r="XEV221"/>
      <c r="XEW221"/>
      <c r="XEX221"/>
      <c r="XEY221"/>
      <c r="XEZ221"/>
      <c r="XFA221"/>
      <c r="XFB221"/>
      <c r="XFC221"/>
      <c r="XFD221"/>
    </row>
    <row r="222" s="239" customFormat="1" ht="21" customHeight="1" spans="1:16384">
      <c r="A222" s="246">
        <v>2013805</v>
      </c>
      <c r="B222" s="249" t="s">
        <v>248</v>
      </c>
      <c r="C222" s="132">
        <f t="shared" si="3"/>
        <v>5</v>
      </c>
      <c r="L222" s="239">
        <v>5</v>
      </c>
      <c r="M222" s="239">
        <v>0</v>
      </c>
      <c r="XEJ222"/>
      <c r="XEK222"/>
      <c r="XEL222"/>
      <c r="XEM222"/>
      <c r="XEN222"/>
      <c r="XEO222"/>
      <c r="XEP222"/>
      <c r="XEQ222"/>
      <c r="XER222"/>
      <c r="XES222"/>
      <c r="XET222"/>
      <c r="XEU222"/>
      <c r="XEV222"/>
      <c r="XEW222"/>
      <c r="XEX222"/>
      <c r="XEY222"/>
      <c r="XEZ222"/>
      <c r="XFA222"/>
      <c r="XFB222"/>
      <c r="XFC222"/>
      <c r="XFD222"/>
    </row>
    <row r="223" s="239" customFormat="1" ht="21" hidden="1" customHeight="1" spans="1:16384">
      <c r="A223" s="246">
        <v>2013808</v>
      </c>
      <c r="B223" s="249" t="s">
        <v>173</v>
      </c>
      <c r="C223" s="132">
        <f t="shared" si="3"/>
        <v>0</v>
      </c>
      <c r="M223" s="239">
        <v>0</v>
      </c>
      <c r="XEJ223"/>
      <c r="XEK223"/>
      <c r="XEL223"/>
      <c r="XEM223"/>
      <c r="XEN223"/>
      <c r="XEO223"/>
      <c r="XEP223"/>
      <c r="XEQ223"/>
      <c r="XER223"/>
      <c r="XES223"/>
      <c r="XET223"/>
      <c r="XEU223"/>
      <c r="XEV223"/>
      <c r="XEW223"/>
      <c r="XEX223"/>
      <c r="XEY223"/>
      <c r="XEZ223"/>
      <c r="XFA223"/>
      <c r="XFB223"/>
      <c r="XFC223"/>
      <c r="XFD223"/>
    </row>
    <row r="224" s="239" customFormat="1" ht="21" customHeight="1" spans="1:16384">
      <c r="A224" s="246">
        <v>2013810</v>
      </c>
      <c r="B224" s="249" t="s">
        <v>249</v>
      </c>
      <c r="C224" s="132">
        <f t="shared" si="3"/>
        <v>10</v>
      </c>
      <c r="L224" s="239">
        <v>10</v>
      </c>
      <c r="M224" s="239">
        <v>0</v>
      </c>
      <c r="XEJ224"/>
      <c r="XEK224"/>
      <c r="XEL224"/>
      <c r="XEM224"/>
      <c r="XEN224"/>
      <c r="XEO224"/>
      <c r="XEP224"/>
      <c r="XEQ224"/>
      <c r="XER224"/>
      <c r="XES224"/>
      <c r="XET224"/>
      <c r="XEU224"/>
      <c r="XEV224"/>
      <c r="XEW224"/>
      <c r="XEX224"/>
      <c r="XEY224"/>
      <c r="XEZ224"/>
      <c r="XFA224"/>
      <c r="XFB224"/>
      <c r="XFC224"/>
      <c r="XFD224"/>
    </row>
    <row r="225" s="239" customFormat="1" ht="21" customHeight="1" spans="1:16384">
      <c r="A225" s="246">
        <v>2013812</v>
      </c>
      <c r="B225" s="248" t="s">
        <v>250</v>
      </c>
      <c r="C225" s="132">
        <f t="shared" si="3"/>
        <v>38</v>
      </c>
      <c r="L225" s="239">
        <v>38</v>
      </c>
      <c r="M225" s="239">
        <v>0</v>
      </c>
      <c r="XEJ225"/>
      <c r="XEK225"/>
      <c r="XEL225"/>
      <c r="XEM225"/>
      <c r="XEN225"/>
      <c r="XEO225"/>
      <c r="XEP225"/>
      <c r="XEQ225"/>
      <c r="XER225"/>
      <c r="XES225"/>
      <c r="XET225"/>
      <c r="XEU225"/>
      <c r="XEV225"/>
      <c r="XEW225"/>
      <c r="XEX225"/>
      <c r="XEY225"/>
      <c r="XEZ225"/>
      <c r="XFA225"/>
      <c r="XFB225"/>
      <c r="XFC225"/>
      <c r="XFD225"/>
    </row>
    <row r="226" s="239" customFormat="1" ht="21" hidden="1" customHeight="1" spans="1:16384">
      <c r="A226" s="246">
        <v>2013813</v>
      </c>
      <c r="B226" s="249" t="s">
        <v>251</v>
      </c>
      <c r="C226" s="132">
        <f t="shared" si="3"/>
        <v>0</v>
      </c>
      <c r="M226" s="239">
        <v>0</v>
      </c>
      <c r="XEJ226"/>
      <c r="XEK226"/>
      <c r="XEL226"/>
      <c r="XEM226"/>
      <c r="XEN226"/>
      <c r="XEO226"/>
      <c r="XEP226"/>
      <c r="XEQ226"/>
      <c r="XER226"/>
      <c r="XES226"/>
      <c r="XET226"/>
      <c r="XEU226"/>
      <c r="XEV226"/>
      <c r="XEW226"/>
      <c r="XEX226"/>
      <c r="XEY226"/>
      <c r="XEZ226"/>
      <c r="XFA226"/>
      <c r="XFB226"/>
      <c r="XFC226"/>
      <c r="XFD226"/>
    </row>
    <row r="227" s="239" customFormat="1" ht="21" customHeight="1" spans="1:16384">
      <c r="A227" s="246">
        <v>2013814</v>
      </c>
      <c r="B227" s="249" t="s">
        <v>252</v>
      </c>
      <c r="C227" s="132">
        <f t="shared" si="3"/>
        <v>4.5</v>
      </c>
      <c r="L227" s="239">
        <v>4.5</v>
      </c>
      <c r="M227" s="239">
        <v>0</v>
      </c>
      <c r="XEJ227"/>
      <c r="XEK227"/>
      <c r="XEL227"/>
      <c r="XEM227"/>
      <c r="XEN227"/>
      <c r="XEO227"/>
      <c r="XEP227"/>
      <c r="XEQ227"/>
      <c r="XER227"/>
      <c r="XES227"/>
      <c r="XET227"/>
      <c r="XEU227"/>
      <c r="XEV227"/>
      <c r="XEW227"/>
      <c r="XEX227"/>
      <c r="XEY227"/>
      <c r="XEZ227"/>
      <c r="XFA227"/>
      <c r="XFB227"/>
      <c r="XFC227"/>
      <c r="XFD227"/>
    </row>
    <row r="228" s="239" customFormat="1" ht="21" customHeight="1" spans="1:16384">
      <c r="A228" s="246">
        <v>2013815</v>
      </c>
      <c r="B228" s="249" t="s">
        <v>253</v>
      </c>
      <c r="C228" s="132">
        <f t="shared" si="3"/>
        <v>4</v>
      </c>
      <c r="L228" s="239">
        <v>4</v>
      </c>
      <c r="M228" s="239">
        <v>0</v>
      </c>
      <c r="XEJ228"/>
      <c r="XEK228"/>
      <c r="XEL228"/>
      <c r="XEM228"/>
      <c r="XEN228"/>
      <c r="XEO228"/>
      <c r="XEP228"/>
      <c r="XEQ228"/>
      <c r="XER228"/>
      <c r="XES228"/>
      <c r="XET228"/>
      <c r="XEU228"/>
      <c r="XEV228"/>
      <c r="XEW228"/>
      <c r="XEX228"/>
      <c r="XEY228"/>
      <c r="XEZ228"/>
      <c r="XFA228"/>
      <c r="XFB228"/>
      <c r="XFC228"/>
      <c r="XFD228"/>
    </row>
    <row r="229" s="239" customFormat="1" ht="21" customHeight="1" spans="1:16384">
      <c r="A229" s="246">
        <v>2013816</v>
      </c>
      <c r="B229" s="249" t="s">
        <v>254</v>
      </c>
      <c r="C229" s="132">
        <f t="shared" si="3"/>
        <v>223</v>
      </c>
      <c r="L229" s="239">
        <v>223</v>
      </c>
      <c r="M229" s="239">
        <v>0</v>
      </c>
      <c r="XEJ229"/>
      <c r="XEK229"/>
      <c r="XEL229"/>
      <c r="XEM229"/>
      <c r="XEN229"/>
      <c r="XEO229"/>
      <c r="XEP229"/>
      <c r="XEQ229"/>
      <c r="XER229"/>
      <c r="XES229"/>
      <c r="XET229"/>
      <c r="XEU229"/>
      <c r="XEV229"/>
      <c r="XEW229"/>
      <c r="XEX229"/>
      <c r="XEY229"/>
      <c r="XEZ229"/>
      <c r="XFA229"/>
      <c r="XFB229"/>
      <c r="XFC229"/>
      <c r="XFD229"/>
    </row>
    <row r="230" s="239" customFormat="1" ht="21" customHeight="1" spans="1:16384">
      <c r="A230" s="246">
        <v>2013850</v>
      </c>
      <c r="B230" s="249" t="s">
        <v>141</v>
      </c>
      <c r="C230" s="132">
        <f t="shared" si="3"/>
        <v>209.33</v>
      </c>
      <c r="F230" s="239">
        <v>209.33</v>
      </c>
      <c r="M230" s="239">
        <v>0</v>
      </c>
      <c r="XEJ230"/>
      <c r="XEK230"/>
      <c r="XEL230"/>
      <c r="XEM230"/>
      <c r="XEN230"/>
      <c r="XEO230"/>
      <c r="XEP230"/>
      <c r="XEQ230"/>
      <c r="XER230"/>
      <c r="XES230"/>
      <c r="XET230"/>
      <c r="XEU230"/>
      <c r="XEV230"/>
      <c r="XEW230"/>
      <c r="XEX230"/>
      <c r="XEY230"/>
      <c r="XEZ230"/>
      <c r="XFA230"/>
      <c r="XFB230"/>
      <c r="XFC230"/>
      <c r="XFD230"/>
    </row>
    <row r="231" s="239" customFormat="1" ht="21" customHeight="1" spans="1:16384">
      <c r="A231" s="246">
        <v>2013899</v>
      </c>
      <c r="B231" s="248" t="s">
        <v>255</v>
      </c>
      <c r="C231" s="132">
        <f t="shared" si="3"/>
        <v>4</v>
      </c>
      <c r="L231" s="239">
        <v>4</v>
      </c>
      <c r="M231" s="239">
        <v>0</v>
      </c>
      <c r="XEJ231"/>
      <c r="XEK231"/>
      <c r="XEL231"/>
      <c r="XEM231"/>
      <c r="XEN231"/>
      <c r="XEO231"/>
      <c r="XEP231"/>
      <c r="XEQ231"/>
      <c r="XER231"/>
      <c r="XES231"/>
      <c r="XET231"/>
      <c r="XEU231"/>
      <c r="XEV231"/>
      <c r="XEW231"/>
      <c r="XEX231"/>
      <c r="XEY231"/>
      <c r="XEZ231"/>
      <c r="XFA231"/>
      <c r="XFB231"/>
      <c r="XFC231"/>
      <c r="XFD231"/>
    </row>
    <row r="232" s="239" customFormat="1" ht="21" customHeight="1" spans="1:16384">
      <c r="A232" s="246">
        <v>20199</v>
      </c>
      <c r="B232" s="249" t="s">
        <v>256</v>
      </c>
      <c r="C232" s="132">
        <f t="shared" si="3"/>
        <v>6040.22</v>
      </c>
      <c r="F232" s="239">
        <v>40.22</v>
      </c>
      <c r="I232" s="239">
        <v>3000</v>
      </c>
      <c r="M232" s="239">
        <v>3000</v>
      </c>
      <c r="XEJ232"/>
      <c r="XEK232"/>
      <c r="XEL232"/>
      <c r="XEM232"/>
      <c r="XEN232"/>
      <c r="XEO232"/>
      <c r="XEP232"/>
      <c r="XEQ232"/>
      <c r="XER232"/>
      <c r="XES232"/>
      <c r="XET232"/>
      <c r="XEU232"/>
      <c r="XEV232"/>
      <c r="XEW232"/>
      <c r="XEX232"/>
      <c r="XEY232"/>
      <c r="XEZ232"/>
      <c r="XFA232"/>
      <c r="XFB232"/>
      <c r="XFC232"/>
      <c r="XFD232"/>
    </row>
    <row r="233" s="239" customFormat="1" ht="21" hidden="1" customHeight="1" spans="1:16384">
      <c r="A233" s="246">
        <v>2019901</v>
      </c>
      <c r="B233" s="249" t="s">
        <v>257</v>
      </c>
      <c r="C233" s="132">
        <f t="shared" si="3"/>
        <v>0</v>
      </c>
      <c r="M233" s="239">
        <v>0</v>
      </c>
      <c r="XEJ233"/>
      <c r="XEK233"/>
      <c r="XEL233"/>
      <c r="XEM233"/>
      <c r="XEN233"/>
      <c r="XEO233"/>
      <c r="XEP233"/>
      <c r="XEQ233"/>
      <c r="XER233"/>
      <c r="XES233"/>
      <c r="XET233"/>
      <c r="XEU233"/>
      <c r="XEV233"/>
      <c r="XEW233"/>
      <c r="XEX233"/>
      <c r="XEY233"/>
      <c r="XEZ233"/>
      <c r="XFA233"/>
      <c r="XFB233"/>
      <c r="XFC233"/>
      <c r="XFD233"/>
    </row>
    <row r="234" s="239" customFormat="1" ht="21" customHeight="1" spans="1:16384">
      <c r="A234" s="246">
        <v>2019999</v>
      </c>
      <c r="B234" s="249" t="s">
        <v>258</v>
      </c>
      <c r="C234" s="132">
        <f t="shared" si="3"/>
        <v>6040.22</v>
      </c>
      <c r="F234" s="239">
        <v>40.22</v>
      </c>
      <c r="I234" s="239">
        <v>3000</v>
      </c>
      <c r="M234" s="239">
        <v>3000</v>
      </c>
      <c r="XEJ234"/>
      <c r="XEK234"/>
      <c r="XEL234"/>
      <c r="XEM234"/>
      <c r="XEN234"/>
      <c r="XEO234"/>
      <c r="XEP234"/>
      <c r="XEQ234"/>
      <c r="XER234"/>
      <c r="XES234"/>
      <c r="XET234"/>
      <c r="XEU234"/>
      <c r="XEV234"/>
      <c r="XEW234"/>
      <c r="XEX234"/>
      <c r="XEY234"/>
      <c r="XEZ234"/>
      <c r="XFA234"/>
      <c r="XFB234"/>
      <c r="XFC234"/>
      <c r="XFD234"/>
    </row>
    <row r="235" s="239" customFormat="1" ht="21" hidden="1" customHeight="1" spans="1:16384">
      <c r="A235" s="246">
        <v>202</v>
      </c>
      <c r="B235" s="247" t="s">
        <v>259</v>
      </c>
      <c r="C235" s="132">
        <f t="shared" si="3"/>
        <v>0</v>
      </c>
      <c r="M235" s="239">
        <v>0</v>
      </c>
      <c r="XEJ235"/>
      <c r="XEK235"/>
      <c r="XEL235"/>
      <c r="XEM235"/>
      <c r="XEN235"/>
      <c r="XEO235"/>
      <c r="XEP235"/>
      <c r="XEQ235"/>
      <c r="XER235"/>
      <c r="XES235"/>
      <c r="XET235"/>
      <c r="XEU235"/>
      <c r="XEV235"/>
      <c r="XEW235"/>
      <c r="XEX235"/>
      <c r="XEY235"/>
      <c r="XEZ235"/>
      <c r="XFA235"/>
      <c r="XFB235"/>
      <c r="XFC235"/>
      <c r="XFD235"/>
    </row>
    <row r="236" s="239" customFormat="1" ht="21" hidden="1" customHeight="1" spans="1:16384">
      <c r="A236" s="246">
        <v>20201</v>
      </c>
      <c r="B236" s="249" t="s">
        <v>260</v>
      </c>
      <c r="C236" s="132">
        <f t="shared" si="3"/>
        <v>0</v>
      </c>
      <c r="M236" s="239">
        <v>0</v>
      </c>
      <c r="XEJ236"/>
      <c r="XEK236"/>
      <c r="XEL236"/>
      <c r="XEM236"/>
      <c r="XEN236"/>
      <c r="XEO236"/>
      <c r="XEP236"/>
      <c r="XEQ236"/>
      <c r="XER236"/>
      <c r="XES236"/>
      <c r="XET236"/>
      <c r="XEU236"/>
      <c r="XEV236"/>
      <c r="XEW236"/>
      <c r="XEX236"/>
      <c r="XEY236"/>
      <c r="XEZ236"/>
      <c r="XFA236"/>
      <c r="XFB236"/>
      <c r="XFC236"/>
      <c r="XFD236"/>
    </row>
    <row r="237" s="239" customFormat="1" ht="21" hidden="1" customHeight="1" spans="1:16384">
      <c r="A237" s="246">
        <v>2020101</v>
      </c>
      <c r="B237" s="249" t="s">
        <v>132</v>
      </c>
      <c r="C237" s="132">
        <f t="shared" si="3"/>
        <v>0</v>
      </c>
      <c r="M237" s="239">
        <v>0</v>
      </c>
      <c r="XEJ237"/>
      <c r="XEK237"/>
      <c r="XEL237"/>
      <c r="XEM237"/>
      <c r="XEN237"/>
      <c r="XEO237"/>
      <c r="XEP237"/>
      <c r="XEQ237"/>
      <c r="XER237"/>
      <c r="XES237"/>
      <c r="XET237"/>
      <c r="XEU237"/>
      <c r="XEV237"/>
      <c r="XEW237"/>
      <c r="XEX237"/>
      <c r="XEY237"/>
      <c r="XEZ237"/>
      <c r="XFA237"/>
      <c r="XFB237"/>
      <c r="XFC237"/>
      <c r="XFD237"/>
    </row>
    <row r="238" s="239" customFormat="1" ht="21" hidden="1" customHeight="1" spans="1:16384">
      <c r="A238" s="246">
        <v>2020102</v>
      </c>
      <c r="B238" s="249" t="s">
        <v>133</v>
      </c>
      <c r="C238" s="132">
        <f t="shared" si="3"/>
        <v>0</v>
      </c>
      <c r="M238" s="239">
        <v>0</v>
      </c>
      <c r="XEJ238"/>
      <c r="XEK238"/>
      <c r="XEL238"/>
      <c r="XEM238"/>
      <c r="XEN238"/>
      <c r="XEO238"/>
      <c r="XEP238"/>
      <c r="XEQ238"/>
      <c r="XER238"/>
      <c r="XES238"/>
      <c r="XET238"/>
      <c r="XEU238"/>
      <c r="XEV238"/>
      <c r="XEW238"/>
      <c r="XEX238"/>
      <c r="XEY238"/>
      <c r="XEZ238"/>
      <c r="XFA238"/>
      <c r="XFB238"/>
      <c r="XFC238"/>
      <c r="XFD238"/>
    </row>
    <row r="239" s="239" customFormat="1" ht="21" hidden="1" customHeight="1" spans="1:16384">
      <c r="A239" s="246">
        <v>2020103</v>
      </c>
      <c r="B239" s="249" t="s">
        <v>134</v>
      </c>
      <c r="C239" s="132">
        <f t="shared" si="3"/>
        <v>0</v>
      </c>
      <c r="M239" s="239">
        <v>0</v>
      </c>
      <c r="XEJ239"/>
      <c r="XEK239"/>
      <c r="XEL239"/>
      <c r="XEM239"/>
      <c r="XEN239"/>
      <c r="XEO239"/>
      <c r="XEP239"/>
      <c r="XEQ239"/>
      <c r="XER239"/>
      <c r="XES239"/>
      <c r="XET239"/>
      <c r="XEU239"/>
      <c r="XEV239"/>
      <c r="XEW239"/>
      <c r="XEX239"/>
      <c r="XEY239"/>
      <c r="XEZ239"/>
      <c r="XFA239"/>
      <c r="XFB239"/>
      <c r="XFC239"/>
      <c r="XFD239"/>
    </row>
    <row r="240" s="239" customFormat="1" ht="21" hidden="1" customHeight="1" spans="1:16384">
      <c r="A240" s="246">
        <v>2020104</v>
      </c>
      <c r="B240" s="249" t="s">
        <v>227</v>
      </c>
      <c r="C240" s="132">
        <f t="shared" si="3"/>
        <v>0</v>
      </c>
      <c r="M240" s="239">
        <v>0</v>
      </c>
      <c r="XEJ240"/>
      <c r="XEK240"/>
      <c r="XEL240"/>
      <c r="XEM240"/>
      <c r="XEN240"/>
      <c r="XEO240"/>
      <c r="XEP240"/>
      <c r="XEQ240"/>
      <c r="XER240"/>
      <c r="XES240"/>
      <c r="XET240"/>
      <c r="XEU240"/>
      <c r="XEV240"/>
      <c r="XEW240"/>
      <c r="XEX240"/>
      <c r="XEY240"/>
      <c r="XEZ240"/>
      <c r="XFA240"/>
      <c r="XFB240"/>
      <c r="XFC240"/>
      <c r="XFD240"/>
    </row>
    <row r="241" s="239" customFormat="1" ht="21" hidden="1" customHeight="1" spans="1:16384">
      <c r="A241" s="246">
        <v>2020150</v>
      </c>
      <c r="B241" s="249" t="s">
        <v>141</v>
      </c>
      <c r="C241" s="132">
        <f t="shared" si="3"/>
        <v>0</v>
      </c>
      <c r="M241" s="239">
        <v>0</v>
      </c>
      <c r="XEJ241"/>
      <c r="XEK241"/>
      <c r="XEL241"/>
      <c r="XEM241"/>
      <c r="XEN241"/>
      <c r="XEO241"/>
      <c r="XEP241"/>
      <c r="XEQ241"/>
      <c r="XER241"/>
      <c r="XES241"/>
      <c r="XET241"/>
      <c r="XEU241"/>
      <c r="XEV241"/>
      <c r="XEW241"/>
      <c r="XEX241"/>
      <c r="XEY241"/>
      <c r="XEZ241"/>
      <c r="XFA241"/>
      <c r="XFB241"/>
      <c r="XFC241"/>
      <c r="XFD241"/>
    </row>
    <row r="242" s="239" customFormat="1" ht="21" hidden="1" customHeight="1" spans="1:16384">
      <c r="A242" s="246">
        <v>2020199</v>
      </c>
      <c r="B242" s="249" t="s">
        <v>261</v>
      </c>
      <c r="C242" s="132">
        <f t="shared" si="3"/>
        <v>0</v>
      </c>
      <c r="M242" s="239">
        <v>0</v>
      </c>
      <c r="XEJ242"/>
      <c r="XEK242"/>
      <c r="XEL242"/>
      <c r="XEM242"/>
      <c r="XEN242"/>
      <c r="XEO242"/>
      <c r="XEP242"/>
      <c r="XEQ242"/>
      <c r="XER242"/>
      <c r="XES242"/>
      <c r="XET242"/>
      <c r="XEU242"/>
      <c r="XEV242"/>
      <c r="XEW242"/>
      <c r="XEX242"/>
      <c r="XEY242"/>
      <c r="XEZ242"/>
      <c r="XFA242"/>
      <c r="XFB242"/>
      <c r="XFC242"/>
      <c r="XFD242"/>
    </row>
    <row r="243" s="239" customFormat="1" ht="21" hidden="1" customHeight="1" spans="1:16384">
      <c r="A243" s="246">
        <v>20202</v>
      </c>
      <c r="B243" s="249" t="s">
        <v>262</v>
      </c>
      <c r="C243" s="132">
        <f t="shared" si="3"/>
        <v>0</v>
      </c>
      <c r="M243" s="239">
        <v>0</v>
      </c>
      <c r="XEJ243"/>
      <c r="XEK243"/>
      <c r="XEL243"/>
      <c r="XEM243"/>
      <c r="XEN243"/>
      <c r="XEO243"/>
      <c r="XEP243"/>
      <c r="XEQ243"/>
      <c r="XER243"/>
      <c r="XES243"/>
      <c r="XET243"/>
      <c r="XEU243"/>
      <c r="XEV243"/>
      <c r="XEW243"/>
      <c r="XEX243"/>
      <c r="XEY243"/>
      <c r="XEZ243"/>
      <c r="XFA243"/>
      <c r="XFB243"/>
      <c r="XFC243"/>
      <c r="XFD243"/>
    </row>
    <row r="244" s="239" customFormat="1" ht="21" hidden="1" customHeight="1" spans="1:16384">
      <c r="A244" s="246">
        <v>2020201</v>
      </c>
      <c r="B244" s="248" t="s">
        <v>263</v>
      </c>
      <c r="C244" s="132">
        <f t="shared" si="3"/>
        <v>0</v>
      </c>
      <c r="M244" s="239">
        <v>0</v>
      </c>
      <c r="XEJ244"/>
      <c r="XEK244"/>
      <c r="XEL244"/>
      <c r="XEM244"/>
      <c r="XEN244"/>
      <c r="XEO244"/>
      <c r="XEP244"/>
      <c r="XEQ244"/>
      <c r="XER244"/>
      <c r="XES244"/>
      <c r="XET244"/>
      <c r="XEU244"/>
      <c r="XEV244"/>
      <c r="XEW244"/>
      <c r="XEX244"/>
      <c r="XEY244"/>
      <c r="XEZ244"/>
      <c r="XFA244"/>
      <c r="XFB244"/>
      <c r="XFC244"/>
      <c r="XFD244"/>
    </row>
    <row r="245" s="239" customFormat="1" ht="21" hidden="1" customHeight="1" spans="1:16384">
      <c r="A245" s="246">
        <v>2020202</v>
      </c>
      <c r="B245" s="249" t="s">
        <v>264</v>
      </c>
      <c r="C245" s="132">
        <f t="shared" si="3"/>
        <v>0</v>
      </c>
      <c r="M245" s="239">
        <v>0</v>
      </c>
      <c r="XEJ245"/>
      <c r="XEK245"/>
      <c r="XEL245"/>
      <c r="XEM245"/>
      <c r="XEN245"/>
      <c r="XEO245"/>
      <c r="XEP245"/>
      <c r="XEQ245"/>
      <c r="XER245"/>
      <c r="XES245"/>
      <c r="XET245"/>
      <c r="XEU245"/>
      <c r="XEV245"/>
      <c r="XEW245"/>
      <c r="XEX245"/>
      <c r="XEY245"/>
      <c r="XEZ245"/>
      <c r="XFA245"/>
      <c r="XFB245"/>
      <c r="XFC245"/>
      <c r="XFD245"/>
    </row>
    <row r="246" s="239" customFormat="1" ht="21" hidden="1" customHeight="1" spans="1:16384">
      <c r="A246" s="246">
        <v>20203</v>
      </c>
      <c r="B246" s="249" t="s">
        <v>265</v>
      </c>
      <c r="C246" s="132">
        <f t="shared" si="3"/>
        <v>0</v>
      </c>
      <c r="M246" s="239">
        <v>0</v>
      </c>
      <c r="XEJ246"/>
      <c r="XEK246"/>
      <c r="XEL246"/>
      <c r="XEM246"/>
      <c r="XEN246"/>
      <c r="XEO246"/>
      <c r="XEP246"/>
      <c r="XEQ246"/>
      <c r="XER246"/>
      <c r="XES246"/>
      <c r="XET246"/>
      <c r="XEU246"/>
      <c r="XEV246"/>
      <c r="XEW246"/>
      <c r="XEX246"/>
      <c r="XEY246"/>
      <c r="XEZ246"/>
      <c r="XFA246"/>
      <c r="XFB246"/>
      <c r="XFC246"/>
      <c r="XFD246"/>
    </row>
    <row r="247" s="239" customFormat="1" ht="21" hidden="1" customHeight="1" spans="1:16384">
      <c r="A247" s="246">
        <v>2020304</v>
      </c>
      <c r="B247" s="250" t="s">
        <v>266</v>
      </c>
      <c r="C247" s="132">
        <f t="shared" si="3"/>
        <v>0</v>
      </c>
      <c r="M247" s="239">
        <v>0</v>
      </c>
      <c r="XEJ247"/>
      <c r="XEK247"/>
      <c r="XEL247"/>
      <c r="XEM247"/>
      <c r="XEN247"/>
      <c r="XEO247"/>
      <c r="XEP247"/>
      <c r="XEQ247"/>
      <c r="XER247"/>
      <c r="XES247"/>
      <c r="XET247"/>
      <c r="XEU247"/>
      <c r="XEV247"/>
      <c r="XEW247"/>
      <c r="XEX247"/>
      <c r="XEY247"/>
      <c r="XEZ247"/>
      <c r="XFA247"/>
      <c r="XFB247"/>
      <c r="XFC247"/>
      <c r="XFD247"/>
    </row>
    <row r="248" s="239" customFormat="1" ht="21" hidden="1" customHeight="1" spans="1:16384">
      <c r="A248" s="246">
        <v>2020306</v>
      </c>
      <c r="B248" s="248" t="s">
        <v>267</v>
      </c>
      <c r="C248" s="132">
        <f t="shared" si="3"/>
        <v>0</v>
      </c>
      <c r="M248" s="239">
        <v>0</v>
      </c>
      <c r="XEJ248"/>
      <c r="XEK248"/>
      <c r="XEL248"/>
      <c r="XEM248"/>
      <c r="XEN248"/>
      <c r="XEO248"/>
      <c r="XEP248"/>
      <c r="XEQ248"/>
      <c r="XER248"/>
      <c r="XES248"/>
      <c r="XET248"/>
      <c r="XEU248"/>
      <c r="XEV248"/>
      <c r="XEW248"/>
      <c r="XEX248"/>
      <c r="XEY248"/>
      <c r="XEZ248"/>
      <c r="XFA248"/>
      <c r="XFB248"/>
      <c r="XFC248"/>
      <c r="XFD248"/>
    </row>
    <row r="249" s="239" customFormat="1" ht="21" hidden="1" customHeight="1" spans="1:16384">
      <c r="A249" s="246">
        <v>20204</v>
      </c>
      <c r="B249" s="249" t="s">
        <v>268</v>
      </c>
      <c r="C249" s="132">
        <f t="shared" si="3"/>
        <v>0</v>
      </c>
      <c r="M249" s="239">
        <v>0</v>
      </c>
      <c r="XEJ249"/>
      <c r="XEK249"/>
      <c r="XEL249"/>
      <c r="XEM249"/>
      <c r="XEN249"/>
      <c r="XEO249"/>
      <c r="XEP249"/>
      <c r="XEQ249"/>
      <c r="XER249"/>
      <c r="XES249"/>
      <c r="XET249"/>
      <c r="XEU249"/>
      <c r="XEV249"/>
      <c r="XEW249"/>
      <c r="XEX249"/>
      <c r="XEY249"/>
      <c r="XEZ249"/>
      <c r="XFA249"/>
      <c r="XFB249"/>
      <c r="XFC249"/>
      <c r="XFD249"/>
    </row>
    <row r="250" s="239" customFormat="1" ht="21" hidden="1" customHeight="1" spans="1:16384">
      <c r="A250" s="246">
        <v>2020401</v>
      </c>
      <c r="B250" s="249" t="s">
        <v>269</v>
      </c>
      <c r="C250" s="132">
        <f t="shared" si="3"/>
        <v>0</v>
      </c>
      <c r="M250" s="239">
        <v>0</v>
      </c>
      <c r="XEJ250"/>
      <c r="XEK250"/>
      <c r="XEL250"/>
      <c r="XEM250"/>
      <c r="XEN250"/>
      <c r="XEO250"/>
      <c r="XEP250"/>
      <c r="XEQ250"/>
      <c r="XER250"/>
      <c r="XES250"/>
      <c r="XET250"/>
      <c r="XEU250"/>
      <c r="XEV250"/>
      <c r="XEW250"/>
      <c r="XEX250"/>
      <c r="XEY250"/>
      <c r="XEZ250"/>
      <c r="XFA250"/>
      <c r="XFB250"/>
      <c r="XFC250"/>
      <c r="XFD250"/>
    </row>
    <row r="251" s="239" customFormat="1" ht="21" hidden="1" customHeight="1" spans="1:16384">
      <c r="A251" s="246">
        <v>2020402</v>
      </c>
      <c r="B251" s="249" t="s">
        <v>270</v>
      </c>
      <c r="C251" s="132">
        <f t="shared" si="3"/>
        <v>0</v>
      </c>
      <c r="M251" s="239">
        <v>0</v>
      </c>
      <c r="XEJ251"/>
      <c r="XEK251"/>
      <c r="XEL251"/>
      <c r="XEM251"/>
      <c r="XEN251"/>
      <c r="XEO251"/>
      <c r="XEP251"/>
      <c r="XEQ251"/>
      <c r="XER251"/>
      <c r="XES251"/>
      <c r="XET251"/>
      <c r="XEU251"/>
      <c r="XEV251"/>
      <c r="XEW251"/>
      <c r="XEX251"/>
      <c r="XEY251"/>
      <c r="XEZ251"/>
      <c r="XFA251"/>
      <c r="XFB251"/>
      <c r="XFC251"/>
      <c r="XFD251"/>
    </row>
    <row r="252" s="239" customFormat="1" ht="21" hidden="1" customHeight="1" spans="1:16384">
      <c r="A252" s="246">
        <v>2020403</v>
      </c>
      <c r="B252" s="249" t="s">
        <v>271</v>
      </c>
      <c r="C252" s="132">
        <f t="shared" si="3"/>
        <v>0</v>
      </c>
      <c r="M252" s="239">
        <v>0</v>
      </c>
      <c r="XEJ252"/>
      <c r="XEK252"/>
      <c r="XEL252"/>
      <c r="XEM252"/>
      <c r="XEN252"/>
      <c r="XEO252"/>
      <c r="XEP252"/>
      <c r="XEQ252"/>
      <c r="XER252"/>
      <c r="XES252"/>
      <c r="XET252"/>
      <c r="XEU252"/>
      <c r="XEV252"/>
      <c r="XEW252"/>
      <c r="XEX252"/>
      <c r="XEY252"/>
      <c r="XEZ252"/>
      <c r="XFA252"/>
      <c r="XFB252"/>
      <c r="XFC252"/>
      <c r="XFD252"/>
    </row>
    <row r="253" s="239" customFormat="1" ht="21" hidden="1" customHeight="1" spans="1:16384">
      <c r="A253" s="246">
        <v>2020404</v>
      </c>
      <c r="B253" s="249" t="s">
        <v>272</v>
      </c>
      <c r="C253" s="132">
        <f t="shared" si="3"/>
        <v>0</v>
      </c>
      <c r="M253" s="239">
        <v>0</v>
      </c>
      <c r="XEJ253"/>
      <c r="XEK253"/>
      <c r="XEL253"/>
      <c r="XEM253"/>
      <c r="XEN253"/>
      <c r="XEO253"/>
      <c r="XEP253"/>
      <c r="XEQ253"/>
      <c r="XER253"/>
      <c r="XES253"/>
      <c r="XET253"/>
      <c r="XEU253"/>
      <c r="XEV253"/>
      <c r="XEW253"/>
      <c r="XEX253"/>
      <c r="XEY253"/>
      <c r="XEZ253"/>
      <c r="XFA253"/>
      <c r="XFB253"/>
      <c r="XFC253"/>
      <c r="XFD253"/>
    </row>
    <row r="254" s="239" customFormat="1" ht="21" hidden="1" customHeight="1" spans="1:16384">
      <c r="A254" s="246">
        <v>2020499</v>
      </c>
      <c r="B254" s="249" t="s">
        <v>273</v>
      </c>
      <c r="C254" s="132">
        <f t="shared" si="3"/>
        <v>0</v>
      </c>
      <c r="M254" s="239">
        <v>0</v>
      </c>
      <c r="XEJ254"/>
      <c r="XEK254"/>
      <c r="XEL254"/>
      <c r="XEM254"/>
      <c r="XEN254"/>
      <c r="XEO254"/>
      <c r="XEP254"/>
      <c r="XEQ254"/>
      <c r="XER254"/>
      <c r="XES254"/>
      <c r="XET254"/>
      <c r="XEU254"/>
      <c r="XEV254"/>
      <c r="XEW254"/>
      <c r="XEX254"/>
      <c r="XEY254"/>
      <c r="XEZ254"/>
      <c r="XFA254"/>
      <c r="XFB254"/>
      <c r="XFC254"/>
      <c r="XFD254"/>
    </row>
    <row r="255" s="239" customFormat="1" ht="21" hidden="1" customHeight="1" spans="1:16384">
      <c r="A255" s="246">
        <v>20205</v>
      </c>
      <c r="B255" s="248" t="s">
        <v>274</v>
      </c>
      <c r="C255" s="132">
        <f t="shared" si="3"/>
        <v>0</v>
      </c>
      <c r="M255" s="239">
        <v>0</v>
      </c>
      <c r="XEJ255"/>
      <c r="XEK255"/>
      <c r="XEL255"/>
      <c r="XEM255"/>
      <c r="XEN255"/>
      <c r="XEO255"/>
      <c r="XEP255"/>
      <c r="XEQ255"/>
      <c r="XER255"/>
      <c r="XES255"/>
      <c r="XET255"/>
      <c r="XEU255"/>
      <c r="XEV255"/>
      <c r="XEW255"/>
      <c r="XEX255"/>
      <c r="XEY255"/>
      <c r="XEZ255"/>
      <c r="XFA255"/>
      <c r="XFB255"/>
      <c r="XFC255"/>
      <c r="XFD255"/>
    </row>
    <row r="256" s="239" customFormat="1" ht="21" hidden="1" customHeight="1" spans="1:16384">
      <c r="A256" s="246">
        <v>2020503</v>
      </c>
      <c r="B256" s="249" t="s">
        <v>275</v>
      </c>
      <c r="C256" s="132">
        <f t="shared" si="3"/>
        <v>0</v>
      </c>
      <c r="M256" s="239">
        <v>0</v>
      </c>
      <c r="XEJ256"/>
      <c r="XEK256"/>
      <c r="XEL256"/>
      <c r="XEM256"/>
      <c r="XEN256"/>
      <c r="XEO256"/>
      <c r="XEP256"/>
      <c r="XEQ256"/>
      <c r="XER256"/>
      <c r="XES256"/>
      <c r="XET256"/>
      <c r="XEU256"/>
      <c r="XEV256"/>
      <c r="XEW256"/>
      <c r="XEX256"/>
      <c r="XEY256"/>
      <c r="XEZ256"/>
      <c r="XFA256"/>
      <c r="XFB256"/>
      <c r="XFC256"/>
      <c r="XFD256"/>
    </row>
    <row r="257" s="239" customFormat="1" ht="21" hidden="1" customHeight="1" spans="1:16384">
      <c r="A257" s="246">
        <v>2020504</v>
      </c>
      <c r="B257" s="249" t="s">
        <v>276</v>
      </c>
      <c r="C257" s="132">
        <f t="shared" si="3"/>
        <v>0</v>
      </c>
      <c r="M257" s="239">
        <v>0</v>
      </c>
      <c r="XEJ257"/>
      <c r="XEK257"/>
      <c r="XEL257"/>
      <c r="XEM257"/>
      <c r="XEN257"/>
      <c r="XEO257"/>
      <c r="XEP257"/>
      <c r="XEQ257"/>
      <c r="XER257"/>
      <c r="XES257"/>
      <c r="XET257"/>
      <c r="XEU257"/>
      <c r="XEV257"/>
      <c r="XEW257"/>
      <c r="XEX257"/>
      <c r="XEY257"/>
      <c r="XEZ257"/>
      <c r="XFA257"/>
      <c r="XFB257"/>
      <c r="XFC257"/>
      <c r="XFD257"/>
    </row>
    <row r="258" s="239" customFormat="1" ht="21" hidden="1" customHeight="1" spans="1:16384">
      <c r="A258" s="246">
        <v>2020505</v>
      </c>
      <c r="B258" s="248" t="s">
        <v>277</v>
      </c>
      <c r="C258" s="132">
        <f t="shared" si="3"/>
        <v>0</v>
      </c>
      <c r="M258" s="239">
        <v>0</v>
      </c>
      <c r="XEJ258"/>
      <c r="XEK258"/>
      <c r="XEL258"/>
      <c r="XEM258"/>
      <c r="XEN258"/>
      <c r="XEO258"/>
      <c r="XEP258"/>
      <c r="XEQ258"/>
      <c r="XER258"/>
      <c r="XES258"/>
      <c r="XET258"/>
      <c r="XEU258"/>
      <c r="XEV258"/>
      <c r="XEW258"/>
      <c r="XEX258"/>
      <c r="XEY258"/>
      <c r="XEZ258"/>
      <c r="XFA258"/>
      <c r="XFB258"/>
      <c r="XFC258"/>
      <c r="XFD258"/>
    </row>
    <row r="259" s="239" customFormat="1" ht="21" hidden="1" customHeight="1" spans="1:16384">
      <c r="A259" s="246">
        <v>2020599</v>
      </c>
      <c r="B259" s="249" t="s">
        <v>278</v>
      </c>
      <c r="C259" s="132">
        <f t="shared" si="3"/>
        <v>0</v>
      </c>
      <c r="M259" s="239">
        <v>0</v>
      </c>
      <c r="XEJ259"/>
      <c r="XEK259"/>
      <c r="XEL259"/>
      <c r="XEM259"/>
      <c r="XEN259"/>
      <c r="XEO259"/>
      <c r="XEP259"/>
      <c r="XEQ259"/>
      <c r="XER259"/>
      <c r="XES259"/>
      <c r="XET259"/>
      <c r="XEU259"/>
      <c r="XEV259"/>
      <c r="XEW259"/>
      <c r="XEX259"/>
      <c r="XEY259"/>
      <c r="XEZ259"/>
      <c r="XFA259"/>
      <c r="XFB259"/>
      <c r="XFC259"/>
      <c r="XFD259"/>
    </row>
    <row r="260" s="239" customFormat="1" ht="21" hidden="1" customHeight="1" spans="1:16384">
      <c r="A260" s="246">
        <v>20206</v>
      </c>
      <c r="B260" s="249" t="s">
        <v>279</v>
      </c>
      <c r="C260" s="132">
        <f t="shared" si="3"/>
        <v>0</v>
      </c>
      <c r="M260" s="239">
        <v>0</v>
      </c>
      <c r="XEJ260"/>
      <c r="XEK260"/>
      <c r="XEL260"/>
      <c r="XEM260"/>
      <c r="XEN260"/>
      <c r="XEO260"/>
      <c r="XEP260"/>
      <c r="XEQ260"/>
      <c r="XER260"/>
      <c r="XES260"/>
      <c r="XET260"/>
      <c r="XEU260"/>
      <c r="XEV260"/>
      <c r="XEW260"/>
      <c r="XEX260"/>
      <c r="XEY260"/>
      <c r="XEZ260"/>
      <c r="XFA260"/>
      <c r="XFB260"/>
      <c r="XFC260"/>
      <c r="XFD260"/>
    </row>
    <row r="261" s="239" customFormat="1" ht="21" hidden="1" customHeight="1" spans="1:16384">
      <c r="A261" s="246">
        <v>2020601</v>
      </c>
      <c r="B261" s="248" t="s">
        <v>280</v>
      </c>
      <c r="C261" s="132">
        <f t="shared" ref="C261:C293" si="4">D261+E261+F261+G261+H261+I261+J261+K261+L261+M261</f>
        <v>0</v>
      </c>
      <c r="M261" s="239">
        <v>0</v>
      </c>
      <c r="XEJ261"/>
      <c r="XEK261"/>
      <c r="XEL261"/>
      <c r="XEM261"/>
      <c r="XEN261"/>
      <c r="XEO261"/>
      <c r="XEP261"/>
      <c r="XEQ261"/>
      <c r="XER261"/>
      <c r="XES261"/>
      <c r="XET261"/>
      <c r="XEU261"/>
      <c r="XEV261"/>
      <c r="XEW261"/>
      <c r="XEX261"/>
      <c r="XEY261"/>
      <c r="XEZ261"/>
      <c r="XFA261"/>
      <c r="XFB261"/>
      <c r="XFC261"/>
      <c r="XFD261"/>
    </row>
    <row r="262" s="239" customFormat="1" ht="21" hidden="1" customHeight="1" spans="1:16384">
      <c r="A262" s="246">
        <v>20207</v>
      </c>
      <c r="B262" s="249" t="s">
        <v>281</v>
      </c>
      <c r="C262" s="132">
        <f t="shared" si="4"/>
        <v>0</v>
      </c>
      <c r="M262" s="239">
        <v>0</v>
      </c>
      <c r="XEJ262"/>
      <c r="XEK262"/>
      <c r="XEL262"/>
      <c r="XEM262"/>
      <c r="XEN262"/>
      <c r="XEO262"/>
      <c r="XEP262"/>
      <c r="XEQ262"/>
      <c r="XER262"/>
      <c r="XES262"/>
      <c r="XET262"/>
      <c r="XEU262"/>
      <c r="XEV262"/>
      <c r="XEW262"/>
      <c r="XEX262"/>
      <c r="XEY262"/>
      <c r="XEZ262"/>
      <c r="XFA262"/>
      <c r="XFB262"/>
      <c r="XFC262"/>
      <c r="XFD262"/>
    </row>
    <row r="263" s="239" customFormat="1" ht="21" hidden="1" customHeight="1" spans="1:16384">
      <c r="A263" s="246">
        <v>2020701</v>
      </c>
      <c r="B263" s="249" t="s">
        <v>282</v>
      </c>
      <c r="C263" s="132">
        <f t="shared" si="4"/>
        <v>0</v>
      </c>
      <c r="M263" s="239">
        <v>0</v>
      </c>
      <c r="XEJ263"/>
      <c r="XEK263"/>
      <c r="XEL263"/>
      <c r="XEM263"/>
      <c r="XEN263"/>
      <c r="XEO263"/>
      <c r="XEP263"/>
      <c r="XEQ263"/>
      <c r="XER263"/>
      <c r="XES263"/>
      <c r="XET263"/>
      <c r="XEU263"/>
      <c r="XEV263"/>
      <c r="XEW263"/>
      <c r="XEX263"/>
      <c r="XEY263"/>
      <c r="XEZ263"/>
      <c r="XFA263"/>
      <c r="XFB263"/>
      <c r="XFC263"/>
      <c r="XFD263"/>
    </row>
    <row r="264" s="239" customFormat="1" ht="21" hidden="1" customHeight="1" spans="1:16384">
      <c r="A264" s="246">
        <v>2020702</v>
      </c>
      <c r="B264" s="249" t="s">
        <v>283</v>
      </c>
      <c r="C264" s="132">
        <f t="shared" si="4"/>
        <v>0</v>
      </c>
      <c r="M264" s="239">
        <v>0</v>
      </c>
      <c r="XEJ264"/>
      <c r="XEK264"/>
      <c r="XEL264"/>
      <c r="XEM264"/>
      <c r="XEN264"/>
      <c r="XEO264"/>
      <c r="XEP264"/>
      <c r="XEQ264"/>
      <c r="XER264"/>
      <c r="XES264"/>
      <c r="XET264"/>
      <c r="XEU264"/>
      <c r="XEV264"/>
      <c r="XEW264"/>
      <c r="XEX264"/>
      <c r="XEY264"/>
      <c r="XEZ264"/>
      <c r="XFA264"/>
      <c r="XFB264"/>
      <c r="XFC264"/>
      <c r="XFD264"/>
    </row>
    <row r="265" s="239" customFormat="1" ht="21" hidden="1" customHeight="1" spans="1:16384">
      <c r="A265" s="246">
        <v>2020703</v>
      </c>
      <c r="B265" s="249" t="s">
        <v>284</v>
      </c>
      <c r="C265" s="132">
        <f t="shared" si="4"/>
        <v>0</v>
      </c>
      <c r="M265" s="239">
        <v>0</v>
      </c>
      <c r="XEJ265"/>
      <c r="XEK265"/>
      <c r="XEL265"/>
      <c r="XEM265"/>
      <c r="XEN265"/>
      <c r="XEO265"/>
      <c r="XEP265"/>
      <c r="XEQ265"/>
      <c r="XER265"/>
      <c r="XES265"/>
      <c r="XET265"/>
      <c r="XEU265"/>
      <c r="XEV265"/>
      <c r="XEW265"/>
      <c r="XEX265"/>
      <c r="XEY265"/>
      <c r="XEZ265"/>
      <c r="XFA265"/>
      <c r="XFB265"/>
      <c r="XFC265"/>
      <c r="XFD265"/>
    </row>
    <row r="266" s="239" customFormat="1" ht="21" hidden="1" customHeight="1" spans="1:16384">
      <c r="A266" s="246">
        <v>2020799</v>
      </c>
      <c r="B266" s="249" t="s">
        <v>285</v>
      </c>
      <c r="C266" s="132">
        <f t="shared" si="4"/>
        <v>0</v>
      </c>
      <c r="M266" s="239">
        <v>0</v>
      </c>
      <c r="XEJ266"/>
      <c r="XEK266"/>
      <c r="XEL266"/>
      <c r="XEM266"/>
      <c r="XEN266"/>
      <c r="XEO266"/>
      <c r="XEP266"/>
      <c r="XEQ266"/>
      <c r="XER266"/>
      <c r="XES266"/>
      <c r="XET266"/>
      <c r="XEU266"/>
      <c r="XEV266"/>
      <c r="XEW266"/>
      <c r="XEX266"/>
      <c r="XEY266"/>
      <c r="XEZ266"/>
      <c r="XFA266"/>
      <c r="XFB266"/>
      <c r="XFC266"/>
      <c r="XFD266"/>
    </row>
    <row r="267" s="239" customFormat="1" ht="21" hidden="1" customHeight="1" spans="1:16384">
      <c r="A267" s="246">
        <v>20208</v>
      </c>
      <c r="B267" s="248" t="s">
        <v>286</v>
      </c>
      <c r="C267" s="132">
        <f t="shared" si="4"/>
        <v>0</v>
      </c>
      <c r="M267" s="239">
        <v>0</v>
      </c>
      <c r="XEJ267"/>
      <c r="XEK267"/>
      <c r="XEL267"/>
      <c r="XEM267"/>
      <c r="XEN267"/>
      <c r="XEO267"/>
      <c r="XEP267"/>
      <c r="XEQ267"/>
      <c r="XER267"/>
      <c r="XES267"/>
      <c r="XET267"/>
      <c r="XEU267"/>
      <c r="XEV267"/>
      <c r="XEW267"/>
      <c r="XEX267"/>
      <c r="XEY267"/>
      <c r="XEZ267"/>
      <c r="XFA267"/>
      <c r="XFB267"/>
      <c r="XFC267"/>
      <c r="XFD267"/>
    </row>
    <row r="268" s="239" customFormat="1" ht="21" hidden="1" customHeight="1" spans="1:16384">
      <c r="A268" s="246">
        <v>2020801</v>
      </c>
      <c r="B268" s="249" t="s">
        <v>132</v>
      </c>
      <c r="C268" s="132">
        <f t="shared" si="4"/>
        <v>0</v>
      </c>
      <c r="M268" s="239">
        <v>0</v>
      </c>
      <c r="XEJ268"/>
      <c r="XEK268"/>
      <c r="XEL268"/>
      <c r="XEM268"/>
      <c r="XEN268"/>
      <c r="XEO268"/>
      <c r="XEP268"/>
      <c r="XEQ268"/>
      <c r="XER268"/>
      <c r="XES268"/>
      <c r="XET268"/>
      <c r="XEU268"/>
      <c r="XEV268"/>
      <c r="XEW268"/>
      <c r="XEX268"/>
      <c r="XEY268"/>
      <c r="XEZ268"/>
      <c r="XFA268"/>
      <c r="XFB268"/>
      <c r="XFC268"/>
      <c r="XFD268"/>
    </row>
    <row r="269" s="239" customFormat="1" ht="21" hidden="1" customHeight="1" spans="1:16384">
      <c r="A269" s="246">
        <v>2020802</v>
      </c>
      <c r="B269" s="249" t="s">
        <v>133</v>
      </c>
      <c r="C269" s="132">
        <f t="shared" si="4"/>
        <v>0</v>
      </c>
      <c r="M269" s="239">
        <v>0</v>
      </c>
      <c r="XEJ269"/>
      <c r="XEK269"/>
      <c r="XEL269"/>
      <c r="XEM269"/>
      <c r="XEN269"/>
      <c r="XEO269"/>
      <c r="XEP269"/>
      <c r="XEQ269"/>
      <c r="XER269"/>
      <c r="XES269"/>
      <c r="XET269"/>
      <c r="XEU269"/>
      <c r="XEV269"/>
      <c r="XEW269"/>
      <c r="XEX269"/>
      <c r="XEY269"/>
      <c r="XEZ269"/>
      <c r="XFA269"/>
      <c r="XFB269"/>
      <c r="XFC269"/>
      <c r="XFD269"/>
    </row>
    <row r="270" s="239" customFormat="1" ht="21" hidden="1" customHeight="1" spans="1:16384">
      <c r="A270" s="246">
        <v>2020803</v>
      </c>
      <c r="B270" s="249" t="s">
        <v>134</v>
      </c>
      <c r="C270" s="132">
        <f t="shared" si="4"/>
        <v>0</v>
      </c>
      <c r="M270" s="239">
        <v>0</v>
      </c>
      <c r="XEJ270"/>
      <c r="XEK270"/>
      <c r="XEL270"/>
      <c r="XEM270"/>
      <c r="XEN270"/>
      <c r="XEO270"/>
      <c r="XEP270"/>
      <c r="XEQ270"/>
      <c r="XER270"/>
      <c r="XES270"/>
      <c r="XET270"/>
      <c r="XEU270"/>
      <c r="XEV270"/>
      <c r="XEW270"/>
      <c r="XEX270"/>
      <c r="XEY270"/>
      <c r="XEZ270"/>
      <c r="XFA270"/>
      <c r="XFB270"/>
      <c r="XFC270"/>
      <c r="XFD270"/>
    </row>
    <row r="271" s="239" customFormat="1" ht="21" hidden="1" customHeight="1" spans="1:16384">
      <c r="A271" s="246">
        <v>2020850</v>
      </c>
      <c r="B271" s="248" t="s">
        <v>141</v>
      </c>
      <c r="C271" s="132">
        <f t="shared" si="4"/>
        <v>0</v>
      </c>
      <c r="M271" s="239">
        <v>0</v>
      </c>
      <c r="XEJ271"/>
      <c r="XEK271"/>
      <c r="XEL271"/>
      <c r="XEM271"/>
      <c r="XEN271"/>
      <c r="XEO271"/>
      <c r="XEP271"/>
      <c r="XEQ271"/>
      <c r="XER271"/>
      <c r="XES271"/>
      <c r="XET271"/>
      <c r="XEU271"/>
      <c r="XEV271"/>
      <c r="XEW271"/>
      <c r="XEX271"/>
      <c r="XEY271"/>
      <c r="XEZ271"/>
      <c r="XFA271"/>
      <c r="XFB271"/>
      <c r="XFC271"/>
      <c r="XFD271"/>
    </row>
    <row r="272" s="239" customFormat="1" ht="21" hidden="1" customHeight="1" spans="1:16384">
      <c r="A272" s="246">
        <v>2020899</v>
      </c>
      <c r="B272" s="249" t="s">
        <v>287</v>
      </c>
      <c r="C272" s="132">
        <f t="shared" si="4"/>
        <v>0</v>
      </c>
      <c r="M272" s="239">
        <v>0</v>
      </c>
      <c r="XEJ272"/>
      <c r="XEK272"/>
      <c r="XEL272"/>
      <c r="XEM272"/>
      <c r="XEN272"/>
      <c r="XEO272"/>
      <c r="XEP272"/>
      <c r="XEQ272"/>
      <c r="XER272"/>
      <c r="XES272"/>
      <c r="XET272"/>
      <c r="XEU272"/>
      <c r="XEV272"/>
      <c r="XEW272"/>
      <c r="XEX272"/>
      <c r="XEY272"/>
      <c r="XEZ272"/>
      <c r="XFA272"/>
      <c r="XFB272"/>
      <c r="XFC272"/>
      <c r="XFD272"/>
    </row>
    <row r="273" s="239" customFormat="1" ht="21" hidden="1" customHeight="1" spans="1:16384">
      <c r="A273" s="246">
        <v>20299</v>
      </c>
      <c r="B273" s="248" t="s">
        <v>288</v>
      </c>
      <c r="C273" s="132">
        <f t="shared" si="4"/>
        <v>0</v>
      </c>
      <c r="M273" s="239">
        <v>0</v>
      </c>
      <c r="XEJ273"/>
      <c r="XEK273"/>
      <c r="XEL273"/>
      <c r="XEM273"/>
      <c r="XEN273"/>
      <c r="XEO273"/>
      <c r="XEP273"/>
      <c r="XEQ273"/>
      <c r="XER273"/>
      <c r="XES273"/>
      <c r="XET273"/>
      <c r="XEU273"/>
      <c r="XEV273"/>
      <c r="XEW273"/>
      <c r="XEX273"/>
      <c r="XEY273"/>
      <c r="XEZ273"/>
      <c r="XFA273"/>
      <c r="XFB273"/>
      <c r="XFC273"/>
      <c r="XFD273"/>
    </row>
    <row r="274" s="239" customFormat="1" ht="21" hidden="1" customHeight="1" spans="1:16384">
      <c r="A274" s="246">
        <v>2029999</v>
      </c>
      <c r="B274" s="249" t="s">
        <v>289</v>
      </c>
      <c r="C274" s="132">
        <f t="shared" si="4"/>
        <v>0</v>
      </c>
      <c r="M274" s="239">
        <v>0</v>
      </c>
      <c r="XEJ274"/>
      <c r="XEK274"/>
      <c r="XEL274"/>
      <c r="XEM274"/>
      <c r="XEN274"/>
      <c r="XEO274"/>
      <c r="XEP274"/>
      <c r="XEQ274"/>
      <c r="XER274"/>
      <c r="XES274"/>
      <c r="XET274"/>
      <c r="XEU274"/>
      <c r="XEV274"/>
      <c r="XEW274"/>
      <c r="XEX274"/>
      <c r="XEY274"/>
      <c r="XEZ274"/>
      <c r="XFA274"/>
      <c r="XFB274"/>
      <c r="XFC274"/>
      <c r="XFD274"/>
    </row>
    <row r="275" s="239" customFormat="1" ht="21" customHeight="1" spans="1:16384">
      <c r="A275" s="246">
        <v>203</v>
      </c>
      <c r="B275" s="247" t="s">
        <v>290</v>
      </c>
      <c r="C275" s="132">
        <f t="shared" si="4"/>
        <v>514.59</v>
      </c>
      <c r="K275" s="239">
        <v>445</v>
      </c>
      <c r="L275" s="239">
        <v>69.59</v>
      </c>
      <c r="M275" s="239">
        <v>0</v>
      </c>
      <c r="XEJ275"/>
      <c r="XEK275"/>
      <c r="XEL275"/>
      <c r="XEM275"/>
      <c r="XEN275"/>
      <c r="XEO275"/>
      <c r="XEP275"/>
      <c r="XEQ275"/>
      <c r="XER275"/>
      <c r="XES275"/>
      <c r="XET275"/>
      <c r="XEU275"/>
      <c r="XEV275"/>
      <c r="XEW275"/>
      <c r="XEX275"/>
      <c r="XEY275"/>
      <c r="XEZ275"/>
      <c r="XFA275"/>
      <c r="XFB275"/>
      <c r="XFC275"/>
      <c r="XFD275"/>
    </row>
    <row r="276" s="239" customFormat="1" ht="21" hidden="1" customHeight="1" spans="1:16384">
      <c r="A276" s="246">
        <v>20301</v>
      </c>
      <c r="B276" s="249" t="s">
        <v>291</v>
      </c>
      <c r="C276" s="132">
        <f t="shared" si="4"/>
        <v>0</v>
      </c>
      <c r="M276" s="239">
        <v>0</v>
      </c>
      <c r="XEJ276"/>
      <c r="XEK276"/>
      <c r="XEL276"/>
      <c r="XEM276"/>
      <c r="XEN276"/>
      <c r="XEO276"/>
      <c r="XEP276"/>
      <c r="XEQ276"/>
      <c r="XER276"/>
      <c r="XES276"/>
      <c r="XET276"/>
      <c r="XEU276"/>
      <c r="XEV276"/>
      <c r="XEW276"/>
      <c r="XEX276"/>
      <c r="XEY276"/>
      <c r="XEZ276"/>
      <c r="XFA276"/>
      <c r="XFB276"/>
      <c r="XFC276"/>
      <c r="XFD276"/>
    </row>
    <row r="277" s="239" customFormat="1" ht="21" hidden="1" customHeight="1" spans="1:16384">
      <c r="A277" s="246">
        <v>2030101</v>
      </c>
      <c r="B277" s="249" t="s">
        <v>292</v>
      </c>
      <c r="C277" s="132">
        <f t="shared" si="4"/>
        <v>0</v>
      </c>
      <c r="M277" s="239">
        <v>0</v>
      </c>
      <c r="XEJ277"/>
      <c r="XEK277"/>
      <c r="XEL277"/>
      <c r="XEM277"/>
      <c r="XEN277"/>
      <c r="XEO277"/>
      <c r="XEP277"/>
      <c r="XEQ277"/>
      <c r="XER277"/>
      <c r="XES277"/>
      <c r="XET277"/>
      <c r="XEU277"/>
      <c r="XEV277"/>
      <c r="XEW277"/>
      <c r="XEX277"/>
      <c r="XEY277"/>
      <c r="XEZ277"/>
      <c r="XFA277"/>
      <c r="XFB277"/>
      <c r="XFC277"/>
      <c r="XFD277"/>
    </row>
    <row r="278" s="239" customFormat="1" ht="21" hidden="1" customHeight="1" spans="1:16384">
      <c r="A278" s="246">
        <v>2030102</v>
      </c>
      <c r="B278" s="249" t="s">
        <v>293</v>
      </c>
      <c r="C278" s="132">
        <f t="shared" si="4"/>
        <v>0</v>
      </c>
      <c r="M278" s="239">
        <v>0</v>
      </c>
      <c r="XEJ278"/>
      <c r="XEK278"/>
      <c r="XEL278"/>
      <c r="XEM278"/>
      <c r="XEN278"/>
      <c r="XEO278"/>
      <c r="XEP278"/>
      <c r="XEQ278"/>
      <c r="XER278"/>
      <c r="XES278"/>
      <c r="XET278"/>
      <c r="XEU278"/>
      <c r="XEV278"/>
      <c r="XEW278"/>
      <c r="XEX278"/>
      <c r="XEY278"/>
      <c r="XEZ278"/>
      <c r="XFA278"/>
      <c r="XFB278"/>
      <c r="XFC278"/>
      <c r="XFD278"/>
    </row>
    <row r="279" s="239" customFormat="1" ht="21" hidden="1" customHeight="1" spans="1:16384">
      <c r="A279" s="246">
        <v>2030199</v>
      </c>
      <c r="B279" s="249" t="s">
        <v>294</v>
      </c>
      <c r="C279" s="132">
        <f t="shared" si="4"/>
        <v>0</v>
      </c>
      <c r="M279" s="239">
        <v>0</v>
      </c>
      <c r="XEJ279"/>
      <c r="XEK279"/>
      <c r="XEL279"/>
      <c r="XEM279"/>
      <c r="XEN279"/>
      <c r="XEO279"/>
      <c r="XEP279"/>
      <c r="XEQ279"/>
      <c r="XER279"/>
      <c r="XES279"/>
      <c r="XET279"/>
      <c r="XEU279"/>
      <c r="XEV279"/>
      <c r="XEW279"/>
      <c r="XEX279"/>
      <c r="XEY279"/>
      <c r="XEZ279"/>
      <c r="XFA279"/>
      <c r="XFB279"/>
      <c r="XFC279"/>
      <c r="XFD279"/>
    </row>
    <row r="280" s="239" customFormat="1" ht="21" hidden="1" customHeight="1" spans="1:16384">
      <c r="A280" s="246">
        <v>20304</v>
      </c>
      <c r="B280" s="249" t="s">
        <v>295</v>
      </c>
      <c r="C280" s="132">
        <f t="shared" si="4"/>
        <v>0</v>
      </c>
      <c r="M280" s="239">
        <v>0</v>
      </c>
      <c r="XEJ280"/>
      <c r="XEK280"/>
      <c r="XEL280"/>
      <c r="XEM280"/>
      <c r="XEN280"/>
      <c r="XEO280"/>
      <c r="XEP280"/>
      <c r="XEQ280"/>
      <c r="XER280"/>
      <c r="XES280"/>
      <c r="XET280"/>
      <c r="XEU280"/>
      <c r="XEV280"/>
      <c r="XEW280"/>
      <c r="XEX280"/>
      <c r="XEY280"/>
      <c r="XEZ280"/>
      <c r="XFA280"/>
      <c r="XFB280"/>
      <c r="XFC280"/>
      <c r="XFD280"/>
    </row>
    <row r="281" s="239" customFormat="1" ht="21" hidden="1" customHeight="1" spans="1:16384">
      <c r="A281" s="246">
        <v>2030401</v>
      </c>
      <c r="B281" s="249" t="s">
        <v>296</v>
      </c>
      <c r="C281" s="132">
        <f t="shared" si="4"/>
        <v>0</v>
      </c>
      <c r="M281" s="239">
        <v>0</v>
      </c>
      <c r="XEJ281"/>
      <c r="XEK281"/>
      <c r="XEL281"/>
      <c r="XEM281"/>
      <c r="XEN281"/>
      <c r="XEO281"/>
      <c r="XEP281"/>
      <c r="XEQ281"/>
      <c r="XER281"/>
      <c r="XES281"/>
      <c r="XET281"/>
      <c r="XEU281"/>
      <c r="XEV281"/>
      <c r="XEW281"/>
      <c r="XEX281"/>
      <c r="XEY281"/>
      <c r="XEZ281"/>
      <c r="XFA281"/>
      <c r="XFB281"/>
      <c r="XFC281"/>
      <c r="XFD281"/>
    </row>
    <row r="282" s="239" customFormat="1" ht="21" hidden="1" customHeight="1" spans="1:16384">
      <c r="A282" s="246">
        <v>20305</v>
      </c>
      <c r="B282" s="249" t="s">
        <v>297</v>
      </c>
      <c r="C282" s="132">
        <f t="shared" si="4"/>
        <v>0</v>
      </c>
      <c r="M282" s="239">
        <v>0</v>
      </c>
      <c r="XEJ282"/>
      <c r="XEK282"/>
      <c r="XEL282"/>
      <c r="XEM282"/>
      <c r="XEN282"/>
      <c r="XEO282"/>
      <c r="XEP282"/>
      <c r="XEQ282"/>
      <c r="XER282"/>
      <c r="XES282"/>
      <c r="XET282"/>
      <c r="XEU282"/>
      <c r="XEV282"/>
      <c r="XEW282"/>
      <c r="XEX282"/>
      <c r="XEY282"/>
      <c r="XEZ282"/>
      <c r="XFA282"/>
      <c r="XFB282"/>
      <c r="XFC282"/>
      <c r="XFD282"/>
    </row>
    <row r="283" s="239" customFormat="1" ht="21" hidden="1" customHeight="1" spans="1:16384">
      <c r="A283" s="246">
        <v>2030501</v>
      </c>
      <c r="B283" s="249" t="s">
        <v>298</v>
      </c>
      <c r="C283" s="132">
        <f t="shared" si="4"/>
        <v>0</v>
      </c>
      <c r="M283" s="239">
        <v>0</v>
      </c>
      <c r="XEJ283"/>
      <c r="XEK283"/>
      <c r="XEL283"/>
      <c r="XEM283"/>
      <c r="XEN283"/>
      <c r="XEO283"/>
      <c r="XEP283"/>
      <c r="XEQ283"/>
      <c r="XER283"/>
      <c r="XES283"/>
      <c r="XET283"/>
      <c r="XEU283"/>
      <c r="XEV283"/>
      <c r="XEW283"/>
      <c r="XEX283"/>
      <c r="XEY283"/>
      <c r="XEZ283"/>
      <c r="XFA283"/>
      <c r="XFB283"/>
      <c r="XFC283"/>
      <c r="XFD283"/>
    </row>
    <row r="284" s="239" customFormat="1" ht="21" customHeight="1" spans="1:16384">
      <c r="A284" s="246">
        <v>20306</v>
      </c>
      <c r="B284" s="249" t="s">
        <v>299</v>
      </c>
      <c r="C284" s="132">
        <f t="shared" si="4"/>
        <v>514.59</v>
      </c>
      <c r="K284" s="239">
        <v>445</v>
      </c>
      <c r="L284" s="239">
        <v>69.59</v>
      </c>
      <c r="M284" s="239">
        <v>0</v>
      </c>
      <c r="XEJ284"/>
      <c r="XEK284"/>
      <c r="XEL284"/>
      <c r="XEM284"/>
      <c r="XEN284"/>
      <c r="XEO284"/>
      <c r="XEP284"/>
      <c r="XEQ284"/>
      <c r="XER284"/>
      <c r="XES284"/>
      <c r="XET284"/>
      <c r="XEU284"/>
      <c r="XEV284"/>
      <c r="XEW284"/>
      <c r="XEX284"/>
      <c r="XEY284"/>
      <c r="XEZ284"/>
      <c r="XFA284"/>
      <c r="XFB284"/>
      <c r="XFC284"/>
      <c r="XFD284"/>
    </row>
    <row r="285" s="239" customFormat="1" ht="21" customHeight="1" spans="1:16384">
      <c r="A285" s="246">
        <v>2030601</v>
      </c>
      <c r="B285" s="249" t="s">
        <v>300</v>
      </c>
      <c r="C285" s="132">
        <f t="shared" si="4"/>
        <v>240</v>
      </c>
      <c r="K285" s="239">
        <v>240</v>
      </c>
      <c r="M285" s="239">
        <v>0</v>
      </c>
      <c r="XEJ285"/>
      <c r="XEK285"/>
      <c r="XEL285"/>
      <c r="XEM285"/>
      <c r="XEN285"/>
      <c r="XEO285"/>
      <c r="XEP285"/>
      <c r="XEQ285"/>
      <c r="XER285"/>
      <c r="XES285"/>
      <c r="XET285"/>
      <c r="XEU285"/>
      <c r="XEV285"/>
      <c r="XEW285"/>
      <c r="XEX285"/>
      <c r="XEY285"/>
      <c r="XEZ285"/>
      <c r="XFA285"/>
      <c r="XFB285"/>
      <c r="XFC285"/>
      <c r="XFD285"/>
    </row>
    <row r="286" s="239" customFormat="1" ht="21" hidden="1" customHeight="1" spans="1:16384">
      <c r="A286" s="246">
        <v>2030602</v>
      </c>
      <c r="B286" s="249" t="s">
        <v>301</v>
      </c>
      <c r="C286" s="132">
        <f t="shared" si="4"/>
        <v>0</v>
      </c>
      <c r="M286" s="239">
        <v>0</v>
      </c>
      <c r="XEJ286"/>
      <c r="XEK286"/>
      <c r="XEL286"/>
      <c r="XEM286"/>
      <c r="XEN286"/>
      <c r="XEO286"/>
      <c r="XEP286"/>
      <c r="XEQ286"/>
      <c r="XER286"/>
      <c r="XES286"/>
      <c r="XET286"/>
      <c r="XEU286"/>
      <c r="XEV286"/>
      <c r="XEW286"/>
      <c r="XEX286"/>
      <c r="XEY286"/>
      <c r="XEZ286"/>
      <c r="XFA286"/>
      <c r="XFB286"/>
      <c r="XFC286"/>
      <c r="XFD286"/>
    </row>
    <row r="287" s="239" customFormat="1" ht="21" hidden="1" customHeight="1" spans="1:16384">
      <c r="A287" s="246">
        <v>2030603</v>
      </c>
      <c r="B287" s="249" t="s">
        <v>302</v>
      </c>
      <c r="C287" s="132">
        <f t="shared" si="4"/>
        <v>0</v>
      </c>
      <c r="M287" s="239">
        <v>0</v>
      </c>
      <c r="XEJ287"/>
      <c r="XEK287"/>
      <c r="XEL287"/>
      <c r="XEM287"/>
      <c r="XEN287"/>
      <c r="XEO287"/>
      <c r="XEP287"/>
      <c r="XEQ287"/>
      <c r="XER287"/>
      <c r="XES287"/>
      <c r="XET287"/>
      <c r="XEU287"/>
      <c r="XEV287"/>
      <c r="XEW287"/>
      <c r="XEX287"/>
      <c r="XEY287"/>
      <c r="XEZ287"/>
      <c r="XFA287"/>
      <c r="XFB287"/>
      <c r="XFC287"/>
      <c r="XFD287"/>
    </row>
    <row r="288" s="239" customFormat="1" ht="21" hidden="1" customHeight="1" spans="1:16384">
      <c r="A288" s="246">
        <v>2030604</v>
      </c>
      <c r="B288" s="249" t="s">
        <v>303</v>
      </c>
      <c r="C288" s="132">
        <f t="shared" si="4"/>
        <v>0</v>
      </c>
      <c r="M288" s="239">
        <v>0</v>
      </c>
      <c r="XEJ288"/>
      <c r="XEK288"/>
      <c r="XEL288"/>
      <c r="XEM288"/>
      <c r="XEN288"/>
      <c r="XEO288"/>
      <c r="XEP288"/>
      <c r="XEQ288"/>
      <c r="XER288"/>
      <c r="XES288"/>
      <c r="XET288"/>
      <c r="XEU288"/>
      <c r="XEV288"/>
      <c r="XEW288"/>
      <c r="XEX288"/>
      <c r="XEY288"/>
      <c r="XEZ288"/>
      <c r="XFA288"/>
      <c r="XFB288"/>
      <c r="XFC288"/>
      <c r="XFD288"/>
    </row>
    <row r="289" s="239" customFormat="1" ht="21" customHeight="1" spans="1:16384">
      <c r="A289" s="246">
        <v>2030607</v>
      </c>
      <c r="B289" s="249" t="s">
        <v>304</v>
      </c>
      <c r="C289" s="132">
        <f t="shared" si="4"/>
        <v>269.59</v>
      </c>
      <c r="K289" s="239">
        <v>200</v>
      </c>
      <c r="L289" s="239">
        <v>69.59</v>
      </c>
      <c r="M289" s="239">
        <v>0</v>
      </c>
      <c r="XEJ289"/>
      <c r="XEK289"/>
      <c r="XEL289"/>
      <c r="XEM289"/>
      <c r="XEN289"/>
      <c r="XEO289"/>
      <c r="XEP289"/>
      <c r="XEQ289"/>
      <c r="XER289"/>
      <c r="XES289"/>
      <c r="XET289"/>
      <c r="XEU289"/>
      <c r="XEV289"/>
      <c r="XEW289"/>
      <c r="XEX289"/>
      <c r="XEY289"/>
      <c r="XEZ289"/>
      <c r="XFA289"/>
      <c r="XFB289"/>
      <c r="XFC289"/>
      <c r="XFD289"/>
    </row>
    <row r="290" s="239" customFormat="1" ht="21" hidden="1" customHeight="1" spans="1:16384">
      <c r="A290" s="246">
        <v>2030608</v>
      </c>
      <c r="B290" s="249" t="s">
        <v>305</v>
      </c>
      <c r="C290" s="132">
        <f t="shared" si="4"/>
        <v>0</v>
      </c>
      <c r="M290" s="239">
        <v>0</v>
      </c>
      <c r="XEJ290"/>
      <c r="XEK290"/>
      <c r="XEL290"/>
      <c r="XEM290"/>
      <c r="XEN290"/>
      <c r="XEO290"/>
      <c r="XEP290"/>
      <c r="XEQ290"/>
      <c r="XER290"/>
      <c r="XES290"/>
      <c r="XET290"/>
      <c r="XEU290"/>
      <c r="XEV290"/>
      <c r="XEW290"/>
      <c r="XEX290"/>
      <c r="XEY290"/>
      <c r="XEZ290"/>
      <c r="XFA290"/>
      <c r="XFB290"/>
      <c r="XFC290"/>
      <c r="XFD290"/>
    </row>
    <row r="291" s="239" customFormat="1" ht="21" customHeight="1" spans="1:16384">
      <c r="A291" s="246">
        <v>2030699</v>
      </c>
      <c r="B291" s="249" t="s">
        <v>306</v>
      </c>
      <c r="C291" s="132">
        <f t="shared" si="4"/>
        <v>5</v>
      </c>
      <c r="K291" s="239">
        <v>5</v>
      </c>
      <c r="M291" s="239">
        <v>0</v>
      </c>
      <c r="XEJ291"/>
      <c r="XEK291"/>
      <c r="XEL291"/>
      <c r="XEM291"/>
      <c r="XEN291"/>
      <c r="XEO291"/>
      <c r="XEP291"/>
      <c r="XEQ291"/>
      <c r="XER291"/>
      <c r="XES291"/>
      <c r="XET291"/>
      <c r="XEU291"/>
      <c r="XEV291"/>
      <c r="XEW291"/>
      <c r="XEX291"/>
      <c r="XEY291"/>
      <c r="XEZ291"/>
      <c r="XFA291"/>
      <c r="XFB291"/>
      <c r="XFC291"/>
      <c r="XFD291"/>
    </row>
    <row r="292" s="239" customFormat="1" ht="21" hidden="1" customHeight="1" spans="1:16384">
      <c r="A292" s="246">
        <v>20399</v>
      </c>
      <c r="B292" s="249" t="s">
        <v>307</v>
      </c>
      <c r="C292" s="132">
        <f t="shared" si="4"/>
        <v>0</v>
      </c>
      <c r="M292" s="239">
        <v>0</v>
      </c>
      <c r="XEJ292"/>
      <c r="XEK292"/>
      <c r="XEL292"/>
      <c r="XEM292"/>
      <c r="XEN292"/>
      <c r="XEO292"/>
      <c r="XEP292"/>
      <c r="XEQ292"/>
      <c r="XER292"/>
      <c r="XES292"/>
      <c r="XET292"/>
      <c r="XEU292"/>
      <c r="XEV292"/>
      <c r="XEW292"/>
      <c r="XEX292"/>
      <c r="XEY292"/>
      <c r="XEZ292"/>
      <c r="XFA292"/>
      <c r="XFB292"/>
      <c r="XFC292"/>
      <c r="XFD292"/>
    </row>
    <row r="293" s="239" customFormat="1" ht="21" hidden="1" customHeight="1" spans="1:16384">
      <c r="A293" s="246">
        <v>2039999</v>
      </c>
      <c r="B293" s="249" t="s">
        <v>308</v>
      </c>
      <c r="C293" s="132">
        <f t="shared" si="4"/>
        <v>0</v>
      </c>
      <c r="M293" s="239">
        <v>0</v>
      </c>
      <c r="XEJ293"/>
      <c r="XEK293"/>
      <c r="XEL293"/>
      <c r="XEM293"/>
      <c r="XEN293"/>
      <c r="XEO293"/>
      <c r="XEP293"/>
      <c r="XEQ293"/>
      <c r="XER293"/>
      <c r="XES293"/>
      <c r="XET293"/>
      <c r="XEU293"/>
      <c r="XEV293"/>
      <c r="XEW293"/>
      <c r="XEX293"/>
      <c r="XEY293"/>
      <c r="XEZ293"/>
      <c r="XFA293"/>
      <c r="XFB293"/>
      <c r="XFC293"/>
      <c r="XFD293"/>
    </row>
    <row r="294" s="239" customFormat="1" ht="21" customHeight="1" spans="1:16384">
      <c r="A294" s="246">
        <v>204</v>
      </c>
      <c r="B294" s="247" t="s">
        <v>309</v>
      </c>
      <c r="C294" s="132">
        <f>D294+E294+F294+G294+H294+I294+J294+K294+L294+M294+1</f>
        <v>32128.47</v>
      </c>
      <c r="F294" s="239">
        <v>22880.55</v>
      </c>
      <c r="G294" s="239">
        <v>122.27</v>
      </c>
      <c r="I294" s="239">
        <v>1000</v>
      </c>
      <c r="K294" s="239">
        <v>2082.47</v>
      </c>
      <c r="L294" s="239">
        <v>3320</v>
      </c>
      <c r="M294" s="239">
        <v>2722.18</v>
      </c>
      <c r="XEJ294"/>
      <c r="XEK294"/>
      <c r="XEL294"/>
      <c r="XEM294"/>
      <c r="XEN294"/>
      <c r="XEO294"/>
      <c r="XEP294"/>
      <c r="XEQ294"/>
      <c r="XER294"/>
      <c r="XES294"/>
      <c r="XET294"/>
      <c r="XEU294"/>
      <c r="XEV294"/>
      <c r="XEW294"/>
      <c r="XEX294"/>
      <c r="XEY294"/>
      <c r="XEZ294"/>
      <c r="XFA294"/>
      <c r="XFB294"/>
      <c r="XFC294"/>
      <c r="XFD294"/>
    </row>
    <row r="295" s="239" customFormat="1" ht="21" hidden="1" customHeight="1" spans="1:16384">
      <c r="A295" s="246">
        <v>20401</v>
      </c>
      <c r="B295" s="249" t="s">
        <v>310</v>
      </c>
      <c r="C295" s="132">
        <f t="shared" ref="C295:C358" si="5">D295+E295+F295+G295+H295+I295+J295+K295+L295+M295</f>
        <v>0</v>
      </c>
      <c r="M295" s="239">
        <v>0</v>
      </c>
      <c r="XEJ295"/>
      <c r="XEK295"/>
      <c r="XEL295"/>
      <c r="XEM295"/>
      <c r="XEN295"/>
      <c r="XEO295"/>
      <c r="XEP295"/>
      <c r="XEQ295"/>
      <c r="XER295"/>
      <c r="XES295"/>
      <c r="XET295"/>
      <c r="XEU295"/>
      <c r="XEV295"/>
      <c r="XEW295"/>
      <c r="XEX295"/>
      <c r="XEY295"/>
      <c r="XEZ295"/>
      <c r="XFA295"/>
      <c r="XFB295"/>
      <c r="XFC295"/>
      <c r="XFD295"/>
    </row>
    <row r="296" s="239" customFormat="1" ht="21" hidden="1" customHeight="1" spans="1:16384">
      <c r="A296" s="246">
        <v>2040101</v>
      </c>
      <c r="B296" s="249" t="s">
        <v>311</v>
      </c>
      <c r="C296" s="132">
        <f t="shared" si="5"/>
        <v>0</v>
      </c>
      <c r="M296" s="239">
        <v>0</v>
      </c>
      <c r="XEJ296"/>
      <c r="XEK296"/>
      <c r="XEL296"/>
      <c r="XEM296"/>
      <c r="XEN296"/>
      <c r="XEO296"/>
      <c r="XEP296"/>
      <c r="XEQ296"/>
      <c r="XER296"/>
      <c r="XES296"/>
      <c r="XET296"/>
      <c r="XEU296"/>
      <c r="XEV296"/>
      <c r="XEW296"/>
      <c r="XEX296"/>
      <c r="XEY296"/>
      <c r="XEZ296"/>
      <c r="XFA296"/>
      <c r="XFB296"/>
      <c r="XFC296"/>
      <c r="XFD296"/>
    </row>
    <row r="297" s="239" customFormat="1" ht="21" hidden="1" customHeight="1" spans="1:16384">
      <c r="A297" s="246">
        <v>2040199</v>
      </c>
      <c r="B297" s="249" t="s">
        <v>312</v>
      </c>
      <c r="C297" s="132">
        <f t="shared" si="5"/>
        <v>0</v>
      </c>
      <c r="M297" s="239">
        <v>0</v>
      </c>
      <c r="XEJ297"/>
      <c r="XEK297"/>
      <c r="XEL297"/>
      <c r="XEM297"/>
      <c r="XEN297"/>
      <c r="XEO297"/>
      <c r="XEP297"/>
      <c r="XEQ297"/>
      <c r="XER297"/>
      <c r="XES297"/>
      <c r="XET297"/>
      <c r="XEU297"/>
      <c r="XEV297"/>
      <c r="XEW297"/>
      <c r="XEX297"/>
      <c r="XEY297"/>
      <c r="XEZ297"/>
      <c r="XFA297"/>
      <c r="XFB297"/>
      <c r="XFC297"/>
      <c r="XFD297"/>
    </row>
    <row r="298" s="239" customFormat="1" ht="21" customHeight="1" spans="1:16384">
      <c r="A298" s="246">
        <v>20402</v>
      </c>
      <c r="B298" s="249" t="s">
        <v>313</v>
      </c>
      <c r="C298" s="132">
        <f t="shared" si="5"/>
        <v>27181.03</v>
      </c>
      <c r="F298" s="239">
        <v>21049.32</v>
      </c>
      <c r="G298" s="239">
        <v>119.84</v>
      </c>
      <c r="I298" s="239">
        <v>1000</v>
      </c>
      <c r="K298" s="239">
        <v>2046.47</v>
      </c>
      <c r="L298" s="239">
        <v>2464</v>
      </c>
      <c r="M298" s="239">
        <v>501.4</v>
      </c>
      <c r="XEJ298"/>
      <c r="XEK298"/>
      <c r="XEL298"/>
      <c r="XEM298"/>
      <c r="XEN298"/>
      <c r="XEO298"/>
      <c r="XEP298"/>
      <c r="XEQ298"/>
      <c r="XER298"/>
      <c r="XES298"/>
      <c r="XET298"/>
      <c r="XEU298"/>
      <c r="XEV298"/>
      <c r="XEW298"/>
      <c r="XEX298"/>
      <c r="XEY298"/>
      <c r="XEZ298"/>
      <c r="XFA298"/>
      <c r="XFB298"/>
      <c r="XFC298"/>
      <c r="XFD298"/>
    </row>
    <row r="299" s="239" customFormat="1" ht="21" customHeight="1" spans="1:16384">
      <c r="A299" s="246">
        <v>2040201</v>
      </c>
      <c r="B299" s="249" t="s">
        <v>132</v>
      </c>
      <c r="C299" s="132">
        <f t="shared" si="5"/>
        <v>19400.18</v>
      </c>
      <c r="F299" s="239">
        <v>18581.6</v>
      </c>
      <c r="G299" s="239">
        <v>118.58</v>
      </c>
      <c r="I299" s="239">
        <v>700</v>
      </c>
      <c r="M299" s="239">
        <v>0</v>
      </c>
      <c r="XEJ299"/>
      <c r="XEK299"/>
      <c r="XEL299"/>
      <c r="XEM299"/>
      <c r="XEN299"/>
      <c r="XEO299"/>
      <c r="XEP299"/>
      <c r="XEQ299"/>
      <c r="XER299"/>
      <c r="XES299"/>
      <c r="XET299"/>
      <c r="XEU299"/>
      <c r="XEV299"/>
      <c r="XEW299"/>
      <c r="XEX299"/>
      <c r="XEY299"/>
      <c r="XEZ299"/>
      <c r="XFA299"/>
      <c r="XFB299"/>
      <c r="XFC299"/>
      <c r="XFD299"/>
    </row>
    <row r="300" s="239" customFormat="1" ht="21" hidden="1" customHeight="1" spans="1:16384">
      <c r="A300" s="246">
        <v>2040202</v>
      </c>
      <c r="B300" s="249" t="s">
        <v>133</v>
      </c>
      <c r="C300" s="132">
        <f t="shared" si="5"/>
        <v>0</v>
      </c>
      <c r="M300" s="239">
        <v>0</v>
      </c>
      <c r="XEJ300"/>
      <c r="XEK300"/>
      <c r="XEL300"/>
      <c r="XEM300"/>
      <c r="XEN300"/>
      <c r="XEO300"/>
      <c r="XEP300"/>
      <c r="XEQ300"/>
      <c r="XER300"/>
      <c r="XES300"/>
      <c r="XET300"/>
      <c r="XEU300"/>
      <c r="XEV300"/>
      <c r="XEW300"/>
      <c r="XEX300"/>
      <c r="XEY300"/>
      <c r="XEZ300"/>
      <c r="XFA300"/>
      <c r="XFB300"/>
      <c r="XFC300"/>
      <c r="XFD300"/>
    </row>
    <row r="301" s="239" customFormat="1" ht="21" hidden="1" customHeight="1" spans="1:16384">
      <c r="A301" s="246">
        <v>2040203</v>
      </c>
      <c r="B301" s="249" t="s">
        <v>134</v>
      </c>
      <c r="C301" s="132">
        <f t="shared" si="5"/>
        <v>0</v>
      </c>
      <c r="M301" s="239">
        <v>0</v>
      </c>
      <c r="XEJ301"/>
      <c r="XEK301"/>
      <c r="XEL301"/>
      <c r="XEM301"/>
      <c r="XEN301"/>
      <c r="XEO301"/>
      <c r="XEP301"/>
      <c r="XEQ301"/>
      <c r="XER301"/>
      <c r="XES301"/>
      <c r="XET301"/>
      <c r="XEU301"/>
      <c r="XEV301"/>
      <c r="XEW301"/>
      <c r="XEX301"/>
      <c r="XEY301"/>
      <c r="XEZ301"/>
      <c r="XFA301"/>
      <c r="XFB301"/>
      <c r="XFC301"/>
      <c r="XFD301"/>
    </row>
    <row r="302" s="239" customFormat="1" ht="21" hidden="1" customHeight="1" spans="1:16384">
      <c r="A302" s="246">
        <v>2040219</v>
      </c>
      <c r="B302" s="249" t="s">
        <v>173</v>
      </c>
      <c r="C302" s="132">
        <f t="shared" si="5"/>
        <v>0</v>
      </c>
      <c r="M302" s="239">
        <v>0</v>
      </c>
      <c r="XEJ302"/>
      <c r="XEK302"/>
      <c r="XEL302"/>
      <c r="XEM302"/>
      <c r="XEN302"/>
      <c r="XEO302"/>
      <c r="XEP302"/>
      <c r="XEQ302"/>
      <c r="XER302"/>
      <c r="XES302"/>
      <c r="XET302"/>
      <c r="XEU302"/>
      <c r="XEV302"/>
      <c r="XEW302"/>
      <c r="XEX302"/>
      <c r="XEY302"/>
      <c r="XEZ302"/>
      <c r="XFA302"/>
      <c r="XFB302"/>
      <c r="XFC302"/>
      <c r="XFD302"/>
    </row>
    <row r="303" s="239" customFormat="1" ht="21" customHeight="1" spans="1:16384">
      <c r="A303" s="246">
        <v>2040220</v>
      </c>
      <c r="B303" s="249" t="s">
        <v>314</v>
      </c>
      <c r="C303" s="132">
        <f t="shared" si="5"/>
        <v>4744.4</v>
      </c>
      <c r="K303" s="239">
        <v>1779</v>
      </c>
      <c r="L303" s="239">
        <v>2464</v>
      </c>
      <c r="M303" s="239">
        <v>501.4</v>
      </c>
      <c r="XEJ303"/>
      <c r="XEK303"/>
      <c r="XEL303"/>
      <c r="XEM303"/>
      <c r="XEN303"/>
      <c r="XEO303"/>
      <c r="XEP303"/>
      <c r="XEQ303"/>
      <c r="XER303"/>
      <c r="XES303"/>
      <c r="XET303"/>
      <c r="XEU303"/>
      <c r="XEV303"/>
      <c r="XEW303"/>
      <c r="XEX303"/>
      <c r="XEY303"/>
      <c r="XEZ303"/>
      <c r="XFA303"/>
      <c r="XFB303"/>
      <c r="XFC303"/>
      <c r="XFD303"/>
    </row>
    <row r="304" s="239" customFormat="1" ht="21" hidden="1" customHeight="1" spans="1:16384">
      <c r="A304" s="246">
        <v>2040221</v>
      </c>
      <c r="B304" s="249" t="s">
        <v>315</v>
      </c>
      <c r="C304" s="132">
        <f t="shared" si="5"/>
        <v>0</v>
      </c>
      <c r="M304" s="239">
        <v>0</v>
      </c>
      <c r="XEJ304"/>
      <c r="XEK304"/>
      <c r="XEL304"/>
      <c r="XEM304"/>
      <c r="XEN304"/>
      <c r="XEO304"/>
      <c r="XEP304"/>
      <c r="XEQ304"/>
      <c r="XER304"/>
      <c r="XES304"/>
      <c r="XET304"/>
      <c r="XEU304"/>
      <c r="XEV304"/>
      <c r="XEW304"/>
      <c r="XEX304"/>
      <c r="XEY304"/>
      <c r="XEZ304"/>
      <c r="XFA304"/>
      <c r="XFB304"/>
      <c r="XFC304"/>
      <c r="XFD304"/>
    </row>
    <row r="305" s="239" customFormat="1" ht="21" hidden="1" customHeight="1" spans="1:16384">
      <c r="A305" s="246">
        <v>2040222</v>
      </c>
      <c r="B305" s="249" t="s">
        <v>316</v>
      </c>
      <c r="C305" s="132">
        <f t="shared" si="5"/>
        <v>0</v>
      </c>
      <c r="M305" s="239">
        <v>0</v>
      </c>
      <c r="XEJ305"/>
      <c r="XEK305"/>
      <c r="XEL305"/>
      <c r="XEM305"/>
      <c r="XEN305"/>
      <c r="XEO305"/>
      <c r="XEP305"/>
      <c r="XEQ305"/>
      <c r="XER305"/>
      <c r="XES305"/>
      <c r="XET305"/>
      <c r="XEU305"/>
      <c r="XEV305"/>
      <c r="XEW305"/>
      <c r="XEX305"/>
      <c r="XEY305"/>
      <c r="XEZ305"/>
      <c r="XFA305"/>
      <c r="XFB305"/>
      <c r="XFC305"/>
      <c r="XFD305"/>
    </row>
    <row r="306" s="239" customFormat="1" ht="21" hidden="1" customHeight="1" spans="1:16384">
      <c r="A306" s="246">
        <v>2040223</v>
      </c>
      <c r="B306" s="249" t="s">
        <v>317</v>
      </c>
      <c r="C306" s="132">
        <f t="shared" si="5"/>
        <v>0</v>
      </c>
      <c r="M306" s="239">
        <v>0</v>
      </c>
      <c r="XEJ306"/>
      <c r="XEK306"/>
      <c r="XEL306"/>
      <c r="XEM306"/>
      <c r="XEN306"/>
      <c r="XEO306"/>
      <c r="XEP306"/>
      <c r="XEQ306"/>
      <c r="XER306"/>
      <c r="XES306"/>
      <c r="XET306"/>
      <c r="XEU306"/>
      <c r="XEV306"/>
      <c r="XEW306"/>
      <c r="XEX306"/>
      <c r="XEY306"/>
      <c r="XEZ306"/>
      <c r="XFA306"/>
      <c r="XFB306"/>
      <c r="XFC306"/>
      <c r="XFD306"/>
    </row>
    <row r="307" s="239" customFormat="1" ht="21" customHeight="1" spans="1:16384">
      <c r="A307" s="246">
        <v>2040250</v>
      </c>
      <c r="B307" s="249" t="s">
        <v>141</v>
      </c>
      <c r="C307" s="132">
        <f t="shared" si="5"/>
        <v>2918.98</v>
      </c>
      <c r="F307" s="239">
        <v>2467.72</v>
      </c>
      <c r="G307" s="239">
        <v>1.26</v>
      </c>
      <c r="I307" s="239">
        <v>300</v>
      </c>
      <c r="K307" s="239">
        <v>150</v>
      </c>
      <c r="M307" s="239">
        <v>0</v>
      </c>
      <c r="XEJ307"/>
      <c r="XEK307"/>
      <c r="XEL307"/>
      <c r="XEM307"/>
      <c r="XEN307"/>
      <c r="XEO307"/>
      <c r="XEP307"/>
      <c r="XEQ307"/>
      <c r="XER307"/>
      <c r="XES307"/>
      <c r="XET307"/>
      <c r="XEU307"/>
      <c r="XEV307"/>
      <c r="XEW307"/>
      <c r="XEX307"/>
      <c r="XEY307"/>
      <c r="XEZ307"/>
      <c r="XFA307"/>
      <c r="XFB307"/>
      <c r="XFC307"/>
      <c r="XFD307"/>
    </row>
    <row r="308" s="239" customFormat="1" ht="21" customHeight="1" spans="1:16384">
      <c r="A308" s="246">
        <v>2040299</v>
      </c>
      <c r="B308" s="249" t="s">
        <v>318</v>
      </c>
      <c r="C308" s="132">
        <f t="shared" si="5"/>
        <v>117.47</v>
      </c>
      <c r="K308" s="239">
        <v>117.47</v>
      </c>
      <c r="M308" s="239">
        <v>0</v>
      </c>
      <c r="XEJ308"/>
      <c r="XEK308"/>
      <c r="XEL308"/>
      <c r="XEM308"/>
      <c r="XEN308"/>
      <c r="XEO308"/>
      <c r="XEP308"/>
      <c r="XEQ308"/>
      <c r="XER308"/>
      <c r="XES308"/>
      <c r="XET308"/>
      <c r="XEU308"/>
      <c r="XEV308"/>
      <c r="XEW308"/>
      <c r="XEX308"/>
      <c r="XEY308"/>
      <c r="XEZ308"/>
      <c r="XFA308"/>
      <c r="XFB308"/>
      <c r="XFC308"/>
      <c r="XFD308"/>
    </row>
    <row r="309" s="239" customFormat="1" ht="21" hidden="1" customHeight="1" spans="1:16384">
      <c r="A309" s="246">
        <v>20403</v>
      </c>
      <c r="B309" s="249" t="s">
        <v>319</v>
      </c>
      <c r="C309" s="132">
        <f t="shared" si="5"/>
        <v>0</v>
      </c>
      <c r="M309" s="239">
        <v>0</v>
      </c>
      <c r="XEJ309"/>
      <c r="XEK309"/>
      <c r="XEL309"/>
      <c r="XEM309"/>
      <c r="XEN309"/>
      <c r="XEO309"/>
      <c r="XEP309"/>
      <c r="XEQ309"/>
      <c r="XER309"/>
      <c r="XES309"/>
      <c r="XET309"/>
      <c r="XEU309"/>
      <c r="XEV309"/>
      <c r="XEW309"/>
      <c r="XEX309"/>
      <c r="XEY309"/>
      <c r="XEZ309"/>
      <c r="XFA309"/>
      <c r="XFB309"/>
      <c r="XFC309"/>
      <c r="XFD309"/>
    </row>
    <row r="310" s="239" customFormat="1" ht="21" hidden="1" customHeight="1" spans="1:16384">
      <c r="A310" s="246">
        <v>2040301</v>
      </c>
      <c r="B310" s="249" t="s">
        <v>132</v>
      </c>
      <c r="C310" s="132">
        <f t="shared" si="5"/>
        <v>0</v>
      </c>
      <c r="M310" s="239">
        <v>0</v>
      </c>
      <c r="XEJ310"/>
      <c r="XEK310"/>
      <c r="XEL310"/>
      <c r="XEM310"/>
      <c r="XEN310"/>
      <c r="XEO310"/>
      <c r="XEP310"/>
      <c r="XEQ310"/>
      <c r="XER310"/>
      <c r="XES310"/>
      <c r="XET310"/>
      <c r="XEU310"/>
      <c r="XEV310"/>
      <c r="XEW310"/>
      <c r="XEX310"/>
      <c r="XEY310"/>
      <c r="XEZ310"/>
      <c r="XFA310"/>
      <c r="XFB310"/>
      <c r="XFC310"/>
      <c r="XFD310"/>
    </row>
    <row r="311" s="239" customFormat="1" ht="21" hidden="1" customHeight="1" spans="1:16384">
      <c r="A311" s="246">
        <v>2040302</v>
      </c>
      <c r="B311" s="249" t="s">
        <v>133</v>
      </c>
      <c r="C311" s="132">
        <f t="shared" si="5"/>
        <v>0</v>
      </c>
      <c r="M311" s="239">
        <v>0</v>
      </c>
      <c r="XEJ311"/>
      <c r="XEK311"/>
      <c r="XEL311"/>
      <c r="XEM311"/>
      <c r="XEN311"/>
      <c r="XEO311"/>
      <c r="XEP311"/>
      <c r="XEQ311"/>
      <c r="XER311"/>
      <c r="XES311"/>
      <c r="XET311"/>
      <c r="XEU311"/>
      <c r="XEV311"/>
      <c r="XEW311"/>
      <c r="XEX311"/>
      <c r="XEY311"/>
      <c r="XEZ311"/>
      <c r="XFA311"/>
      <c r="XFB311"/>
      <c r="XFC311"/>
      <c r="XFD311"/>
    </row>
    <row r="312" s="239" customFormat="1" ht="21" hidden="1" customHeight="1" spans="1:16384">
      <c r="A312" s="246">
        <v>2040303</v>
      </c>
      <c r="B312" s="249" t="s">
        <v>134</v>
      </c>
      <c r="C312" s="132">
        <f t="shared" si="5"/>
        <v>0</v>
      </c>
      <c r="M312" s="239">
        <v>0</v>
      </c>
      <c r="XEJ312"/>
      <c r="XEK312"/>
      <c r="XEL312"/>
      <c r="XEM312"/>
      <c r="XEN312"/>
      <c r="XEO312"/>
      <c r="XEP312"/>
      <c r="XEQ312"/>
      <c r="XER312"/>
      <c r="XES312"/>
      <c r="XET312"/>
      <c r="XEU312"/>
      <c r="XEV312"/>
      <c r="XEW312"/>
      <c r="XEX312"/>
      <c r="XEY312"/>
      <c r="XEZ312"/>
      <c r="XFA312"/>
      <c r="XFB312"/>
      <c r="XFC312"/>
      <c r="XFD312"/>
    </row>
    <row r="313" s="239" customFormat="1" ht="21" hidden="1" customHeight="1" spans="1:16384">
      <c r="A313" s="246">
        <v>2040304</v>
      </c>
      <c r="B313" s="249" t="s">
        <v>320</v>
      </c>
      <c r="C313" s="132">
        <f t="shared" si="5"/>
        <v>0</v>
      </c>
      <c r="M313" s="239">
        <v>0</v>
      </c>
      <c r="XEJ313"/>
      <c r="XEK313"/>
      <c r="XEL313"/>
      <c r="XEM313"/>
      <c r="XEN313"/>
      <c r="XEO313"/>
      <c r="XEP313"/>
      <c r="XEQ313"/>
      <c r="XER313"/>
      <c r="XES313"/>
      <c r="XET313"/>
      <c r="XEU313"/>
      <c r="XEV313"/>
      <c r="XEW313"/>
      <c r="XEX313"/>
      <c r="XEY313"/>
      <c r="XEZ313"/>
      <c r="XFA313"/>
      <c r="XFB313"/>
      <c r="XFC313"/>
      <c r="XFD313"/>
    </row>
    <row r="314" s="239" customFormat="1" ht="21" hidden="1" customHeight="1" spans="1:16384">
      <c r="A314" s="246">
        <v>2040350</v>
      </c>
      <c r="B314" s="249" t="s">
        <v>141</v>
      </c>
      <c r="C314" s="132">
        <f t="shared" si="5"/>
        <v>0</v>
      </c>
      <c r="M314" s="239">
        <v>0</v>
      </c>
      <c r="XEJ314"/>
      <c r="XEK314"/>
      <c r="XEL314"/>
      <c r="XEM314"/>
      <c r="XEN314"/>
      <c r="XEO314"/>
      <c r="XEP314"/>
      <c r="XEQ314"/>
      <c r="XER314"/>
      <c r="XES314"/>
      <c r="XET314"/>
      <c r="XEU314"/>
      <c r="XEV314"/>
      <c r="XEW314"/>
      <c r="XEX314"/>
      <c r="XEY314"/>
      <c r="XEZ314"/>
      <c r="XFA314"/>
      <c r="XFB314"/>
      <c r="XFC314"/>
      <c r="XFD314"/>
    </row>
    <row r="315" s="239" customFormat="1" ht="21" hidden="1" customHeight="1" spans="1:16384">
      <c r="A315" s="246">
        <v>2040399</v>
      </c>
      <c r="B315" s="249" t="s">
        <v>321</v>
      </c>
      <c r="C315" s="132">
        <f t="shared" si="5"/>
        <v>0</v>
      </c>
      <c r="M315" s="239">
        <v>0</v>
      </c>
      <c r="XEJ315"/>
      <c r="XEK315"/>
      <c r="XEL315"/>
      <c r="XEM315"/>
      <c r="XEN315"/>
      <c r="XEO315"/>
      <c r="XEP315"/>
      <c r="XEQ315"/>
      <c r="XER315"/>
      <c r="XES315"/>
      <c r="XET315"/>
      <c r="XEU315"/>
      <c r="XEV315"/>
      <c r="XEW315"/>
      <c r="XEX315"/>
      <c r="XEY315"/>
      <c r="XEZ315"/>
      <c r="XFA315"/>
      <c r="XFB315"/>
      <c r="XFC315"/>
      <c r="XFD315"/>
    </row>
    <row r="316" s="239" customFormat="1" ht="21" hidden="1" customHeight="1" spans="1:16384">
      <c r="A316" s="246">
        <v>20404</v>
      </c>
      <c r="B316" s="249" t="s">
        <v>322</v>
      </c>
      <c r="C316" s="132">
        <f t="shared" si="5"/>
        <v>0</v>
      </c>
      <c r="M316" s="239">
        <v>0</v>
      </c>
      <c r="XEJ316"/>
      <c r="XEK316"/>
      <c r="XEL316"/>
      <c r="XEM316"/>
      <c r="XEN316"/>
      <c r="XEO316"/>
      <c r="XEP316"/>
      <c r="XEQ316"/>
      <c r="XER316"/>
      <c r="XES316"/>
      <c r="XET316"/>
      <c r="XEU316"/>
      <c r="XEV316"/>
      <c r="XEW316"/>
      <c r="XEX316"/>
      <c r="XEY316"/>
      <c r="XEZ316"/>
      <c r="XFA316"/>
      <c r="XFB316"/>
      <c r="XFC316"/>
      <c r="XFD316"/>
    </row>
    <row r="317" s="239" customFormat="1" ht="21" hidden="1" customHeight="1" spans="1:16384">
      <c r="A317" s="246">
        <v>2040401</v>
      </c>
      <c r="B317" s="249" t="s">
        <v>132</v>
      </c>
      <c r="C317" s="132">
        <f t="shared" si="5"/>
        <v>0</v>
      </c>
      <c r="M317" s="239">
        <v>0</v>
      </c>
      <c r="XEJ317"/>
      <c r="XEK317"/>
      <c r="XEL317"/>
      <c r="XEM317"/>
      <c r="XEN317"/>
      <c r="XEO317"/>
      <c r="XEP317"/>
      <c r="XEQ317"/>
      <c r="XER317"/>
      <c r="XES317"/>
      <c r="XET317"/>
      <c r="XEU317"/>
      <c r="XEV317"/>
      <c r="XEW317"/>
      <c r="XEX317"/>
      <c r="XEY317"/>
      <c r="XEZ317"/>
      <c r="XFA317"/>
      <c r="XFB317"/>
      <c r="XFC317"/>
      <c r="XFD317"/>
    </row>
    <row r="318" s="239" customFormat="1" ht="21" hidden="1" customHeight="1" spans="1:16384">
      <c r="A318" s="246">
        <v>2040402</v>
      </c>
      <c r="B318" s="249" t="s">
        <v>133</v>
      </c>
      <c r="C318" s="132">
        <f t="shared" si="5"/>
        <v>0</v>
      </c>
      <c r="M318" s="239">
        <v>0</v>
      </c>
      <c r="XEJ318"/>
      <c r="XEK318"/>
      <c r="XEL318"/>
      <c r="XEM318"/>
      <c r="XEN318"/>
      <c r="XEO318"/>
      <c r="XEP318"/>
      <c r="XEQ318"/>
      <c r="XER318"/>
      <c r="XES318"/>
      <c r="XET318"/>
      <c r="XEU318"/>
      <c r="XEV318"/>
      <c r="XEW318"/>
      <c r="XEX318"/>
      <c r="XEY318"/>
      <c r="XEZ318"/>
      <c r="XFA318"/>
      <c r="XFB318"/>
      <c r="XFC318"/>
      <c r="XFD318"/>
    </row>
    <row r="319" s="239" customFormat="1" ht="21" hidden="1" customHeight="1" spans="1:16384">
      <c r="A319" s="246">
        <v>2040403</v>
      </c>
      <c r="B319" s="249" t="s">
        <v>134</v>
      </c>
      <c r="C319" s="132">
        <f t="shared" si="5"/>
        <v>0</v>
      </c>
      <c r="M319" s="239">
        <v>0</v>
      </c>
      <c r="XEJ319"/>
      <c r="XEK319"/>
      <c r="XEL319"/>
      <c r="XEM319"/>
      <c r="XEN319"/>
      <c r="XEO319"/>
      <c r="XEP319"/>
      <c r="XEQ319"/>
      <c r="XER319"/>
      <c r="XES319"/>
      <c r="XET319"/>
      <c r="XEU319"/>
      <c r="XEV319"/>
      <c r="XEW319"/>
      <c r="XEX319"/>
      <c r="XEY319"/>
      <c r="XEZ319"/>
      <c r="XFA319"/>
      <c r="XFB319"/>
      <c r="XFC319"/>
      <c r="XFD319"/>
    </row>
    <row r="320" s="239" customFormat="1" ht="21" hidden="1" customHeight="1" spans="1:16384">
      <c r="A320" s="246">
        <v>2040409</v>
      </c>
      <c r="B320" s="249" t="s">
        <v>323</v>
      </c>
      <c r="C320" s="132">
        <f t="shared" si="5"/>
        <v>0</v>
      </c>
      <c r="M320" s="239">
        <v>0</v>
      </c>
      <c r="XEJ320"/>
      <c r="XEK320"/>
      <c r="XEL320"/>
      <c r="XEM320"/>
      <c r="XEN320"/>
      <c r="XEO320"/>
      <c r="XEP320"/>
      <c r="XEQ320"/>
      <c r="XER320"/>
      <c r="XES320"/>
      <c r="XET320"/>
      <c r="XEU320"/>
      <c r="XEV320"/>
      <c r="XEW320"/>
      <c r="XEX320"/>
      <c r="XEY320"/>
      <c r="XEZ320"/>
      <c r="XFA320"/>
      <c r="XFB320"/>
      <c r="XFC320"/>
      <c r="XFD320"/>
    </row>
    <row r="321" s="239" customFormat="1" ht="21" hidden="1" customHeight="1" spans="1:16384">
      <c r="A321" s="246">
        <v>2040410</v>
      </c>
      <c r="B321" s="249" t="s">
        <v>324</v>
      </c>
      <c r="C321" s="132">
        <f t="shared" si="5"/>
        <v>0</v>
      </c>
      <c r="M321" s="239">
        <v>0</v>
      </c>
      <c r="XEJ321"/>
      <c r="XEK321"/>
      <c r="XEL321"/>
      <c r="XEM321"/>
      <c r="XEN321"/>
      <c r="XEO321"/>
      <c r="XEP321"/>
      <c r="XEQ321"/>
      <c r="XER321"/>
      <c r="XES321"/>
      <c r="XET321"/>
      <c r="XEU321"/>
      <c r="XEV321"/>
      <c r="XEW321"/>
      <c r="XEX321"/>
      <c r="XEY321"/>
      <c r="XEZ321"/>
      <c r="XFA321"/>
      <c r="XFB321"/>
      <c r="XFC321"/>
      <c r="XFD321"/>
    </row>
    <row r="322" s="239" customFormat="1" ht="21" hidden="1" customHeight="1" spans="1:16384">
      <c r="A322" s="246">
        <v>2040450</v>
      </c>
      <c r="B322" s="249" t="s">
        <v>141</v>
      </c>
      <c r="C322" s="132">
        <f t="shared" si="5"/>
        <v>0</v>
      </c>
      <c r="M322" s="239">
        <v>0</v>
      </c>
      <c r="XEJ322"/>
      <c r="XEK322"/>
      <c r="XEL322"/>
      <c r="XEM322"/>
      <c r="XEN322"/>
      <c r="XEO322"/>
      <c r="XEP322"/>
      <c r="XEQ322"/>
      <c r="XER322"/>
      <c r="XES322"/>
      <c r="XET322"/>
      <c r="XEU322"/>
      <c r="XEV322"/>
      <c r="XEW322"/>
      <c r="XEX322"/>
      <c r="XEY322"/>
      <c r="XEZ322"/>
      <c r="XFA322"/>
      <c r="XFB322"/>
      <c r="XFC322"/>
      <c r="XFD322"/>
    </row>
    <row r="323" s="239" customFormat="1" ht="21" hidden="1" customHeight="1" spans="1:16384">
      <c r="A323" s="246">
        <v>2040499</v>
      </c>
      <c r="B323" s="249" t="s">
        <v>325</v>
      </c>
      <c r="C323" s="132">
        <f t="shared" si="5"/>
        <v>0</v>
      </c>
      <c r="M323" s="239">
        <v>0</v>
      </c>
      <c r="XEJ323"/>
      <c r="XEK323"/>
      <c r="XEL323"/>
      <c r="XEM323"/>
      <c r="XEN323"/>
      <c r="XEO323"/>
      <c r="XEP323"/>
      <c r="XEQ323"/>
      <c r="XER323"/>
      <c r="XES323"/>
      <c r="XET323"/>
      <c r="XEU323"/>
      <c r="XEV323"/>
      <c r="XEW323"/>
      <c r="XEX323"/>
      <c r="XEY323"/>
      <c r="XEZ323"/>
      <c r="XFA323"/>
      <c r="XFB323"/>
      <c r="XFC323"/>
      <c r="XFD323"/>
    </row>
    <row r="324" s="239" customFormat="1" ht="21" hidden="1" customHeight="1" spans="1:16384">
      <c r="A324" s="246">
        <v>20405</v>
      </c>
      <c r="B324" s="249" t="s">
        <v>326</v>
      </c>
      <c r="C324" s="132">
        <f t="shared" si="5"/>
        <v>0</v>
      </c>
      <c r="M324" s="239">
        <v>0</v>
      </c>
      <c r="XEJ324"/>
      <c r="XEK324"/>
      <c r="XEL324"/>
      <c r="XEM324"/>
      <c r="XEN324"/>
      <c r="XEO324"/>
      <c r="XEP324"/>
      <c r="XEQ324"/>
      <c r="XER324"/>
      <c r="XES324"/>
      <c r="XET324"/>
      <c r="XEU324"/>
      <c r="XEV324"/>
      <c r="XEW324"/>
      <c r="XEX324"/>
      <c r="XEY324"/>
      <c r="XEZ324"/>
      <c r="XFA324"/>
      <c r="XFB324"/>
      <c r="XFC324"/>
      <c r="XFD324"/>
    </row>
    <row r="325" s="239" customFormat="1" ht="21" hidden="1" customHeight="1" spans="1:16384">
      <c r="A325" s="246">
        <v>2040501</v>
      </c>
      <c r="B325" s="249" t="s">
        <v>132</v>
      </c>
      <c r="C325" s="132">
        <f t="shared" si="5"/>
        <v>0</v>
      </c>
      <c r="M325" s="239">
        <v>0</v>
      </c>
      <c r="XEJ325"/>
      <c r="XEK325"/>
      <c r="XEL325"/>
      <c r="XEM325"/>
      <c r="XEN325"/>
      <c r="XEO325"/>
      <c r="XEP325"/>
      <c r="XEQ325"/>
      <c r="XER325"/>
      <c r="XES325"/>
      <c r="XET325"/>
      <c r="XEU325"/>
      <c r="XEV325"/>
      <c r="XEW325"/>
      <c r="XEX325"/>
      <c r="XEY325"/>
      <c r="XEZ325"/>
      <c r="XFA325"/>
      <c r="XFB325"/>
      <c r="XFC325"/>
      <c r="XFD325"/>
    </row>
    <row r="326" s="239" customFormat="1" ht="21" hidden="1" customHeight="1" spans="1:16384">
      <c r="A326" s="246">
        <v>2040502</v>
      </c>
      <c r="B326" s="249" t="s">
        <v>133</v>
      </c>
      <c r="C326" s="132">
        <f t="shared" si="5"/>
        <v>0</v>
      </c>
      <c r="M326" s="239">
        <v>0</v>
      </c>
      <c r="XEJ326"/>
      <c r="XEK326"/>
      <c r="XEL326"/>
      <c r="XEM326"/>
      <c r="XEN326"/>
      <c r="XEO326"/>
      <c r="XEP326"/>
      <c r="XEQ326"/>
      <c r="XER326"/>
      <c r="XES326"/>
      <c r="XET326"/>
      <c r="XEU326"/>
      <c r="XEV326"/>
      <c r="XEW326"/>
      <c r="XEX326"/>
      <c r="XEY326"/>
      <c r="XEZ326"/>
      <c r="XFA326"/>
      <c r="XFB326"/>
      <c r="XFC326"/>
      <c r="XFD326"/>
    </row>
    <row r="327" s="239" customFormat="1" ht="21" hidden="1" customHeight="1" spans="1:16384">
      <c r="A327" s="246">
        <v>2040503</v>
      </c>
      <c r="B327" s="249" t="s">
        <v>134</v>
      </c>
      <c r="C327" s="132">
        <f t="shared" si="5"/>
        <v>0</v>
      </c>
      <c r="M327" s="239">
        <v>0</v>
      </c>
      <c r="XEJ327"/>
      <c r="XEK327"/>
      <c r="XEL327"/>
      <c r="XEM327"/>
      <c r="XEN327"/>
      <c r="XEO327"/>
      <c r="XEP327"/>
      <c r="XEQ327"/>
      <c r="XER327"/>
      <c r="XES327"/>
      <c r="XET327"/>
      <c r="XEU327"/>
      <c r="XEV327"/>
      <c r="XEW327"/>
      <c r="XEX327"/>
      <c r="XEY327"/>
      <c r="XEZ327"/>
      <c r="XFA327"/>
      <c r="XFB327"/>
      <c r="XFC327"/>
      <c r="XFD327"/>
    </row>
    <row r="328" s="239" customFormat="1" ht="21" hidden="1" customHeight="1" spans="1:16384">
      <c r="A328" s="246">
        <v>2040504</v>
      </c>
      <c r="B328" s="249" t="s">
        <v>327</v>
      </c>
      <c r="C328" s="132">
        <f t="shared" si="5"/>
        <v>0</v>
      </c>
      <c r="M328" s="239">
        <v>0</v>
      </c>
      <c r="XEJ328"/>
      <c r="XEK328"/>
      <c r="XEL328"/>
      <c r="XEM328"/>
      <c r="XEN328"/>
      <c r="XEO328"/>
      <c r="XEP328"/>
      <c r="XEQ328"/>
      <c r="XER328"/>
      <c r="XES328"/>
      <c r="XET328"/>
      <c r="XEU328"/>
      <c r="XEV328"/>
      <c r="XEW328"/>
      <c r="XEX328"/>
      <c r="XEY328"/>
      <c r="XEZ328"/>
      <c r="XFA328"/>
      <c r="XFB328"/>
      <c r="XFC328"/>
      <c r="XFD328"/>
    </row>
    <row r="329" s="239" customFormat="1" ht="21" hidden="1" customHeight="1" spans="1:16384">
      <c r="A329" s="246">
        <v>2040505</v>
      </c>
      <c r="B329" s="249" t="s">
        <v>328</v>
      </c>
      <c r="C329" s="132">
        <f t="shared" si="5"/>
        <v>0</v>
      </c>
      <c r="M329" s="239">
        <v>0</v>
      </c>
      <c r="XEJ329"/>
      <c r="XEK329"/>
      <c r="XEL329"/>
      <c r="XEM329"/>
      <c r="XEN329"/>
      <c r="XEO329"/>
      <c r="XEP329"/>
      <c r="XEQ329"/>
      <c r="XER329"/>
      <c r="XES329"/>
      <c r="XET329"/>
      <c r="XEU329"/>
      <c r="XEV329"/>
      <c r="XEW329"/>
      <c r="XEX329"/>
      <c r="XEY329"/>
      <c r="XEZ329"/>
      <c r="XFA329"/>
      <c r="XFB329"/>
      <c r="XFC329"/>
      <c r="XFD329"/>
    </row>
    <row r="330" s="239" customFormat="1" ht="21" hidden="1" customHeight="1" spans="1:16384">
      <c r="A330" s="246">
        <v>2040506</v>
      </c>
      <c r="B330" s="249" t="s">
        <v>329</v>
      </c>
      <c r="C330" s="132">
        <f t="shared" si="5"/>
        <v>0</v>
      </c>
      <c r="M330" s="239">
        <v>0</v>
      </c>
      <c r="XEJ330"/>
      <c r="XEK330"/>
      <c r="XEL330"/>
      <c r="XEM330"/>
      <c r="XEN330"/>
      <c r="XEO330"/>
      <c r="XEP330"/>
      <c r="XEQ330"/>
      <c r="XER330"/>
      <c r="XES330"/>
      <c r="XET330"/>
      <c r="XEU330"/>
      <c r="XEV330"/>
      <c r="XEW330"/>
      <c r="XEX330"/>
      <c r="XEY330"/>
      <c r="XEZ330"/>
      <c r="XFA330"/>
      <c r="XFB330"/>
      <c r="XFC330"/>
      <c r="XFD330"/>
    </row>
    <row r="331" s="239" customFormat="1" ht="21" hidden="1" customHeight="1" spans="1:16384">
      <c r="A331" s="246">
        <v>2040550</v>
      </c>
      <c r="B331" s="249" t="s">
        <v>141</v>
      </c>
      <c r="C331" s="132">
        <f t="shared" si="5"/>
        <v>0</v>
      </c>
      <c r="M331" s="239">
        <v>0</v>
      </c>
      <c r="XEJ331"/>
      <c r="XEK331"/>
      <c r="XEL331"/>
      <c r="XEM331"/>
      <c r="XEN331"/>
      <c r="XEO331"/>
      <c r="XEP331"/>
      <c r="XEQ331"/>
      <c r="XER331"/>
      <c r="XES331"/>
      <c r="XET331"/>
      <c r="XEU331"/>
      <c r="XEV331"/>
      <c r="XEW331"/>
      <c r="XEX331"/>
      <c r="XEY331"/>
      <c r="XEZ331"/>
      <c r="XFA331"/>
      <c r="XFB331"/>
      <c r="XFC331"/>
      <c r="XFD331"/>
    </row>
    <row r="332" s="239" customFormat="1" ht="21" hidden="1" customHeight="1" spans="1:16384">
      <c r="A332" s="246">
        <v>2040599</v>
      </c>
      <c r="B332" s="249" t="s">
        <v>330</v>
      </c>
      <c r="C332" s="132">
        <f t="shared" si="5"/>
        <v>0</v>
      </c>
      <c r="M332" s="239">
        <v>0</v>
      </c>
      <c r="XEJ332"/>
      <c r="XEK332"/>
      <c r="XEL332"/>
      <c r="XEM332"/>
      <c r="XEN332"/>
      <c r="XEO332"/>
      <c r="XEP332"/>
      <c r="XEQ332"/>
      <c r="XER332"/>
      <c r="XES332"/>
      <c r="XET332"/>
      <c r="XEU332"/>
      <c r="XEV332"/>
      <c r="XEW332"/>
      <c r="XEX332"/>
      <c r="XEY332"/>
      <c r="XEZ332"/>
      <c r="XFA332"/>
      <c r="XFB332"/>
      <c r="XFC332"/>
      <c r="XFD332"/>
    </row>
    <row r="333" s="239" customFormat="1" ht="21" customHeight="1" spans="1:16384">
      <c r="A333" s="246">
        <v>20406</v>
      </c>
      <c r="B333" s="249" t="s">
        <v>331</v>
      </c>
      <c r="C333" s="132">
        <f t="shared" si="5"/>
        <v>2815.67</v>
      </c>
      <c r="F333" s="239">
        <v>1700.46</v>
      </c>
      <c r="G333" s="239">
        <v>2.43</v>
      </c>
      <c r="K333" s="239">
        <v>36</v>
      </c>
      <c r="L333" s="239">
        <v>856</v>
      </c>
      <c r="M333" s="239">
        <v>220.78</v>
      </c>
      <c r="XEJ333"/>
      <c r="XEK333"/>
      <c r="XEL333"/>
      <c r="XEM333"/>
      <c r="XEN333"/>
      <c r="XEO333"/>
      <c r="XEP333"/>
      <c r="XEQ333"/>
      <c r="XER333"/>
      <c r="XES333"/>
      <c r="XET333"/>
      <c r="XEU333"/>
      <c r="XEV333"/>
      <c r="XEW333"/>
      <c r="XEX333"/>
      <c r="XEY333"/>
      <c r="XEZ333"/>
      <c r="XFA333"/>
      <c r="XFB333"/>
      <c r="XFC333"/>
      <c r="XFD333"/>
    </row>
    <row r="334" s="239" customFormat="1" ht="21" customHeight="1" spans="1:16384">
      <c r="A334" s="246">
        <v>2040601</v>
      </c>
      <c r="B334" s="249" t="s">
        <v>132</v>
      </c>
      <c r="C334" s="132">
        <f t="shared" si="5"/>
        <v>1401.02</v>
      </c>
      <c r="F334" s="239">
        <v>1398.59</v>
      </c>
      <c r="G334" s="239">
        <v>2.43</v>
      </c>
      <c r="M334" s="239">
        <v>0</v>
      </c>
      <c r="XEJ334"/>
      <c r="XEK334"/>
      <c r="XEL334"/>
      <c r="XEM334"/>
      <c r="XEN334"/>
      <c r="XEO334"/>
      <c r="XEP334"/>
      <c r="XEQ334"/>
      <c r="XER334"/>
      <c r="XES334"/>
      <c r="XET334"/>
      <c r="XEU334"/>
      <c r="XEV334"/>
      <c r="XEW334"/>
      <c r="XEX334"/>
      <c r="XEY334"/>
      <c r="XEZ334"/>
      <c r="XFA334"/>
      <c r="XFB334"/>
      <c r="XFC334"/>
      <c r="XFD334"/>
    </row>
    <row r="335" s="239" customFormat="1" ht="21" hidden="1" customHeight="1" spans="1:16384">
      <c r="A335" s="246">
        <v>2040602</v>
      </c>
      <c r="B335" s="249" t="s">
        <v>133</v>
      </c>
      <c r="C335" s="132">
        <f t="shared" si="5"/>
        <v>0</v>
      </c>
      <c r="M335" s="239">
        <v>0</v>
      </c>
      <c r="XEJ335"/>
      <c r="XEK335"/>
      <c r="XEL335"/>
      <c r="XEM335"/>
      <c r="XEN335"/>
      <c r="XEO335"/>
      <c r="XEP335"/>
      <c r="XEQ335"/>
      <c r="XER335"/>
      <c r="XES335"/>
      <c r="XET335"/>
      <c r="XEU335"/>
      <c r="XEV335"/>
      <c r="XEW335"/>
      <c r="XEX335"/>
      <c r="XEY335"/>
      <c r="XEZ335"/>
      <c r="XFA335"/>
      <c r="XFB335"/>
      <c r="XFC335"/>
      <c r="XFD335"/>
    </row>
    <row r="336" s="239" customFormat="1" ht="21" hidden="1" customHeight="1" spans="1:16384">
      <c r="A336" s="246">
        <v>2040603</v>
      </c>
      <c r="B336" s="249" t="s">
        <v>134</v>
      </c>
      <c r="C336" s="132">
        <f t="shared" si="5"/>
        <v>0</v>
      </c>
      <c r="M336" s="239">
        <v>0</v>
      </c>
      <c r="XEJ336"/>
      <c r="XEK336"/>
      <c r="XEL336"/>
      <c r="XEM336"/>
      <c r="XEN336"/>
      <c r="XEO336"/>
      <c r="XEP336"/>
      <c r="XEQ336"/>
      <c r="XER336"/>
      <c r="XES336"/>
      <c r="XET336"/>
      <c r="XEU336"/>
      <c r="XEV336"/>
      <c r="XEW336"/>
      <c r="XEX336"/>
      <c r="XEY336"/>
      <c r="XEZ336"/>
      <c r="XFA336"/>
      <c r="XFB336"/>
      <c r="XFC336"/>
      <c r="XFD336"/>
    </row>
    <row r="337" s="239" customFormat="1" ht="21" customHeight="1" spans="1:16384">
      <c r="A337" s="246">
        <v>2040604</v>
      </c>
      <c r="B337" s="249" t="s">
        <v>332</v>
      </c>
      <c r="C337" s="132">
        <f t="shared" si="5"/>
        <v>1106.78</v>
      </c>
      <c r="K337" s="239">
        <v>30</v>
      </c>
      <c r="L337" s="239">
        <v>856</v>
      </c>
      <c r="M337" s="239">
        <v>220.78</v>
      </c>
      <c r="XEJ337"/>
      <c r="XEK337"/>
      <c r="XEL337"/>
      <c r="XEM337"/>
      <c r="XEN337"/>
      <c r="XEO337"/>
      <c r="XEP337"/>
      <c r="XEQ337"/>
      <c r="XER337"/>
      <c r="XES337"/>
      <c r="XET337"/>
      <c r="XEU337"/>
      <c r="XEV337"/>
      <c r="XEW337"/>
      <c r="XEX337"/>
      <c r="XEY337"/>
      <c r="XEZ337"/>
      <c r="XFA337"/>
      <c r="XFB337"/>
      <c r="XFC337"/>
      <c r="XFD337"/>
    </row>
    <row r="338" s="239" customFormat="1" ht="21" hidden="1" customHeight="1" spans="1:16384">
      <c r="A338" s="246">
        <v>2040605</v>
      </c>
      <c r="B338" s="249" t="s">
        <v>333</v>
      </c>
      <c r="C338" s="132">
        <f t="shared" si="5"/>
        <v>0</v>
      </c>
      <c r="M338" s="239">
        <v>0</v>
      </c>
      <c r="XEJ338"/>
      <c r="XEK338"/>
      <c r="XEL338"/>
      <c r="XEM338"/>
      <c r="XEN338"/>
      <c r="XEO338"/>
      <c r="XEP338"/>
      <c r="XEQ338"/>
      <c r="XER338"/>
      <c r="XES338"/>
      <c r="XET338"/>
      <c r="XEU338"/>
      <c r="XEV338"/>
      <c r="XEW338"/>
      <c r="XEX338"/>
      <c r="XEY338"/>
      <c r="XEZ338"/>
      <c r="XFA338"/>
      <c r="XFB338"/>
      <c r="XFC338"/>
      <c r="XFD338"/>
    </row>
    <row r="339" s="239" customFormat="1" ht="21" customHeight="1" spans="1:16384">
      <c r="A339" s="246">
        <v>2040606</v>
      </c>
      <c r="B339" s="249" t="s">
        <v>334</v>
      </c>
      <c r="C339" s="132">
        <f t="shared" si="5"/>
        <v>6</v>
      </c>
      <c r="K339" s="239">
        <v>6</v>
      </c>
      <c r="M339" s="239">
        <v>0</v>
      </c>
      <c r="XEJ339"/>
      <c r="XEK339"/>
      <c r="XEL339"/>
      <c r="XEM339"/>
      <c r="XEN339"/>
      <c r="XEO339"/>
      <c r="XEP339"/>
      <c r="XEQ339"/>
      <c r="XER339"/>
      <c r="XES339"/>
      <c r="XET339"/>
      <c r="XEU339"/>
      <c r="XEV339"/>
      <c r="XEW339"/>
      <c r="XEX339"/>
      <c r="XEY339"/>
      <c r="XEZ339"/>
      <c r="XFA339"/>
      <c r="XFB339"/>
      <c r="XFC339"/>
      <c r="XFD339"/>
    </row>
    <row r="340" s="239" customFormat="1" ht="21" hidden="1" customHeight="1" spans="1:16384">
      <c r="A340" s="246">
        <v>2040607</v>
      </c>
      <c r="B340" s="249" t="s">
        <v>335</v>
      </c>
      <c r="C340" s="132">
        <f t="shared" si="5"/>
        <v>0</v>
      </c>
      <c r="M340" s="239">
        <v>0</v>
      </c>
      <c r="XEJ340"/>
      <c r="XEK340"/>
      <c r="XEL340"/>
      <c r="XEM340"/>
      <c r="XEN340"/>
      <c r="XEO340"/>
      <c r="XEP340"/>
      <c r="XEQ340"/>
      <c r="XER340"/>
      <c r="XES340"/>
      <c r="XET340"/>
      <c r="XEU340"/>
      <c r="XEV340"/>
      <c r="XEW340"/>
      <c r="XEX340"/>
      <c r="XEY340"/>
      <c r="XEZ340"/>
      <c r="XFA340"/>
      <c r="XFB340"/>
      <c r="XFC340"/>
      <c r="XFD340"/>
    </row>
    <row r="341" s="239" customFormat="1" ht="21" hidden="1" customHeight="1" spans="1:16384">
      <c r="A341" s="246">
        <v>2040608</v>
      </c>
      <c r="B341" s="249" t="s">
        <v>336</v>
      </c>
      <c r="C341" s="132">
        <f t="shared" si="5"/>
        <v>0</v>
      </c>
      <c r="M341" s="239">
        <v>0</v>
      </c>
      <c r="XEJ341"/>
      <c r="XEK341"/>
      <c r="XEL341"/>
      <c r="XEM341"/>
      <c r="XEN341"/>
      <c r="XEO341"/>
      <c r="XEP341"/>
      <c r="XEQ341"/>
      <c r="XER341"/>
      <c r="XES341"/>
      <c r="XET341"/>
      <c r="XEU341"/>
      <c r="XEV341"/>
      <c r="XEW341"/>
      <c r="XEX341"/>
      <c r="XEY341"/>
      <c r="XEZ341"/>
      <c r="XFA341"/>
      <c r="XFB341"/>
      <c r="XFC341"/>
      <c r="XFD341"/>
    </row>
    <row r="342" s="239" customFormat="1" ht="21" hidden="1" customHeight="1" spans="1:16384">
      <c r="A342" s="246">
        <v>2040610</v>
      </c>
      <c r="B342" s="249" t="s">
        <v>337</v>
      </c>
      <c r="C342" s="132">
        <f t="shared" si="5"/>
        <v>0</v>
      </c>
      <c r="M342" s="239">
        <v>0</v>
      </c>
      <c r="XEJ342"/>
      <c r="XEK342"/>
      <c r="XEL342"/>
      <c r="XEM342"/>
      <c r="XEN342"/>
      <c r="XEO342"/>
      <c r="XEP342"/>
      <c r="XEQ342"/>
      <c r="XER342"/>
      <c r="XES342"/>
      <c r="XET342"/>
      <c r="XEU342"/>
      <c r="XEV342"/>
      <c r="XEW342"/>
      <c r="XEX342"/>
      <c r="XEY342"/>
      <c r="XEZ342"/>
      <c r="XFA342"/>
      <c r="XFB342"/>
      <c r="XFC342"/>
      <c r="XFD342"/>
    </row>
    <row r="343" s="239" customFormat="1" ht="21" hidden="1" customHeight="1" spans="1:16384">
      <c r="A343" s="246">
        <v>2040612</v>
      </c>
      <c r="B343" s="249" t="s">
        <v>338</v>
      </c>
      <c r="C343" s="132">
        <f t="shared" si="5"/>
        <v>0</v>
      </c>
      <c r="M343" s="239">
        <v>0</v>
      </c>
      <c r="XEJ343"/>
      <c r="XEK343"/>
      <c r="XEL343"/>
      <c r="XEM343"/>
      <c r="XEN343"/>
      <c r="XEO343"/>
      <c r="XEP343"/>
      <c r="XEQ343"/>
      <c r="XER343"/>
      <c r="XES343"/>
      <c r="XET343"/>
      <c r="XEU343"/>
      <c r="XEV343"/>
      <c r="XEW343"/>
      <c r="XEX343"/>
      <c r="XEY343"/>
      <c r="XEZ343"/>
      <c r="XFA343"/>
      <c r="XFB343"/>
      <c r="XFC343"/>
      <c r="XFD343"/>
    </row>
    <row r="344" s="239" customFormat="1" ht="21" hidden="1" customHeight="1" spans="1:16384">
      <c r="A344" s="246">
        <v>2040613</v>
      </c>
      <c r="B344" s="249" t="s">
        <v>173</v>
      </c>
      <c r="C344" s="132">
        <f t="shared" si="5"/>
        <v>0</v>
      </c>
      <c r="M344" s="239">
        <v>0</v>
      </c>
      <c r="XEJ344"/>
      <c r="XEK344"/>
      <c r="XEL344"/>
      <c r="XEM344"/>
      <c r="XEN344"/>
      <c r="XEO344"/>
      <c r="XEP344"/>
      <c r="XEQ344"/>
      <c r="XER344"/>
      <c r="XES344"/>
      <c r="XET344"/>
      <c r="XEU344"/>
      <c r="XEV344"/>
      <c r="XEW344"/>
      <c r="XEX344"/>
      <c r="XEY344"/>
      <c r="XEZ344"/>
      <c r="XFA344"/>
      <c r="XFB344"/>
      <c r="XFC344"/>
      <c r="XFD344"/>
    </row>
    <row r="345" s="239" customFormat="1" ht="21" customHeight="1" spans="1:16384">
      <c r="A345" s="246">
        <v>2040650</v>
      </c>
      <c r="B345" s="249" t="s">
        <v>141</v>
      </c>
      <c r="C345" s="132">
        <f t="shared" si="5"/>
        <v>301.87</v>
      </c>
      <c r="F345" s="239">
        <v>301.87</v>
      </c>
      <c r="M345" s="239">
        <v>0</v>
      </c>
      <c r="XEJ345"/>
      <c r="XEK345"/>
      <c r="XEL345"/>
      <c r="XEM345"/>
      <c r="XEN345"/>
      <c r="XEO345"/>
      <c r="XEP345"/>
      <c r="XEQ345"/>
      <c r="XER345"/>
      <c r="XES345"/>
      <c r="XET345"/>
      <c r="XEU345"/>
      <c r="XEV345"/>
      <c r="XEW345"/>
      <c r="XEX345"/>
      <c r="XEY345"/>
      <c r="XEZ345"/>
      <c r="XFA345"/>
      <c r="XFB345"/>
      <c r="XFC345"/>
      <c r="XFD345"/>
    </row>
    <row r="346" s="239" customFormat="1" ht="21" hidden="1" customHeight="1" spans="1:16384">
      <c r="A346" s="246">
        <v>2040699</v>
      </c>
      <c r="B346" s="249" t="s">
        <v>339</v>
      </c>
      <c r="C346" s="132">
        <f t="shared" si="5"/>
        <v>0</v>
      </c>
      <c r="M346" s="239">
        <v>0</v>
      </c>
      <c r="XEJ346"/>
      <c r="XEK346"/>
      <c r="XEL346"/>
      <c r="XEM346"/>
      <c r="XEN346"/>
      <c r="XEO346"/>
      <c r="XEP346"/>
      <c r="XEQ346"/>
      <c r="XER346"/>
      <c r="XES346"/>
      <c r="XET346"/>
      <c r="XEU346"/>
      <c r="XEV346"/>
      <c r="XEW346"/>
      <c r="XEX346"/>
      <c r="XEY346"/>
      <c r="XEZ346"/>
      <c r="XFA346"/>
      <c r="XFB346"/>
      <c r="XFC346"/>
      <c r="XFD346"/>
    </row>
    <row r="347" s="239" customFormat="1" ht="21" hidden="1" customHeight="1" spans="1:16384">
      <c r="A347" s="246">
        <v>20407</v>
      </c>
      <c r="B347" s="249" t="s">
        <v>340</v>
      </c>
      <c r="C347" s="132">
        <f t="shared" si="5"/>
        <v>0</v>
      </c>
      <c r="M347" s="239">
        <v>0</v>
      </c>
      <c r="XEJ347"/>
      <c r="XEK347"/>
      <c r="XEL347"/>
      <c r="XEM347"/>
      <c r="XEN347"/>
      <c r="XEO347"/>
      <c r="XEP347"/>
      <c r="XEQ347"/>
      <c r="XER347"/>
      <c r="XES347"/>
      <c r="XET347"/>
      <c r="XEU347"/>
      <c r="XEV347"/>
      <c r="XEW347"/>
      <c r="XEX347"/>
      <c r="XEY347"/>
      <c r="XEZ347"/>
      <c r="XFA347"/>
      <c r="XFB347"/>
      <c r="XFC347"/>
      <c r="XFD347"/>
    </row>
    <row r="348" s="239" customFormat="1" ht="21" hidden="1" customHeight="1" spans="1:16384">
      <c r="A348" s="246">
        <v>2040701</v>
      </c>
      <c r="B348" s="249" t="s">
        <v>132</v>
      </c>
      <c r="C348" s="132">
        <f t="shared" si="5"/>
        <v>0</v>
      </c>
      <c r="M348" s="239">
        <v>0</v>
      </c>
      <c r="XEJ348"/>
      <c r="XEK348"/>
      <c r="XEL348"/>
      <c r="XEM348"/>
      <c r="XEN348"/>
      <c r="XEO348"/>
      <c r="XEP348"/>
      <c r="XEQ348"/>
      <c r="XER348"/>
      <c r="XES348"/>
      <c r="XET348"/>
      <c r="XEU348"/>
      <c r="XEV348"/>
      <c r="XEW348"/>
      <c r="XEX348"/>
      <c r="XEY348"/>
      <c r="XEZ348"/>
      <c r="XFA348"/>
      <c r="XFB348"/>
      <c r="XFC348"/>
      <c r="XFD348"/>
    </row>
    <row r="349" s="239" customFormat="1" ht="21" hidden="1" customHeight="1" spans="1:16384">
      <c r="A349" s="246">
        <v>2040702</v>
      </c>
      <c r="B349" s="249" t="s">
        <v>133</v>
      </c>
      <c r="C349" s="132">
        <f t="shared" si="5"/>
        <v>0</v>
      </c>
      <c r="M349" s="239">
        <v>0</v>
      </c>
      <c r="XEJ349"/>
      <c r="XEK349"/>
      <c r="XEL349"/>
      <c r="XEM349"/>
      <c r="XEN349"/>
      <c r="XEO349"/>
      <c r="XEP349"/>
      <c r="XEQ349"/>
      <c r="XER349"/>
      <c r="XES349"/>
      <c r="XET349"/>
      <c r="XEU349"/>
      <c r="XEV349"/>
      <c r="XEW349"/>
      <c r="XEX349"/>
      <c r="XEY349"/>
      <c r="XEZ349"/>
      <c r="XFA349"/>
      <c r="XFB349"/>
      <c r="XFC349"/>
      <c r="XFD349"/>
    </row>
    <row r="350" s="239" customFormat="1" ht="21" hidden="1" customHeight="1" spans="1:16384">
      <c r="A350" s="246">
        <v>2040703</v>
      </c>
      <c r="B350" s="249" t="s">
        <v>134</v>
      </c>
      <c r="C350" s="132">
        <f t="shared" si="5"/>
        <v>0</v>
      </c>
      <c r="M350" s="239">
        <v>0</v>
      </c>
      <c r="XEJ350"/>
      <c r="XEK350"/>
      <c r="XEL350"/>
      <c r="XEM350"/>
      <c r="XEN350"/>
      <c r="XEO350"/>
      <c r="XEP350"/>
      <c r="XEQ350"/>
      <c r="XER350"/>
      <c r="XES350"/>
      <c r="XET350"/>
      <c r="XEU350"/>
      <c r="XEV350"/>
      <c r="XEW350"/>
      <c r="XEX350"/>
      <c r="XEY350"/>
      <c r="XEZ350"/>
      <c r="XFA350"/>
      <c r="XFB350"/>
      <c r="XFC350"/>
      <c r="XFD350"/>
    </row>
    <row r="351" s="239" customFormat="1" ht="21" hidden="1" customHeight="1" spans="1:16384">
      <c r="A351" s="246">
        <v>2040704</v>
      </c>
      <c r="B351" s="249" t="s">
        <v>341</v>
      </c>
      <c r="C351" s="132">
        <f t="shared" si="5"/>
        <v>0</v>
      </c>
      <c r="M351" s="239">
        <v>0</v>
      </c>
      <c r="XEJ351"/>
      <c r="XEK351"/>
      <c r="XEL351"/>
      <c r="XEM351"/>
      <c r="XEN351"/>
      <c r="XEO351"/>
      <c r="XEP351"/>
      <c r="XEQ351"/>
      <c r="XER351"/>
      <c r="XES351"/>
      <c r="XET351"/>
      <c r="XEU351"/>
      <c r="XEV351"/>
      <c r="XEW351"/>
      <c r="XEX351"/>
      <c r="XEY351"/>
      <c r="XEZ351"/>
      <c r="XFA351"/>
      <c r="XFB351"/>
      <c r="XFC351"/>
      <c r="XFD351"/>
    </row>
    <row r="352" s="239" customFormat="1" ht="21" hidden="1" customHeight="1" spans="1:16384">
      <c r="A352" s="246">
        <v>2040705</v>
      </c>
      <c r="B352" s="249" t="s">
        <v>342</v>
      </c>
      <c r="C352" s="132">
        <f t="shared" si="5"/>
        <v>0</v>
      </c>
      <c r="M352" s="239">
        <v>0</v>
      </c>
      <c r="XEJ352"/>
      <c r="XEK352"/>
      <c r="XEL352"/>
      <c r="XEM352"/>
      <c r="XEN352"/>
      <c r="XEO352"/>
      <c r="XEP352"/>
      <c r="XEQ352"/>
      <c r="XER352"/>
      <c r="XES352"/>
      <c r="XET352"/>
      <c r="XEU352"/>
      <c r="XEV352"/>
      <c r="XEW352"/>
      <c r="XEX352"/>
      <c r="XEY352"/>
      <c r="XEZ352"/>
      <c r="XFA352"/>
      <c r="XFB352"/>
      <c r="XFC352"/>
      <c r="XFD352"/>
    </row>
    <row r="353" s="239" customFormat="1" ht="21" hidden="1" customHeight="1" spans="1:16384">
      <c r="A353" s="246">
        <v>2040706</v>
      </c>
      <c r="B353" s="249" t="s">
        <v>343</v>
      </c>
      <c r="C353" s="132">
        <f t="shared" si="5"/>
        <v>0</v>
      </c>
      <c r="M353" s="239">
        <v>0</v>
      </c>
      <c r="XEJ353"/>
      <c r="XEK353"/>
      <c r="XEL353"/>
      <c r="XEM353"/>
      <c r="XEN353"/>
      <c r="XEO353"/>
      <c r="XEP353"/>
      <c r="XEQ353"/>
      <c r="XER353"/>
      <c r="XES353"/>
      <c r="XET353"/>
      <c r="XEU353"/>
      <c r="XEV353"/>
      <c r="XEW353"/>
      <c r="XEX353"/>
      <c r="XEY353"/>
      <c r="XEZ353"/>
      <c r="XFA353"/>
      <c r="XFB353"/>
      <c r="XFC353"/>
      <c r="XFD353"/>
    </row>
    <row r="354" s="239" customFormat="1" ht="21" hidden="1" customHeight="1" spans="1:16384">
      <c r="A354" s="246">
        <v>2040707</v>
      </c>
      <c r="B354" s="249" t="s">
        <v>173</v>
      </c>
      <c r="C354" s="132">
        <f t="shared" si="5"/>
        <v>0</v>
      </c>
      <c r="M354" s="239">
        <v>0</v>
      </c>
      <c r="XEJ354"/>
      <c r="XEK354"/>
      <c r="XEL354"/>
      <c r="XEM354"/>
      <c r="XEN354"/>
      <c r="XEO354"/>
      <c r="XEP354"/>
      <c r="XEQ354"/>
      <c r="XER354"/>
      <c r="XES354"/>
      <c r="XET354"/>
      <c r="XEU354"/>
      <c r="XEV354"/>
      <c r="XEW354"/>
      <c r="XEX354"/>
      <c r="XEY354"/>
      <c r="XEZ354"/>
      <c r="XFA354"/>
      <c r="XFB354"/>
      <c r="XFC354"/>
      <c r="XFD354"/>
    </row>
    <row r="355" s="239" customFormat="1" ht="21" hidden="1" customHeight="1" spans="1:16384">
      <c r="A355" s="246">
        <v>2040750</v>
      </c>
      <c r="B355" s="249" t="s">
        <v>141</v>
      </c>
      <c r="C355" s="132">
        <f t="shared" si="5"/>
        <v>0</v>
      </c>
      <c r="M355" s="239">
        <v>0</v>
      </c>
      <c r="XEJ355"/>
      <c r="XEK355"/>
      <c r="XEL355"/>
      <c r="XEM355"/>
      <c r="XEN355"/>
      <c r="XEO355"/>
      <c r="XEP355"/>
      <c r="XEQ355"/>
      <c r="XER355"/>
      <c r="XES355"/>
      <c r="XET355"/>
      <c r="XEU355"/>
      <c r="XEV355"/>
      <c r="XEW355"/>
      <c r="XEX355"/>
      <c r="XEY355"/>
      <c r="XEZ355"/>
      <c r="XFA355"/>
      <c r="XFB355"/>
      <c r="XFC355"/>
      <c r="XFD355"/>
    </row>
    <row r="356" s="239" customFormat="1" ht="21" hidden="1" customHeight="1" spans="1:16384">
      <c r="A356" s="246">
        <v>2040799</v>
      </c>
      <c r="B356" s="249" t="s">
        <v>344</v>
      </c>
      <c r="C356" s="132">
        <f t="shared" si="5"/>
        <v>0</v>
      </c>
      <c r="M356" s="239">
        <v>0</v>
      </c>
      <c r="XEJ356"/>
      <c r="XEK356"/>
      <c r="XEL356"/>
      <c r="XEM356"/>
      <c r="XEN356"/>
      <c r="XEO356"/>
      <c r="XEP356"/>
      <c r="XEQ356"/>
      <c r="XER356"/>
      <c r="XES356"/>
      <c r="XET356"/>
      <c r="XEU356"/>
      <c r="XEV356"/>
      <c r="XEW356"/>
      <c r="XEX356"/>
      <c r="XEY356"/>
      <c r="XEZ356"/>
      <c r="XFA356"/>
      <c r="XFB356"/>
      <c r="XFC356"/>
      <c r="XFD356"/>
    </row>
    <row r="357" s="239" customFormat="1" ht="21" hidden="1" customHeight="1" spans="1:16384">
      <c r="A357" s="246">
        <v>20408</v>
      </c>
      <c r="B357" s="249" t="s">
        <v>345</v>
      </c>
      <c r="C357" s="132">
        <f t="shared" si="5"/>
        <v>0</v>
      </c>
      <c r="M357" s="239">
        <v>0</v>
      </c>
      <c r="XEJ357"/>
      <c r="XEK357"/>
      <c r="XEL357"/>
      <c r="XEM357"/>
      <c r="XEN357"/>
      <c r="XEO357"/>
      <c r="XEP357"/>
      <c r="XEQ357"/>
      <c r="XER357"/>
      <c r="XES357"/>
      <c r="XET357"/>
      <c r="XEU357"/>
      <c r="XEV357"/>
      <c r="XEW357"/>
      <c r="XEX357"/>
      <c r="XEY357"/>
      <c r="XEZ357"/>
      <c r="XFA357"/>
      <c r="XFB357"/>
      <c r="XFC357"/>
      <c r="XFD357"/>
    </row>
    <row r="358" s="239" customFormat="1" ht="21" hidden="1" customHeight="1" spans="1:16384">
      <c r="A358" s="246">
        <v>2040801</v>
      </c>
      <c r="B358" s="249" t="s">
        <v>132</v>
      </c>
      <c r="C358" s="132">
        <f t="shared" si="5"/>
        <v>0</v>
      </c>
      <c r="M358" s="239">
        <v>0</v>
      </c>
      <c r="XEJ358"/>
      <c r="XEK358"/>
      <c r="XEL358"/>
      <c r="XEM358"/>
      <c r="XEN358"/>
      <c r="XEO358"/>
      <c r="XEP358"/>
      <c r="XEQ358"/>
      <c r="XER358"/>
      <c r="XES358"/>
      <c r="XET358"/>
      <c r="XEU358"/>
      <c r="XEV358"/>
      <c r="XEW358"/>
      <c r="XEX358"/>
      <c r="XEY358"/>
      <c r="XEZ358"/>
      <c r="XFA358"/>
      <c r="XFB358"/>
      <c r="XFC358"/>
      <c r="XFD358"/>
    </row>
    <row r="359" s="239" customFormat="1" ht="21" hidden="1" customHeight="1" spans="1:16384">
      <c r="A359" s="246">
        <v>2040802</v>
      </c>
      <c r="B359" s="249" t="s">
        <v>133</v>
      </c>
      <c r="C359" s="132">
        <f t="shared" ref="C359:C422" si="6">D359+E359+F359+G359+H359+I359+J359+K359+L359+M359</f>
        <v>0</v>
      </c>
      <c r="M359" s="239">
        <v>0</v>
      </c>
      <c r="XEJ359"/>
      <c r="XEK359"/>
      <c r="XEL359"/>
      <c r="XEM359"/>
      <c r="XEN359"/>
      <c r="XEO359"/>
      <c r="XEP359"/>
      <c r="XEQ359"/>
      <c r="XER359"/>
      <c r="XES359"/>
      <c r="XET359"/>
      <c r="XEU359"/>
      <c r="XEV359"/>
      <c r="XEW359"/>
      <c r="XEX359"/>
      <c r="XEY359"/>
      <c r="XEZ359"/>
      <c r="XFA359"/>
      <c r="XFB359"/>
      <c r="XFC359"/>
      <c r="XFD359"/>
    </row>
    <row r="360" s="239" customFormat="1" ht="21" hidden="1" customHeight="1" spans="1:16384">
      <c r="A360" s="246">
        <v>2040803</v>
      </c>
      <c r="B360" s="249" t="s">
        <v>134</v>
      </c>
      <c r="C360" s="132">
        <f t="shared" si="6"/>
        <v>0</v>
      </c>
      <c r="M360" s="239">
        <v>0</v>
      </c>
      <c r="XEJ360"/>
      <c r="XEK360"/>
      <c r="XEL360"/>
      <c r="XEM360"/>
      <c r="XEN360"/>
      <c r="XEO360"/>
      <c r="XEP360"/>
      <c r="XEQ360"/>
      <c r="XER360"/>
      <c r="XES360"/>
      <c r="XET360"/>
      <c r="XEU360"/>
      <c r="XEV360"/>
      <c r="XEW360"/>
      <c r="XEX360"/>
      <c r="XEY360"/>
      <c r="XEZ360"/>
      <c r="XFA360"/>
      <c r="XFB360"/>
      <c r="XFC360"/>
      <c r="XFD360"/>
    </row>
    <row r="361" s="239" customFormat="1" ht="21" hidden="1" customHeight="1" spans="1:16384">
      <c r="A361" s="246">
        <v>2040804</v>
      </c>
      <c r="B361" s="249" t="s">
        <v>346</v>
      </c>
      <c r="C361" s="132">
        <f t="shared" si="6"/>
        <v>0</v>
      </c>
      <c r="M361" s="239">
        <v>0</v>
      </c>
      <c r="XEJ361"/>
      <c r="XEK361"/>
      <c r="XEL361"/>
      <c r="XEM361"/>
      <c r="XEN361"/>
      <c r="XEO361"/>
      <c r="XEP361"/>
      <c r="XEQ361"/>
      <c r="XER361"/>
      <c r="XES361"/>
      <c r="XET361"/>
      <c r="XEU361"/>
      <c r="XEV361"/>
      <c r="XEW361"/>
      <c r="XEX361"/>
      <c r="XEY361"/>
      <c r="XEZ361"/>
      <c r="XFA361"/>
      <c r="XFB361"/>
      <c r="XFC361"/>
      <c r="XFD361"/>
    </row>
    <row r="362" s="239" customFormat="1" ht="21" hidden="1" customHeight="1" spans="1:16384">
      <c r="A362" s="246">
        <v>2040805</v>
      </c>
      <c r="B362" s="249" t="s">
        <v>347</v>
      </c>
      <c r="C362" s="132">
        <f t="shared" si="6"/>
        <v>0</v>
      </c>
      <c r="M362" s="239">
        <v>0</v>
      </c>
      <c r="XEJ362"/>
      <c r="XEK362"/>
      <c r="XEL362"/>
      <c r="XEM362"/>
      <c r="XEN362"/>
      <c r="XEO362"/>
      <c r="XEP362"/>
      <c r="XEQ362"/>
      <c r="XER362"/>
      <c r="XES362"/>
      <c r="XET362"/>
      <c r="XEU362"/>
      <c r="XEV362"/>
      <c r="XEW362"/>
      <c r="XEX362"/>
      <c r="XEY362"/>
      <c r="XEZ362"/>
      <c r="XFA362"/>
      <c r="XFB362"/>
      <c r="XFC362"/>
      <c r="XFD362"/>
    </row>
    <row r="363" s="239" customFormat="1" ht="21" hidden="1" customHeight="1" spans="1:16384">
      <c r="A363" s="246">
        <v>2040806</v>
      </c>
      <c r="B363" s="249" t="s">
        <v>348</v>
      </c>
      <c r="C363" s="132">
        <f t="shared" si="6"/>
        <v>0</v>
      </c>
      <c r="M363" s="239">
        <v>0</v>
      </c>
      <c r="XEJ363"/>
      <c r="XEK363"/>
      <c r="XEL363"/>
      <c r="XEM363"/>
      <c r="XEN363"/>
      <c r="XEO363"/>
      <c r="XEP363"/>
      <c r="XEQ363"/>
      <c r="XER363"/>
      <c r="XES363"/>
      <c r="XET363"/>
      <c r="XEU363"/>
      <c r="XEV363"/>
      <c r="XEW363"/>
      <c r="XEX363"/>
      <c r="XEY363"/>
      <c r="XEZ363"/>
      <c r="XFA363"/>
      <c r="XFB363"/>
      <c r="XFC363"/>
      <c r="XFD363"/>
    </row>
    <row r="364" s="239" customFormat="1" ht="21" hidden="1" customHeight="1" spans="1:16384">
      <c r="A364" s="246">
        <v>2040807</v>
      </c>
      <c r="B364" s="249" t="s">
        <v>173</v>
      </c>
      <c r="C364" s="132">
        <f t="shared" si="6"/>
        <v>0</v>
      </c>
      <c r="M364" s="239">
        <v>0</v>
      </c>
      <c r="XEJ364"/>
      <c r="XEK364"/>
      <c r="XEL364"/>
      <c r="XEM364"/>
      <c r="XEN364"/>
      <c r="XEO364"/>
      <c r="XEP364"/>
      <c r="XEQ364"/>
      <c r="XER364"/>
      <c r="XES364"/>
      <c r="XET364"/>
      <c r="XEU364"/>
      <c r="XEV364"/>
      <c r="XEW364"/>
      <c r="XEX364"/>
      <c r="XEY364"/>
      <c r="XEZ364"/>
      <c r="XFA364"/>
      <c r="XFB364"/>
      <c r="XFC364"/>
      <c r="XFD364"/>
    </row>
    <row r="365" s="239" customFormat="1" ht="21" hidden="1" customHeight="1" spans="1:16384">
      <c r="A365" s="246">
        <v>2040850</v>
      </c>
      <c r="B365" s="249" t="s">
        <v>141</v>
      </c>
      <c r="C365" s="132">
        <f t="shared" si="6"/>
        <v>0</v>
      </c>
      <c r="M365" s="239">
        <v>0</v>
      </c>
      <c r="XEJ365"/>
      <c r="XEK365"/>
      <c r="XEL365"/>
      <c r="XEM365"/>
      <c r="XEN365"/>
      <c r="XEO365"/>
      <c r="XEP365"/>
      <c r="XEQ365"/>
      <c r="XER365"/>
      <c r="XES365"/>
      <c r="XET365"/>
      <c r="XEU365"/>
      <c r="XEV365"/>
      <c r="XEW365"/>
      <c r="XEX365"/>
      <c r="XEY365"/>
      <c r="XEZ365"/>
      <c r="XFA365"/>
      <c r="XFB365"/>
      <c r="XFC365"/>
      <c r="XFD365"/>
    </row>
    <row r="366" s="239" customFormat="1" ht="21" hidden="1" customHeight="1" spans="1:16384">
      <c r="A366" s="246">
        <v>2040899</v>
      </c>
      <c r="B366" s="249" t="s">
        <v>349</v>
      </c>
      <c r="C366" s="132">
        <f t="shared" si="6"/>
        <v>0</v>
      </c>
      <c r="M366" s="239">
        <v>0</v>
      </c>
      <c r="XEJ366"/>
      <c r="XEK366"/>
      <c r="XEL366"/>
      <c r="XEM366"/>
      <c r="XEN366"/>
      <c r="XEO366"/>
      <c r="XEP366"/>
      <c r="XEQ366"/>
      <c r="XER366"/>
      <c r="XES366"/>
      <c r="XET366"/>
      <c r="XEU366"/>
      <c r="XEV366"/>
      <c r="XEW366"/>
      <c r="XEX366"/>
      <c r="XEY366"/>
      <c r="XEZ366"/>
      <c r="XFA366"/>
      <c r="XFB366"/>
      <c r="XFC366"/>
      <c r="XFD366"/>
    </row>
    <row r="367" s="239" customFormat="1" ht="21" hidden="1" customHeight="1" spans="1:16384">
      <c r="A367" s="246">
        <v>20409</v>
      </c>
      <c r="B367" s="249" t="s">
        <v>350</v>
      </c>
      <c r="C367" s="132">
        <f t="shared" si="6"/>
        <v>0</v>
      </c>
      <c r="M367" s="239">
        <v>0</v>
      </c>
      <c r="XEJ367"/>
      <c r="XEK367"/>
      <c r="XEL367"/>
      <c r="XEM367"/>
      <c r="XEN367"/>
      <c r="XEO367"/>
      <c r="XEP367"/>
      <c r="XEQ367"/>
      <c r="XER367"/>
      <c r="XES367"/>
      <c r="XET367"/>
      <c r="XEU367"/>
      <c r="XEV367"/>
      <c r="XEW367"/>
      <c r="XEX367"/>
      <c r="XEY367"/>
      <c r="XEZ367"/>
      <c r="XFA367"/>
      <c r="XFB367"/>
      <c r="XFC367"/>
      <c r="XFD367"/>
    </row>
    <row r="368" s="239" customFormat="1" ht="21" hidden="1" customHeight="1" spans="1:16384">
      <c r="A368" s="246">
        <v>2040901</v>
      </c>
      <c r="B368" s="249" t="s">
        <v>132</v>
      </c>
      <c r="C368" s="132">
        <f t="shared" si="6"/>
        <v>0</v>
      </c>
      <c r="M368" s="239">
        <v>0</v>
      </c>
      <c r="XEJ368"/>
      <c r="XEK368"/>
      <c r="XEL368"/>
      <c r="XEM368"/>
      <c r="XEN368"/>
      <c r="XEO368"/>
      <c r="XEP368"/>
      <c r="XEQ368"/>
      <c r="XER368"/>
      <c r="XES368"/>
      <c r="XET368"/>
      <c r="XEU368"/>
      <c r="XEV368"/>
      <c r="XEW368"/>
      <c r="XEX368"/>
      <c r="XEY368"/>
      <c r="XEZ368"/>
      <c r="XFA368"/>
      <c r="XFB368"/>
      <c r="XFC368"/>
      <c r="XFD368"/>
    </row>
    <row r="369" s="239" customFormat="1" ht="21" hidden="1" customHeight="1" spans="1:16384">
      <c r="A369" s="246">
        <v>2040902</v>
      </c>
      <c r="B369" s="249" t="s">
        <v>133</v>
      </c>
      <c r="C369" s="132">
        <f t="shared" si="6"/>
        <v>0</v>
      </c>
      <c r="M369" s="239">
        <v>0</v>
      </c>
      <c r="XEJ369"/>
      <c r="XEK369"/>
      <c r="XEL369"/>
      <c r="XEM369"/>
      <c r="XEN369"/>
      <c r="XEO369"/>
      <c r="XEP369"/>
      <c r="XEQ369"/>
      <c r="XER369"/>
      <c r="XES369"/>
      <c r="XET369"/>
      <c r="XEU369"/>
      <c r="XEV369"/>
      <c r="XEW369"/>
      <c r="XEX369"/>
      <c r="XEY369"/>
      <c r="XEZ369"/>
      <c r="XFA369"/>
      <c r="XFB369"/>
      <c r="XFC369"/>
      <c r="XFD369"/>
    </row>
    <row r="370" s="239" customFormat="1" ht="21" hidden="1" customHeight="1" spans="1:16384">
      <c r="A370" s="246">
        <v>2040903</v>
      </c>
      <c r="B370" s="249" t="s">
        <v>134</v>
      </c>
      <c r="C370" s="132">
        <f t="shared" si="6"/>
        <v>0</v>
      </c>
      <c r="M370" s="239">
        <v>0</v>
      </c>
      <c r="XEJ370"/>
      <c r="XEK370"/>
      <c r="XEL370"/>
      <c r="XEM370"/>
      <c r="XEN370"/>
      <c r="XEO370"/>
      <c r="XEP370"/>
      <c r="XEQ370"/>
      <c r="XER370"/>
      <c r="XES370"/>
      <c r="XET370"/>
      <c r="XEU370"/>
      <c r="XEV370"/>
      <c r="XEW370"/>
      <c r="XEX370"/>
      <c r="XEY370"/>
      <c r="XEZ370"/>
      <c r="XFA370"/>
      <c r="XFB370"/>
      <c r="XFC370"/>
      <c r="XFD370"/>
    </row>
    <row r="371" s="239" customFormat="1" ht="21" hidden="1" customHeight="1" spans="1:16384">
      <c r="A371" s="246">
        <v>2040904</v>
      </c>
      <c r="B371" s="249" t="s">
        <v>351</v>
      </c>
      <c r="C371" s="132">
        <f t="shared" si="6"/>
        <v>0</v>
      </c>
      <c r="M371" s="239">
        <v>0</v>
      </c>
      <c r="XEJ371"/>
      <c r="XEK371"/>
      <c r="XEL371"/>
      <c r="XEM371"/>
      <c r="XEN371"/>
      <c r="XEO371"/>
      <c r="XEP371"/>
      <c r="XEQ371"/>
      <c r="XER371"/>
      <c r="XES371"/>
      <c r="XET371"/>
      <c r="XEU371"/>
      <c r="XEV371"/>
      <c r="XEW371"/>
      <c r="XEX371"/>
      <c r="XEY371"/>
      <c r="XEZ371"/>
      <c r="XFA371"/>
      <c r="XFB371"/>
      <c r="XFC371"/>
      <c r="XFD371"/>
    </row>
    <row r="372" s="239" customFormat="1" ht="21" hidden="1" customHeight="1" spans="1:16384">
      <c r="A372" s="246">
        <v>2040905</v>
      </c>
      <c r="B372" s="249" t="s">
        <v>352</v>
      </c>
      <c r="C372" s="132">
        <f t="shared" si="6"/>
        <v>0</v>
      </c>
      <c r="M372" s="239">
        <v>0</v>
      </c>
      <c r="XEJ372"/>
      <c r="XEK372"/>
      <c r="XEL372"/>
      <c r="XEM372"/>
      <c r="XEN372"/>
      <c r="XEO372"/>
      <c r="XEP372"/>
      <c r="XEQ372"/>
      <c r="XER372"/>
      <c r="XES372"/>
      <c r="XET372"/>
      <c r="XEU372"/>
      <c r="XEV372"/>
      <c r="XEW372"/>
      <c r="XEX372"/>
      <c r="XEY372"/>
      <c r="XEZ372"/>
      <c r="XFA372"/>
      <c r="XFB372"/>
      <c r="XFC372"/>
      <c r="XFD372"/>
    </row>
    <row r="373" s="239" customFormat="1" ht="21" hidden="1" customHeight="1" spans="1:16384">
      <c r="A373" s="246">
        <v>2040950</v>
      </c>
      <c r="B373" s="249" t="s">
        <v>141</v>
      </c>
      <c r="C373" s="132">
        <f t="shared" si="6"/>
        <v>0</v>
      </c>
      <c r="M373" s="239">
        <v>0</v>
      </c>
      <c r="XEJ373"/>
      <c r="XEK373"/>
      <c r="XEL373"/>
      <c r="XEM373"/>
      <c r="XEN373"/>
      <c r="XEO373"/>
      <c r="XEP373"/>
      <c r="XEQ373"/>
      <c r="XER373"/>
      <c r="XES373"/>
      <c r="XET373"/>
      <c r="XEU373"/>
      <c r="XEV373"/>
      <c r="XEW373"/>
      <c r="XEX373"/>
      <c r="XEY373"/>
      <c r="XEZ373"/>
      <c r="XFA373"/>
      <c r="XFB373"/>
      <c r="XFC373"/>
      <c r="XFD373"/>
    </row>
    <row r="374" s="239" customFormat="1" ht="21" hidden="1" customHeight="1" spans="1:16384">
      <c r="A374" s="246">
        <v>2040999</v>
      </c>
      <c r="B374" s="249" t="s">
        <v>353</v>
      </c>
      <c r="C374" s="132">
        <f t="shared" si="6"/>
        <v>0</v>
      </c>
      <c r="M374" s="239">
        <v>0</v>
      </c>
      <c r="XEJ374"/>
      <c r="XEK374"/>
      <c r="XEL374"/>
      <c r="XEM374"/>
      <c r="XEN374"/>
      <c r="XEO374"/>
      <c r="XEP374"/>
      <c r="XEQ374"/>
      <c r="XER374"/>
      <c r="XES374"/>
      <c r="XET374"/>
      <c r="XEU374"/>
      <c r="XEV374"/>
      <c r="XEW374"/>
      <c r="XEX374"/>
      <c r="XEY374"/>
      <c r="XEZ374"/>
      <c r="XFA374"/>
      <c r="XFB374"/>
      <c r="XFC374"/>
      <c r="XFD374"/>
    </row>
    <row r="375" s="239" customFormat="1" ht="21" hidden="1" customHeight="1" spans="1:16384">
      <c r="A375" s="246">
        <v>20410</v>
      </c>
      <c r="B375" s="249" t="s">
        <v>354</v>
      </c>
      <c r="C375" s="132">
        <f t="shared" si="6"/>
        <v>0</v>
      </c>
      <c r="M375" s="239">
        <v>0</v>
      </c>
      <c r="XEJ375"/>
      <c r="XEK375"/>
      <c r="XEL375"/>
      <c r="XEM375"/>
      <c r="XEN375"/>
      <c r="XEO375"/>
      <c r="XEP375"/>
      <c r="XEQ375"/>
      <c r="XER375"/>
      <c r="XES375"/>
      <c r="XET375"/>
      <c r="XEU375"/>
      <c r="XEV375"/>
      <c r="XEW375"/>
      <c r="XEX375"/>
      <c r="XEY375"/>
      <c r="XEZ375"/>
      <c r="XFA375"/>
      <c r="XFB375"/>
      <c r="XFC375"/>
      <c r="XFD375"/>
    </row>
    <row r="376" s="239" customFormat="1" ht="21" hidden="1" customHeight="1" spans="1:16384">
      <c r="A376" s="246">
        <v>2041001</v>
      </c>
      <c r="B376" s="249" t="s">
        <v>132</v>
      </c>
      <c r="C376" s="132">
        <f t="shared" si="6"/>
        <v>0</v>
      </c>
      <c r="M376" s="239">
        <v>0</v>
      </c>
      <c r="XEJ376"/>
      <c r="XEK376"/>
      <c r="XEL376"/>
      <c r="XEM376"/>
      <c r="XEN376"/>
      <c r="XEO376"/>
      <c r="XEP376"/>
      <c r="XEQ376"/>
      <c r="XER376"/>
      <c r="XES376"/>
      <c r="XET376"/>
      <c r="XEU376"/>
      <c r="XEV376"/>
      <c r="XEW376"/>
      <c r="XEX376"/>
      <c r="XEY376"/>
      <c r="XEZ376"/>
      <c r="XFA376"/>
      <c r="XFB376"/>
      <c r="XFC376"/>
      <c r="XFD376"/>
    </row>
    <row r="377" s="239" customFormat="1" ht="21" hidden="1" customHeight="1" spans="1:16384">
      <c r="A377" s="246">
        <v>2041002</v>
      </c>
      <c r="B377" s="249" t="s">
        <v>133</v>
      </c>
      <c r="C377" s="132">
        <f t="shared" si="6"/>
        <v>0</v>
      </c>
      <c r="M377" s="239">
        <v>0</v>
      </c>
      <c r="XEJ377"/>
      <c r="XEK377"/>
      <c r="XEL377"/>
      <c r="XEM377"/>
      <c r="XEN377"/>
      <c r="XEO377"/>
      <c r="XEP377"/>
      <c r="XEQ377"/>
      <c r="XER377"/>
      <c r="XES377"/>
      <c r="XET377"/>
      <c r="XEU377"/>
      <c r="XEV377"/>
      <c r="XEW377"/>
      <c r="XEX377"/>
      <c r="XEY377"/>
      <c r="XEZ377"/>
      <c r="XFA377"/>
      <c r="XFB377"/>
      <c r="XFC377"/>
      <c r="XFD377"/>
    </row>
    <row r="378" s="239" customFormat="1" ht="21" hidden="1" customHeight="1" spans="1:16384">
      <c r="A378" s="246">
        <v>2041006</v>
      </c>
      <c r="B378" s="249" t="s">
        <v>173</v>
      </c>
      <c r="C378" s="132">
        <f t="shared" si="6"/>
        <v>0</v>
      </c>
      <c r="M378" s="239">
        <v>0</v>
      </c>
      <c r="XEJ378"/>
      <c r="XEK378"/>
      <c r="XEL378"/>
      <c r="XEM378"/>
      <c r="XEN378"/>
      <c r="XEO378"/>
      <c r="XEP378"/>
      <c r="XEQ378"/>
      <c r="XER378"/>
      <c r="XES378"/>
      <c r="XET378"/>
      <c r="XEU378"/>
      <c r="XEV378"/>
      <c r="XEW378"/>
      <c r="XEX378"/>
      <c r="XEY378"/>
      <c r="XEZ378"/>
      <c r="XFA378"/>
      <c r="XFB378"/>
      <c r="XFC378"/>
      <c r="XFD378"/>
    </row>
    <row r="379" s="239" customFormat="1" ht="21" hidden="1" customHeight="1" spans="1:16384">
      <c r="A379" s="246">
        <v>2041007</v>
      </c>
      <c r="B379" s="249" t="s">
        <v>355</v>
      </c>
      <c r="C379" s="132">
        <f t="shared" si="6"/>
        <v>0</v>
      </c>
      <c r="M379" s="239">
        <v>0</v>
      </c>
      <c r="XEJ379"/>
      <c r="XEK379"/>
      <c r="XEL379"/>
      <c r="XEM379"/>
      <c r="XEN379"/>
      <c r="XEO379"/>
      <c r="XEP379"/>
      <c r="XEQ379"/>
      <c r="XER379"/>
      <c r="XES379"/>
      <c r="XET379"/>
      <c r="XEU379"/>
      <c r="XEV379"/>
      <c r="XEW379"/>
      <c r="XEX379"/>
      <c r="XEY379"/>
      <c r="XEZ379"/>
      <c r="XFA379"/>
      <c r="XFB379"/>
      <c r="XFC379"/>
      <c r="XFD379"/>
    </row>
    <row r="380" s="239" customFormat="1" ht="21" hidden="1" customHeight="1" spans="1:16384">
      <c r="A380" s="246">
        <v>2041099</v>
      </c>
      <c r="B380" s="249" t="s">
        <v>356</v>
      </c>
      <c r="C380" s="132">
        <f t="shared" si="6"/>
        <v>0</v>
      </c>
      <c r="M380" s="239">
        <v>0</v>
      </c>
      <c r="XEJ380"/>
      <c r="XEK380"/>
      <c r="XEL380"/>
      <c r="XEM380"/>
      <c r="XEN380"/>
      <c r="XEO380"/>
      <c r="XEP380"/>
      <c r="XEQ380"/>
      <c r="XER380"/>
      <c r="XES380"/>
      <c r="XET380"/>
      <c r="XEU380"/>
      <c r="XEV380"/>
      <c r="XEW380"/>
      <c r="XEX380"/>
      <c r="XEY380"/>
      <c r="XEZ380"/>
      <c r="XFA380"/>
      <c r="XFB380"/>
      <c r="XFC380"/>
      <c r="XFD380"/>
    </row>
    <row r="381" s="239" customFormat="1" ht="21" customHeight="1" spans="1:16384">
      <c r="A381" s="246">
        <v>20499</v>
      </c>
      <c r="B381" s="249" t="s">
        <v>357</v>
      </c>
      <c r="C381" s="132">
        <f t="shared" si="6"/>
        <v>2130.77</v>
      </c>
      <c r="F381" s="239">
        <v>130.77</v>
      </c>
      <c r="M381" s="239">
        <v>2000</v>
      </c>
      <c r="XEJ381"/>
      <c r="XEK381"/>
      <c r="XEL381"/>
      <c r="XEM381"/>
      <c r="XEN381"/>
      <c r="XEO381"/>
      <c r="XEP381"/>
      <c r="XEQ381"/>
      <c r="XER381"/>
      <c r="XES381"/>
      <c r="XET381"/>
      <c r="XEU381"/>
      <c r="XEV381"/>
      <c r="XEW381"/>
      <c r="XEX381"/>
      <c r="XEY381"/>
      <c r="XEZ381"/>
      <c r="XFA381"/>
      <c r="XFB381"/>
      <c r="XFC381"/>
      <c r="XFD381"/>
    </row>
    <row r="382" s="239" customFormat="1" ht="21" hidden="1" customHeight="1" spans="1:16384">
      <c r="A382" s="246">
        <v>2049902</v>
      </c>
      <c r="B382" s="249" t="s">
        <v>358</v>
      </c>
      <c r="C382" s="132">
        <f t="shared" si="6"/>
        <v>0</v>
      </c>
      <c r="M382" s="239">
        <v>0</v>
      </c>
      <c r="XEJ382"/>
      <c r="XEK382"/>
      <c r="XEL382"/>
      <c r="XEM382"/>
      <c r="XEN382"/>
      <c r="XEO382"/>
      <c r="XEP382"/>
      <c r="XEQ382"/>
      <c r="XER382"/>
      <c r="XES382"/>
      <c r="XET382"/>
      <c r="XEU382"/>
      <c r="XEV382"/>
      <c r="XEW382"/>
      <c r="XEX382"/>
      <c r="XEY382"/>
      <c r="XEZ382"/>
      <c r="XFA382"/>
      <c r="XFB382"/>
      <c r="XFC382"/>
      <c r="XFD382"/>
    </row>
    <row r="383" s="239" customFormat="1" ht="21" customHeight="1" spans="1:16384">
      <c r="A383" s="246">
        <v>2049999</v>
      </c>
      <c r="B383" s="249" t="s">
        <v>359</v>
      </c>
      <c r="C383" s="132">
        <f t="shared" si="6"/>
        <v>2130.77</v>
      </c>
      <c r="F383" s="239">
        <v>130.77</v>
      </c>
      <c r="M383" s="239">
        <v>2000</v>
      </c>
      <c r="XEJ383"/>
      <c r="XEK383"/>
      <c r="XEL383"/>
      <c r="XEM383"/>
      <c r="XEN383"/>
      <c r="XEO383"/>
      <c r="XEP383"/>
      <c r="XEQ383"/>
      <c r="XER383"/>
      <c r="XES383"/>
      <c r="XET383"/>
      <c r="XEU383"/>
      <c r="XEV383"/>
      <c r="XEW383"/>
      <c r="XEX383"/>
      <c r="XEY383"/>
      <c r="XEZ383"/>
      <c r="XFA383"/>
      <c r="XFB383"/>
      <c r="XFC383"/>
      <c r="XFD383"/>
    </row>
    <row r="384" s="239" customFormat="1" ht="21" customHeight="1" spans="1:16384">
      <c r="A384" s="246">
        <v>205</v>
      </c>
      <c r="B384" s="247" t="s">
        <v>360</v>
      </c>
      <c r="C384" s="132">
        <f t="shared" si="6"/>
        <v>292557.180000001</v>
      </c>
      <c r="F384" s="239">
        <v>195000.710000001</v>
      </c>
      <c r="G384" s="239">
        <v>1487.75</v>
      </c>
      <c r="I384" s="239">
        <v>8000</v>
      </c>
      <c r="K384" s="239">
        <v>8331</v>
      </c>
      <c r="L384" s="239">
        <v>31435</v>
      </c>
      <c r="M384" s="239">
        <v>48302.72</v>
      </c>
      <c r="XEJ384"/>
      <c r="XEK384"/>
      <c r="XEL384"/>
      <c r="XEM384"/>
      <c r="XEN384"/>
      <c r="XEO384"/>
      <c r="XEP384"/>
      <c r="XEQ384"/>
      <c r="XER384"/>
      <c r="XES384"/>
      <c r="XET384"/>
      <c r="XEU384"/>
      <c r="XEV384"/>
      <c r="XEW384"/>
      <c r="XEX384"/>
      <c r="XEY384"/>
      <c r="XEZ384"/>
      <c r="XFA384"/>
      <c r="XFB384"/>
      <c r="XFC384"/>
      <c r="XFD384"/>
    </row>
    <row r="385" s="239" customFormat="1" ht="21" customHeight="1" spans="1:16384">
      <c r="A385" s="246">
        <v>20501</v>
      </c>
      <c r="B385" s="249" t="s">
        <v>361</v>
      </c>
      <c r="C385" s="132">
        <f t="shared" si="6"/>
        <v>700.16</v>
      </c>
      <c r="F385" s="239">
        <v>698.54</v>
      </c>
      <c r="G385" s="239">
        <v>1.62</v>
      </c>
      <c r="M385" s="239">
        <v>0</v>
      </c>
      <c r="XEJ385"/>
      <c r="XEK385"/>
      <c r="XEL385"/>
      <c r="XEM385"/>
      <c r="XEN385"/>
      <c r="XEO385"/>
      <c r="XEP385"/>
      <c r="XEQ385"/>
      <c r="XER385"/>
      <c r="XES385"/>
      <c r="XET385"/>
      <c r="XEU385"/>
      <c r="XEV385"/>
      <c r="XEW385"/>
      <c r="XEX385"/>
      <c r="XEY385"/>
      <c r="XEZ385"/>
      <c r="XFA385"/>
      <c r="XFB385"/>
      <c r="XFC385"/>
      <c r="XFD385"/>
    </row>
    <row r="386" s="239" customFormat="1" ht="21" customHeight="1" spans="1:16384">
      <c r="A386" s="246">
        <v>2050101</v>
      </c>
      <c r="B386" s="248" t="s">
        <v>132</v>
      </c>
      <c r="C386" s="132">
        <f t="shared" si="6"/>
        <v>448.73</v>
      </c>
      <c r="F386" s="239">
        <v>447.11</v>
      </c>
      <c r="G386" s="239">
        <v>1.62</v>
      </c>
      <c r="M386" s="239">
        <v>0</v>
      </c>
      <c r="XEJ386"/>
      <c r="XEK386"/>
      <c r="XEL386"/>
      <c r="XEM386"/>
      <c r="XEN386"/>
      <c r="XEO386"/>
      <c r="XEP386"/>
      <c r="XEQ386"/>
      <c r="XER386"/>
      <c r="XES386"/>
      <c r="XET386"/>
      <c r="XEU386"/>
      <c r="XEV386"/>
      <c r="XEW386"/>
      <c r="XEX386"/>
      <c r="XEY386"/>
      <c r="XEZ386"/>
      <c r="XFA386"/>
      <c r="XFB386"/>
      <c r="XFC386"/>
      <c r="XFD386"/>
    </row>
    <row r="387" s="239" customFormat="1" ht="21" hidden="1" customHeight="1" spans="1:16384">
      <c r="A387" s="246">
        <v>2050102</v>
      </c>
      <c r="B387" s="249" t="s">
        <v>133</v>
      </c>
      <c r="C387" s="132">
        <f t="shared" si="6"/>
        <v>0</v>
      </c>
      <c r="M387" s="239">
        <v>0</v>
      </c>
      <c r="XEJ387"/>
      <c r="XEK387"/>
      <c r="XEL387"/>
      <c r="XEM387"/>
      <c r="XEN387"/>
      <c r="XEO387"/>
      <c r="XEP387"/>
      <c r="XEQ387"/>
      <c r="XER387"/>
      <c r="XES387"/>
      <c r="XET387"/>
      <c r="XEU387"/>
      <c r="XEV387"/>
      <c r="XEW387"/>
      <c r="XEX387"/>
      <c r="XEY387"/>
      <c r="XEZ387"/>
      <c r="XFA387"/>
      <c r="XFB387"/>
      <c r="XFC387"/>
      <c r="XFD387"/>
    </row>
    <row r="388" s="239" customFormat="1" ht="21" hidden="1" customHeight="1" spans="1:16384">
      <c r="A388" s="246">
        <v>2050103</v>
      </c>
      <c r="B388" s="250" t="s">
        <v>134</v>
      </c>
      <c r="C388" s="132">
        <f t="shared" si="6"/>
        <v>0</v>
      </c>
      <c r="M388" s="239">
        <v>0</v>
      </c>
      <c r="XEJ388"/>
      <c r="XEK388"/>
      <c r="XEL388"/>
      <c r="XEM388"/>
      <c r="XEN388"/>
      <c r="XEO388"/>
      <c r="XEP388"/>
      <c r="XEQ388"/>
      <c r="XER388"/>
      <c r="XES388"/>
      <c r="XET388"/>
      <c r="XEU388"/>
      <c r="XEV388"/>
      <c r="XEW388"/>
      <c r="XEX388"/>
      <c r="XEY388"/>
      <c r="XEZ388"/>
      <c r="XFA388"/>
      <c r="XFB388"/>
      <c r="XFC388"/>
      <c r="XFD388"/>
    </row>
    <row r="389" s="239" customFormat="1" ht="21" customHeight="1" spans="1:16384">
      <c r="A389" s="246">
        <v>2050199</v>
      </c>
      <c r="B389" s="248" t="s">
        <v>362</v>
      </c>
      <c r="C389" s="132">
        <f t="shared" si="6"/>
        <v>251.43</v>
      </c>
      <c r="F389" s="239">
        <v>251.43</v>
      </c>
      <c r="M389" s="239">
        <v>0</v>
      </c>
      <c r="XEJ389"/>
      <c r="XEK389"/>
      <c r="XEL389"/>
      <c r="XEM389"/>
      <c r="XEN389"/>
      <c r="XEO389"/>
      <c r="XEP389"/>
      <c r="XEQ389"/>
      <c r="XER389"/>
      <c r="XES389"/>
      <c r="XET389"/>
      <c r="XEU389"/>
      <c r="XEV389"/>
      <c r="XEW389"/>
      <c r="XEX389"/>
      <c r="XEY389"/>
      <c r="XEZ389"/>
      <c r="XFA389"/>
      <c r="XFB389"/>
      <c r="XFC389"/>
      <c r="XFD389"/>
    </row>
    <row r="390" s="239" customFormat="1" ht="21" customHeight="1" spans="1:16384">
      <c r="A390" s="246">
        <v>20502</v>
      </c>
      <c r="B390" s="249" t="s">
        <v>363</v>
      </c>
      <c r="C390" s="132">
        <f t="shared" si="6"/>
        <v>275053.38</v>
      </c>
      <c r="F390" s="239">
        <v>185076.99</v>
      </c>
      <c r="G390" s="239">
        <v>1473.98</v>
      </c>
      <c r="I390" s="239">
        <v>7500</v>
      </c>
      <c r="K390" s="239">
        <v>8166</v>
      </c>
      <c r="L390" s="239">
        <v>27919</v>
      </c>
      <c r="M390" s="239">
        <v>44917.41</v>
      </c>
      <c r="XEJ390"/>
      <c r="XEK390"/>
      <c r="XEL390"/>
      <c r="XEM390"/>
      <c r="XEN390"/>
      <c r="XEO390"/>
      <c r="XEP390"/>
      <c r="XEQ390"/>
      <c r="XER390"/>
      <c r="XES390"/>
      <c r="XET390"/>
      <c r="XEU390"/>
      <c r="XEV390"/>
      <c r="XEW390"/>
      <c r="XEX390"/>
      <c r="XEY390"/>
      <c r="XEZ390"/>
      <c r="XFA390"/>
      <c r="XFB390"/>
      <c r="XFC390"/>
      <c r="XFD390"/>
    </row>
    <row r="391" s="239" customFormat="1" ht="21" customHeight="1" spans="1:16384">
      <c r="A391" s="246">
        <v>2050201</v>
      </c>
      <c r="B391" s="249" t="s">
        <v>364</v>
      </c>
      <c r="C391" s="132">
        <f t="shared" si="6"/>
        <v>18768.7</v>
      </c>
      <c r="F391" s="239">
        <v>9006.14</v>
      </c>
      <c r="G391" s="239">
        <v>89.76</v>
      </c>
      <c r="I391" s="239">
        <v>1000</v>
      </c>
      <c r="K391" s="239">
        <v>713</v>
      </c>
      <c r="L391" s="239">
        <v>4543</v>
      </c>
      <c r="M391" s="239">
        <v>3416.8</v>
      </c>
      <c r="XEJ391"/>
      <c r="XEK391"/>
      <c r="XEL391"/>
      <c r="XEM391"/>
      <c r="XEN391"/>
      <c r="XEO391"/>
      <c r="XEP391"/>
      <c r="XEQ391"/>
      <c r="XER391"/>
      <c r="XES391"/>
      <c r="XET391"/>
      <c r="XEU391"/>
      <c r="XEV391"/>
      <c r="XEW391"/>
      <c r="XEX391"/>
      <c r="XEY391"/>
      <c r="XEZ391"/>
      <c r="XFA391"/>
      <c r="XFB391"/>
      <c r="XFC391"/>
      <c r="XFD391"/>
    </row>
    <row r="392" s="239" customFormat="1" ht="21" customHeight="1" spans="1:16384">
      <c r="A392" s="246">
        <v>2050202</v>
      </c>
      <c r="B392" s="249" t="s">
        <v>365</v>
      </c>
      <c r="C392" s="132">
        <f t="shared" si="6"/>
        <v>130327.71</v>
      </c>
      <c r="F392" s="239">
        <v>82661.73</v>
      </c>
      <c r="G392" s="239">
        <v>1255.43</v>
      </c>
      <c r="I392" s="239">
        <v>3000</v>
      </c>
      <c r="K392" s="239">
        <v>4118</v>
      </c>
      <c r="L392" s="239">
        <v>11291</v>
      </c>
      <c r="M392" s="239">
        <v>28001.55</v>
      </c>
      <c r="XEJ392"/>
      <c r="XEK392"/>
      <c r="XEL392"/>
      <c r="XEM392"/>
      <c r="XEN392"/>
      <c r="XEO392"/>
      <c r="XEP392"/>
      <c r="XEQ392"/>
      <c r="XER392"/>
      <c r="XES392"/>
      <c r="XET392"/>
      <c r="XEU392"/>
      <c r="XEV392"/>
      <c r="XEW392"/>
      <c r="XEX392"/>
      <c r="XEY392"/>
      <c r="XEZ392"/>
      <c r="XFA392"/>
      <c r="XFB392"/>
      <c r="XFC392"/>
      <c r="XFD392"/>
    </row>
    <row r="393" s="239" customFormat="1" ht="21" customHeight="1" spans="1:16384">
      <c r="A393" s="246">
        <v>2050203</v>
      </c>
      <c r="B393" s="249" t="s">
        <v>366</v>
      </c>
      <c r="C393" s="132">
        <f t="shared" si="6"/>
        <v>86220.7600000001</v>
      </c>
      <c r="F393" s="239">
        <v>60952.1700000001</v>
      </c>
      <c r="G393" s="239">
        <v>72.09</v>
      </c>
      <c r="I393" s="239">
        <v>2000</v>
      </c>
      <c r="K393" s="239">
        <v>2725</v>
      </c>
      <c r="L393" s="239">
        <v>8002</v>
      </c>
      <c r="M393" s="239">
        <v>12469.5</v>
      </c>
      <c r="XEJ393"/>
      <c r="XEK393"/>
      <c r="XEL393"/>
      <c r="XEM393"/>
      <c r="XEN393"/>
      <c r="XEO393"/>
      <c r="XEP393"/>
      <c r="XEQ393"/>
      <c r="XER393"/>
      <c r="XES393"/>
      <c r="XET393"/>
      <c r="XEU393"/>
      <c r="XEV393"/>
      <c r="XEW393"/>
      <c r="XEX393"/>
      <c r="XEY393"/>
      <c r="XEZ393"/>
      <c r="XFA393"/>
      <c r="XFB393"/>
      <c r="XFC393"/>
      <c r="XFD393"/>
    </row>
    <row r="394" s="239" customFormat="1" ht="21" customHeight="1" spans="1:16384">
      <c r="A394" s="246">
        <v>2050204</v>
      </c>
      <c r="B394" s="248" t="s">
        <v>367</v>
      </c>
      <c r="C394" s="132">
        <f t="shared" si="6"/>
        <v>39231.21</v>
      </c>
      <c r="F394" s="239">
        <v>32456.95</v>
      </c>
      <c r="G394" s="239">
        <v>56.7</v>
      </c>
      <c r="I394" s="239">
        <v>1500</v>
      </c>
      <c r="K394" s="239">
        <v>110</v>
      </c>
      <c r="L394" s="239">
        <v>4083</v>
      </c>
      <c r="M394" s="239">
        <v>1024.56</v>
      </c>
      <c r="XEJ394"/>
      <c r="XEK394"/>
      <c r="XEL394"/>
      <c r="XEM394"/>
      <c r="XEN394"/>
      <c r="XEO394"/>
      <c r="XEP394"/>
      <c r="XEQ394"/>
      <c r="XER394"/>
      <c r="XES394"/>
      <c r="XET394"/>
      <c r="XEU394"/>
      <c r="XEV394"/>
      <c r="XEW394"/>
      <c r="XEX394"/>
      <c r="XEY394"/>
      <c r="XEZ394"/>
      <c r="XFA394"/>
      <c r="XFB394"/>
      <c r="XFC394"/>
      <c r="XFD394"/>
    </row>
    <row r="395" s="239" customFormat="1" ht="21" customHeight="1" spans="1:16384">
      <c r="A395" s="246">
        <v>2050205</v>
      </c>
      <c r="B395" s="249" t="s">
        <v>368</v>
      </c>
      <c r="C395" s="132">
        <f t="shared" si="6"/>
        <v>500</v>
      </c>
      <c r="K395" s="239">
        <v>500</v>
      </c>
      <c r="M395" s="239">
        <v>0</v>
      </c>
      <c r="XEJ395"/>
      <c r="XEK395"/>
      <c r="XEL395"/>
      <c r="XEM395"/>
      <c r="XEN395"/>
      <c r="XEO395"/>
      <c r="XEP395"/>
      <c r="XEQ395"/>
      <c r="XER395"/>
      <c r="XES395"/>
      <c r="XET395"/>
      <c r="XEU395"/>
      <c r="XEV395"/>
      <c r="XEW395"/>
      <c r="XEX395"/>
      <c r="XEY395"/>
      <c r="XEZ395"/>
      <c r="XFA395"/>
      <c r="XFB395"/>
      <c r="XFC395"/>
      <c r="XFD395"/>
    </row>
    <row r="396" s="239" customFormat="1" ht="21" customHeight="1" spans="1:16384">
      <c r="A396" s="246">
        <v>2050299</v>
      </c>
      <c r="B396" s="249" t="s">
        <v>369</v>
      </c>
      <c r="C396" s="132">
        <f t="shared" si="6"/>
        <v>5</v>
      </c>
      <c r="M396" s="239">
        <v>5</v>
      </c>
      <c r="XEJ396"/>
      <c r="XEK396"/>
      <c r="XEL396"/>
      <c r="XEM396"/>
      <c r="XEN396"/>
      <c r="XEO396"/>
      <c r="XEP396"/>
      <c r="XEQ396"/>
      <c r="XER396"/>
      <c r="XES396"/>
      <c r="XET396"/>
      <c r="XEU396"/>
      <c r="XEV396"/>
      <c r="XEW396"/>
      <c r="XEX396"/>
      <c r="XEY396"/>
      <c r="XEZ396"/>
      <c r="XFA396"/>
      <c r="XFB396"/>
      <c r="XFC396"/>
      <c r="XFD396"/>
    </row>
    <row r="397" s="239" customFormat="1" ht="21" customHeight="1" spans="1:16384">
      <c r="A397" s="246">
        <v>20503</v>
      </c>
      <c r="B397" s="249" t="s">
        <v>370</v>
      </c>
      <c r="C397" s="132">
        <f t="shared" si="6"/>
        <v>12593.53</v>
      </c>
      <c r="F397" s="239">
        <v>6402.42</v>
      </c>
      <c r="G397" s="239">
        <v>8.1</v>
      </c>
      <c r="I397" s="239">
        <v>500</v>
      </c>
      <c r="K397" s="239">
        <v>165</v>
      </c>
      <c r="L397" s="239">
        <v>3352</v>
      </c>
      <c r="M397" s="239">
        <v>2166.01</v>
      </c>
      <c r="XEJ397"/>
      <c r="XEK397"/>
      <c r="XEL397"/>
      <c r="XEM397"/>
      <c r="XEN397"/>
      <c r="XEO397"/>
      <c r="XEP397"/>
      <c r="XEQ397"/>
      <c r="XER397"/>
      <c r="XES397"/>
      <c r="XET397"/>
      <c r="XEU397"/>
      <c r="XEV397"/>
      <c r="XEW397"/>
      <c r="XEX397"/>
      <c r="XEY397"/>
      <c r="XEZ397"/>
      <c r="XFA397"/>
      <c r="XFB397"/>
      <c r="XFC397"/>
      <c r="XFD397"/>
    </row>
    <row r="398" s="239" customFormat="1" ht="21" hidden="1" customHeight="1" spans="1:16384">
      <c r="A398" s="246">
        <v>2050301</v>
      </c>
      <c r="B398" s="249" t="s">
        <v>371</v>
      </c>
      <c r="C398" s="132">
        <f t="shared" si="6"/>
        <v>0</v>
      </c>
      <c r="M398" s="239">
        <v>0</v>
      </c>
      <c r="XEJ398"/>
      <c r="XEK398"/>
      <c r="XEL398"/>
      <c r="XEM398"/>
      <c r="XEN398"/>
      <c r="XEO398"/>
      <c r="XEP398"/>
      <c r="XEQ398"/>
      <c r="XER398"/>
      <c r="XES398"/>
      <c r="XET398"/>
      <c r="XEU398"/>
      <c r="XEV398"/>
      <c r="XEW398"/>
      <c r="XEX398"/>
      <c r="XEY398"/>
      <c r="XEZ398"/>
      <c r="XFA398"/>
      <c r="XFB398"/>
      <c r="XFC398"/>
      <c r="XFD398"/>
    </row>
    <row r="399" s="239" customFormat="1" ht="21" customHeight="1" spans="1:16384">
      <c r="A399" s="246">
        <v>2050302</v>
      </c>
      <c r="B399" s="249" t="s">
        <v>372</v>
      </c>
      <c r="C399" s="132">
        <f t="shared" si="6"/>
        <v>12593.53</v>
      </c>
      <c r="F399" s="239">
        <v>6402.42</v>
      </c>
      <c r="G399" s="239">
        <v>8.1</v>
      </c>
      <c r="I399" s="239">
        <v>500</v>
      </c>
      <c r="K399" s="239">
        <v>165</v>
      </c>
      <c r="L399" s="239">
        <v>3352</v>
      </c>
      <c r="M399" s="239">
        <v>2166.01</v>
      </c>
      <c r="XEJ399"/>
      <c r="XEK399"/>
      <c r="XEL399"/>
      <c r="XEM399"/>
      <c r="XEN399"/>
      <c r="XEO399"/>
      <c r="XEP399"/>
      <c r="XEQ399"/>
      <c r="XER399"/>
      <c r="XES399"/>
      <c r="XET399"/>
      <c r="XEU399"/>
      <c r="XEV399"/>
      <c r="XEW399"/>
      <c r="XEX399"/>
      <c r="XEY399"/>
      <c r="XEZ399"/>
      <c r="XFA399"/>
      <c r="XFB399"/>
      <c r="XFC399"/>
      <c r="XFD399"/>
    </row>
    <row r="400" s="239" customFormat="1" ht="21" hidden="1" customHeight="1" spans="1:16384">
      <c r="A400" s="246">
        <v>2050303</v>
      </c>
      <c r="B400" s="249" t="s">
        <v>373</v>
      </c>
      <c r="C400" s="132">
        <f t="shared" si="6"/>
        <v>0</v>
      </c>
      <c r="M400" s="239">
        <v>0</v>
      </c>
      <c r="XEJ400"/>
      <c r="XEK400"/>
      <c r="XEL400"/>
      <c r="XEM400"/>
      <c r="XEN400"/>
      <c r="XEO400"/>
      <c r="XEP400"/>
      <c r="XEQ400"/>
      <c r="XER400"/>
      <c r="XES400"/>
      <c r="XET400"/>
      <c r="XEU400"/>
      <c r="XEV400"/>
      <c r="XEW400"/>
      <c r="XEX400"/>
      <c r="XEY400"/>
      <c r="XEZ400"/>
      <c r="XFA400"/>
      <c r="XFB400"/>
      <c r="XFC400"/>
      <c r="XFD400"/>
    </row>
    <row r="401" s="239" customFormat="1" ht="21" hidden="1" customHeight="1" spans="1:16384">
      <c r="A401" s="246">
        <v>2050305</v>
      </c>
      <c r="B401" s="249" t="s">
        <v>374</v>
      </c>
      <c r="C401" s="132">
        <f t="shared" si="6"/>
        <v>0</v>
      </c>
      <c r="M401" s="239">
        <v>0</v>
      </c>
      <c r="XEJ401"/>
      <c r="XEK401"/>
      <c r="XEL401"/>
      <c r="XEM401"/>
      <c r="XEN401"/>
      <c r="XEO401"/>
      <c r="XEP401"/>
      <c r="XEQ401"/>
      <c r="XER401"/>
      <c r="XES401"/>
      <c r="XET401"/>
      <c r="XEU401"/>
      <c r="XEV401"/>
      <c r="XEW401"/>
      <c r="XEX401"/>
      <c r="XEY401"/>
      <c r="XEZ401"/>
      <c r="XFA401"/>
      <c r="XFB401"/>
      <c r="XFC401"/>
      <c r="XFD401"/>
    </row>
    <row r="402" s="239" customFormat="1" ht="21" hidden="1" customHeight="1" spans="1:16384">
      <c r="A402" s="246">
        <v>2050399</v>
      </c>
      <c r="B402" s="248" t="s">
        <v>375</v>
      </c>
      <c r="C402" s="132">
        <f t="shared" si="6"/>
        <v>0</v>
      </c>
      <c r="M402" s="239">
        <v>0</v>
      </c>
      <c r="XEJ402"/>
      <c r="XEK402"/>
      <c r="XEL402"/>
      <c r="XEM402"/>
      <c r="XEN402"/>
      <c r="XEO402"/>
      <c r="XEP402"/>
      <c r="XEQ402"/>
      <c r="XER402"/>
      <c r="XES402"/>
      <c r="XET402"/>
      <c r="XEU402"/>
      <c r="XEV402"/>
      <c r="XEW402"/>
      <c r="XEX402"/>
      <c r="XEY402"/>
      <c r="XEZ402"/>
      <c r="XFA402"/>
      <c r="XFB402"/>
      <c r="XFC402"/>
      <c r="XFD402"/>
    </row>
    <row r="403" s="239" customFormat="1" ht="21" hidden="1" customHeight="1" spans="1:16384">
      <c r="A403" s="246">
        <v>20504</v>
      </c>
      <c r="B403" s="249" t="s">
        <v>376</v>
      </c>
      <c r="C403" s="132">
        <f t="shared" si="6"/>
        <v>0</v>
      </c>
      <c r="M403" s="239">
        <v>0</v>
      </c>
      <c r="XEJ403"/>
      <c r="XEK403"/>
      <c r="XEL403"/>
      <c r="XEM403"/>
      <c r="XEN403"/>
      <c r="XEO403"/>
      <c r="XEP403"/>
      <c r="XEQ403"/>
      <c r="XER403"/>
      <c r="XES403"/>
      <c r="XET403"/>
      <c r="XEU403"/>
      <c r="XEV403"/>
      <c r="XEW403"/>
      <c r="XEX403"/>
      <c r="XEY403"/>
      <c r="XEZ403"/>
      <c r="XFA403"/>
      <c r="XFB403"/>
      <c r="XFC403"/>
      <c r="XFD403"/>
    </row>
    <row r="404" s="239" customFormat="1" ht="21" hidden="1" customHeight="1" spans="1:16384">
      <c r="A404" s="246">
        <v>2050401</v>
      </c>
      <c r="B404" s="249" t="s">
        <v>377</v>
      </c>
      <c r="C404" s="132">
        <f t="shared" si="6"/>
        <v>0</v>
      </c>
      <c r="M404" s="239">
        <v>0</v>
      </c>
      <c r="XEJ404"/>
      <c r="XEK404"/>
      <c r="XEL404"/>
      <c r="XEM404"/>
      <c r="XEN404"/>
      <c r="XEO404"/>
      <c r="XEP404"/>
      <c r="XEQ404"/>
      <c r="XER404"/>
      <c r="XES404"/>
      <c r="XET404"/>
      <c r="XEU404"/>
      <c r="XEV404"/>
      <c r="XEW404"/>
      <c r="XEX404"/>
      <c r="XEY404"/>
      <c r="XEZ404"/>
      <c r="XFA404"/>
      <c r="XFB404"/>
      <c r="XFC404"/>
      <c r="XFD404"/>
    </row>
    <row r="405" s="239" customFormat="1" ht="21" hidden="1" customHeight="1" spans="1:16384">
      <c r="A405" s="246">
        <v>2050402</v>
      </c>
      <c r="B405" s="249" t="s">
        <v>378</v>
      </c>
      <c r="C405" s="132">
        <f t="shared" si="6"/>
        <v>0</v>
      </c>
      <c r="M405" s="239">
        <v>0</v>
      </c>
      <c r="XEJ405"/>
      <c r="XEK405"/>
      <c r="XEL405"/>
      <c r="XEM405"/>
      <c r="XEN405"/>
      <c r="XEO405"/>
      <c r="XEP405"/>
      <c r="XEQ405"/>
      <c r="XER405"/>
      <c r="XES405"/>
      <c r="XET405"/>
      <c r="XEU405"/>
      <c r="XEV405"/>
      <c r="XEW405"/>
      <c r="XEX405"/>
      <c r="XEY405"/>
      <c r="XEZ405"/>
      <c r="XFA405"/>
      <c r="XFB405"/>
      <c r="XFC405"/>
      <c r="XFD405"/>
    </row>
    <row r="406" s="239" customFormat="1" ht="21" hidden="1" customHeight="1" spans="1:16384">
      <c r="A406" s="246">
        <v>2050403</v>
      </c>
      <c r="B406" s="249" t="s">
        <v>379</v>
      </c>
      <c r="C406" s="132">
        <f t="shared" si="6"/>
        <v>0</v>
      </c>
      <c r="M406" s="239">
        <v>0</v>
      </c>
      <c r="XEJ406"/>
      <c r="XEK406"/>
      <c r="XEL406"/>
      <c r="XEM406"/>
      <c r="XEN406"/>
      <c r="XEO406"/>
      <c r="XEP406"/>
      <c r="XEQ406"/>
      <c r="XER406"/>
      <c r="XES406"/>
      <c r="XET406"/>
      <c r="XEU406"/>
      <c r="XEV406"/>
      <c r="XEW406"/>
      <c r="XEX406"/>
      <c r="XEY406"/>
      <c r="XEZ406"/>
      <c r="XFA406"/>
      <c r="XFB406"/>
      <c r="XFC406"/>
      <c r="XFD406"/>
    </row>
    <row r="407" s="239" customFormat="1" ht="21" hidden="1" customHeight="1" spans="1:16384">
      <c r="A407" s="246">
        <v>2050404</v>
      </c>
      <c r="B407" s="249" t="s">
        <v>380</v>
      </c>
      <c r="C407" s="132">
        <f t="shared" si="6"/>
        <v>0</v>
      </c>
      <c r="M407" s="239">
        <v>0</v>
      </c>
      <c r="XEJ407"/>
      <c r="XEK407"/>
      <c r="XEL407"/>
      <c r="XEM407"/>
      <c r="XEN407"/>
      <c r="XEO407"/>
      <c r="XEP407"/>
      <c r="XEQ407"/>
      <c r="XER407"/>
      <c r="XES407"/>
      <c r="XET407"/>
      <c r="XEU407"/>
      <c r="XEV407"/>
      <c r="XEW407"/>
      <c r="XEX407"/>
      <c r="XEY407"/>
      <c r="XEZ407"/>
      <c r="XFA407"/>
      <c r="XFB407"/>
      <c r="XFC407"/>
      <c r="XFD407"/>
    </row>
    <row r="408" s="239" customFormat="1" ht="21" hidden="1" customHeight="1" spans="1:16384">
      <c r="A408" s="246">
        <v>2050499</v>
      </c>
      <c r="B408" s="248" t="s">
        <v>381</v>
      </c>
      <c r="C408" s="132">
        <f t="shared" si="6"/>
        <v>0</v>
      </c>
      <c r="M408" s="239">
        <v>0</v>
      </c>
      <c r="XEJ408"/>
      <c r="XEK408"/>
      <c r="XEL408"/>
      <c r="XEM408"/>
      <c r="XEN408"/>
      <c r="XEO408"/>
      <c r="XEP408"/>
      <c r="XEQ408"/>
      <c r="XER408"/>
      <c r="XES408"/>
      <c r="XET408"/>
      <c r="XEU408"/>
      <c r="XEV408"/>
      <c r="XEW408"/>
      <c r="XEX408"/>
      <c r="XEY408"/>
      <c r="XEZ408"/>
      <c r="XFA408"/>
      <c r="XFB408"/>
      <c r="XFC408"/>
      <c r="XFD408"/>
    </row>
    <row r="409" s="239" customFormat="1" ht="21" hidden="1" customHeight="1" spans="1:16384">
      <c r="A409" s="246">
        <v>20505</v>
      </c>
      <c r="B409" s="249" t="s">
        <v>382</v>
      </c>
      <c r="C409" s="132">
        <f t="shared" si="6"/>
        <v>0</v>
      </c>
      <c r="M409" s="239">
        <v>0</v>
      </c>
      <c r="XEJ409"/>
      <c r="XEK409"/>
      <c r="XEL409"/>
      <c r="XEM409"/>
      <c r="XEN409"/>
      <c r="XEO409"/>
      <c r="XEP409"/>
      <c r="XEQ409"/>
      <c r="XER409"/>
      <c r="XES409"/>
      <c r="XET409"/>
      <c r="XEU409"/>
      <c r="XEV409"/>
      <c r="XEW409"/>
      <c r="XEX409"/>
      <c r="XEY409"/>
      <c r="XEZ409"/>
      <c r="XFA409"/>
      <c r="XFB409"/>
      <c r="XFC409"/>
      <c r="XFD409"/>
    </row>
    <row r="410" s="239" customFormat="1" ht="21" hidden="1" customHeight="1" spans="1:16384">
      <c r="A410" s="246">
        <v>2050501</v>
      </c>
      <c r="B410" s="249" t="s">
        <v>383</v>
      </c>
      <c r="C410" s="132">
        <f t="shared" si="6"/>
        <v>0</v>
      </c>
      <c r="M410" s="239">
        <v>0</v>
      </c>
      <c r="XEJ410"/>
      <c r="XEK410"/>
      <c r="XEL410"/>
      <c r="XEM410"/>
      <c r="XEN410"/>
      <c r="XEO410"/>
      <c r="XEP410"/>
      <c r="XEQ410"/>
      <c r="XER410"/>
      <c r="XES410"/>
      <c r="XET410"/>
      <c r="XEU410"/>
      <c r="XEV410"/>
      <c r="XEW410"/>
      <c r="XEX410"/>
      <c r="XEY410"/>
      <c r="XEZ410"/>
      <c r="XFA410"/>
      <c r="XFB410"/>
      <c r="XFC410"/>
      <c r="XFD410"/>
    </row>
    <row r="411" s="239" customFormat="1" ht="21" hidden="1" customHeight="1" spans="1:16384">
      <c r="A411" s="246">
        <v>2050502</v>
      </c>
      <c r="B411" s="249" t="s">
        <v>384</v>
      </c>
      <c r="C411" s="132">
        <f t="shared" si="6"/>
        <v>0</v>
      </c>
      <c r="M411" s="239">
        <v>0</v>
      </c>
      <c r="XEJ411"/>
      <c r="XEK411"/>
      <c r="XEL411"/>
      <c r="XEM411"/>
      <c r="XEN411"/>
      <c r="XEO411"/>
      <c r="XEP411"/>
      <c r="XEQ411"/>
      <c r="XER411"/>
      <c r="XES411"/>
      <c r="XET411"/>
      <c r="XEU411"/>
      <c r="XEV411"/>
      <c r="XEW411"/>
      <c r="XEX411"/>
      <c r="XEY411"/>
      <c r="XEZ411"/>
      <c r="XFA411"/>
      <c r="XFB411"/>
      <c r="XFC411"/>
      <c r="XFD411"/>
    </row>
    <row r="412" s="239" customFormat="1" ht="21" hidden="1" customHeight="1" spans="1:16384">
      <c r="A412" s="246">
        <v>2050599</v>
      </c>
      <c r="B412" s="248" t="s">
        <v>385</v>
      </c>
      <c r="C412" s="132">
        <f t="shared" si="6"/>
        <v>0</v>
      </c>
      <c r="M412" s="239">
        <v>0</v>
      </c>
      <c r="XEJ412"/>
      <c r="XEK412"/>
      <c r="XEL412"/>
      <c r="XEM412"/>
      <c r="XEN412"/>
      <c r="XEO412"/>
      <c r="XEP412"/>
      <c r="XEQ412"/>
      <c r="XER412"/>
      <c r="XES412"/>
      <c r="XET412"/>
      <c r="XEU412"/>
      <c r="XEV412"/>
      <c r="XEW412"/>
      <c r="XEX412"/>
      <c r="XEY412"/>
      <c r="XEZ412"/>
      <c r="XFA412"/>
      <c r="XFB412"/>
      <c r="XFC412"/>
      <c r="XFD412"/>
    </row>
    <row r="413" s="239" customFormat="1" ht="21" hidden="1" customHeight="1" spans="1:16384">
      <c r="A413" s="246">
        <v>20506</v>
      </c>
      <c r="B413" s="249" t="s">
        <v>386</v>
      </c>
      <c r="C413" s="132">
        <f t="shared" si="6"/>
        <v>0</v>
      </c>
      <c r="M413" s="239">
        <v>0</v>
      </c>
      <c r="XEJ413"/>
      <c r="XEK413"/>
      <c r="XEL413"/>
      <c r="XEM413"/>
      <c r="XEN413"/>
      <c r="XEO413"/>
      <c r="XEP413"/>
      <c r="XEQ413"/>
      <c r="XER413"/>
      <c r="XES413"/>
      <c r="XET413"/>
      <c r="XEU413"/>
      <c r="XEV413"/>
      <c r="XEW413"/>
      <c r="XEX413"/>
      <c r="XEY413"/>
      <c r="XEZ413"/>
      <c r="XFA413"/>
      <c r="XFB413"/>
      <c r="XFC413"/>
      <c r="XFD413"/>
    </row>
    <row r="414" s="239" customFormat="1" ht="21" hidden="1" customHeight="1" spans="1:16384">
      <c r="A414" s="246">
        <v>2050601</v>
      </c>
      <c r="B414" s="249" t="s">
        <v>387</v>
      </c>
      <c r="C414" s="132">
        <f t="shared" si="6"/>
        <v>0</v>
      </c>
      <c r="M414" s="239">
        <v>0</v>
      </c>
      <c r="XEJ414"/>
      <c r="XEK414"/>
      <c r="XEL414"/>
      <c r="XEM414"/>
      <c r="XEN414"/>
      <c r="XEO414"/>
      <c r="XEP414"/>
      <c r="XEQ414"/>
      <c r="XER414"/>
      <c r="XES414"/>
      <c r="XET414"/>
      <c r="XEU414"/>
      <c r="XEV414"/>
      <c r="XEW414"/>
      <c r="XEX414"/>
      <c r="XEY414"/>
      <c r="XEZ414"/>
      <c r="XFA414"/>
      <c r="XFB414"/>
      <c r="XFC414"/>
      <c r="XFD414"/>
    </row>
    <row r="415" s="239" customFormat="1" ht="21" hidden="1" customHeight="1" spans="1:16384">
      <c r="A415" s="246">
        <v>2050602</v>
      </c>
      <c r="B415" s="249" t="s">
        <v>388</v>
      </c>
      <c r="C415" s="132">
        <f t="shared" si="6"/>
        <v>0</v>
      </c>
      <c r="M415" s="239">
        <v>0</v>
      </c>
      <c r="XEJ415"/>
      <c r="XEK415"/>
      <c r="XEL415"/>
      <c r="XEM415"/>
      <c r="XEN415"/>
      <c r="XEO415"/>
      <c r="XEP415"/>
      <c r="XEQ415"/>
      <c r="XER415"/>
      <c r="XES415"/>
      <c r="XET415"/>
      <c r="XEU415"/>
      <c r="XEV415"/>
      <c r="XEW415"/>
      <c r="XEX415"/>
      <c r="XEY415"/>
      <c r="XEZ415"/>
      <c r="XFA415"/>
      <c r="XFB415"/>
      <c r="XFC415"/>
      <c r="XFD415"/>
    </row>
    <row r="416" s="239" customFormat="1" ht="21" hidden="1" customHeight="1" spans="1:16384">
      <c r="A416" s="246">
        <v>2050699</v>
      </c>
      <c r="B416" s="249" t="s">
        <v>389</v>
      </c>
      <c r="C416" s="132">
        <f t="shared" si="6"/>
        <v>0</v>
      </c>
      <c r="M416" s="239">
        <v>0</v>
      </c>
      <c r="XEJ416"/>
      <c r="XEK416"/>
      <c r="XEL416"/>
      <c r="XEM416"/>
      <c r="XEN416"/>
      <c r="XEO416"/>
      <c r="XEP416"/>
      <c r="XEQ416"/>
      <c r="XER416"/>
      <c r="XES416"/>
      <c r="XET416"/>
      <c r="XEU416"/>
      <c r="XEV416"/>
      <c r="XEW416"/>
      <c r="XEX416"/>
      <c r="XEY416"/>
      <c r="XEZ416"/>
      <c r="XFA416"/>
      <c r="XFB416"/>
      <c r="XFC416"/>
      <c r="XFD416"/>
    </row>
    <row r="417" s="239" customFormat="1" ht="21" customHeight="1" spans="1:16384">
      <c r="A417" s="246">
        <v>20507</v>
      </c>
      <c r="B417" s="248" t="s">
        <v>390</v>
      </c>
      <c r="C417" s="132">
        <f t="shared" si="6"/>
        <v>1063.07</v>
      </c>
      <c r="F417" s="239">
        <v>759.8</v>
      </c>
      <c r="G417" s="239">
        <v>3.24</v>
      </c>
      <c r="L417" s="239">
        <v>135</v>
      </c>
      <c r="M417" s="239">
        <v>165.03</v>
      </c>
      <c r="XEJ417"/>
      <c r="XEK417"/>
      <c r="XEL417"/>
      <c r="XEM417"/>
      <c r="XEN417"/>
      <c r="XEO417"/>
      <c r="XEP417"/>
      <c r="XEQ417"/>
      <c r="XER417"/>
      <c r="XES417"/>
      <c r="XET417"/>
      <c r="XEU417"/>
      <c r="XEV417"/>
      <c r="XEW417"/>
      <c r="XEX417"/>
      <c r="XEY417"/>
      <c r="XEZ417"/>
      <c r="XFA417"/>
      <c r="XFB417"/>
      <c r="XFC417"/>
      <c r="XFD417"/>
    </row>
    <row r="418" s="239" customFormat="1" ht="21" customHeight="1" spans="1:16384">
      <c r="A418" s="246">
        <v>2050701</v>
      </c>
      <c r="B418" s="249" t="s">
        <v>391</v>
      </c>
      <c r="C418" s="132">
        <f t="shared" si="6"/>
        <v>1028.07</v>
      </c>
      <c r="F418" s="239">
        <v>759.8</v>
      </c>
      <c r="G418" s="239">
        <v>3.24</v>
      </c>
      <c r="L418" s="239">
        <v>135</v>
      </c>
      <c r="M418" s="239">
        <v>130.03</v>
      </c>
      <c r="XEJ418"/>
      <c r="XEK418"/>
      <c r="XEL418"/>
      <c r="XEM418"/>
      <c r="XEN418"/>
      <c r="XEO418"/>
      <c r="XEP418"/>
      <c r="XEQ418"/>
      <c r="XER418"/>
      <c r="XES418"/>
      <c r="XET418"/>
      <c r="XEU418"/>
      <c r="XEV418"/>
      <c r="XEW418"/>
      <c r="XEX418"/>
      <c r="XEY418"/>
      <c r="XEZ418"/>
      <c r="XFA418"/>
      <c r="XFB418"/>
      <c r="XFC418"/>
      <c r="XFD418"/>
    </row>
    <row r="419" s="239" customFormat="1" ht="21" hidden="1" customHeight="1" spans="1:16384">
      <c r="A419" s="246">
        <v>2050702</v>
      </c>
      <c r="B419" s="249" t="s">
        <v>392</v>
      </c>
      <c r="C419" s="132">
        <f t="shared" si="6"/>
        <v>0</v>
      </c>
      <c r="M419" s="239">
        <v>0</v>
      </c>
      <c r="XEJ419"/>
      <c r="XEK419"/>
      <c r="XEL419"/>
      <c r="XEM419"/>
      <c r="XEN419"/>
      <c r="XEO419"/>
      <c r="XEP419"/>
      <c r="XEQ419"/>
      <c r="XER419"/>
      <c r="XES419"/>
      <c r="XET419"/>
      <c r="XEU419"/>
      <c r="XEV419"/>
      <c r="XEW419"/>
      <c r="XEX419"/>
      <c r="XEY419"/>
      <c r="XEZ419"/>
      <c r="XFA419"/>
      <c r="XFB419"/>
      <c r="XFC419"/>
      <c r="XFD419"/>
    </row>
    <row r="420" s="239" customFormat="1" ht="21" customHeight="1" spans="1:16384">
      <c r="A420" s="246">
        <v>2050799</v>
      </c>
      <c r="B420" s="249" t="s">
        <v>393</v>
      </c>
      <c r="C420" s="132">
        <f t="shared" si="6"/>
        <v>35</v>
      </c>
      <c r="M420" s="239">
        <v>35</v>
      </c>
      <c r="XEJ420"/>
      <c r="XEK420"/>
      <c r="XEL420"/>
      <c r="XEM420"/>
      <c r="XEN420"/>
      <c r="XEO420"/>
      <c r="XEP420"/>
      <c r="XEQ420"/>
      <c r="XER420"/>
      <c r="XES420"/>
      <c r="XET420"/>
      <c r="XEU420"/>
      <c r="XEV420"/>
      <c r="XEW420"/>
      <c r="XEX420"/>
      <c r="XEY420"/>
      <c r="XEZ420"/>
      <c r="XFA420"/>
      <c r="XFB420"/>
      <c r="XFC420"/>
      <c r="XFD420"/>
    </row>
    <row r="421" s="239" customFormat="1" ht="21" customHeight="1" spans="1:16384">
      <c r="A421" s="246">
        <v>20508</v>
      </c>
      <c r="B421" s="249" t="s">
        <v>394</v>
      </c>
      <c r="C421" s="132">
        <f t="shared" si="6"/>
        <v>1818.18</v>
      </c>
      <c r="F421" s="239">
        <v>1760.4</v>
      </c>
      <c r="L421" s="239">
        <v>29</v>
      </c>
      <c r="M421" s="239">
        <v>28.78</v>
      </c>
      <c r="XEJ421"/>
      <c r="XEK421"/>
      <c r="XEL421"/>
      <c r="XEM421"/>
      <c r="XEN421"/>
      <c r="XEO421"/>
      <c r="XEP421"/>
      <c r="XEQ421"/>
      <c r="XER421"/>
      <c r="XES421"/>
      <c r="XET421"/>
      <c r="XEU421"/>
      <c r="XEV421"/>
      <c r="XEW421"/>
      <c r="XEX421"/>
      <c r="XEY421"/>
      <c r="XEZ421"/>
      <c r="XFA421"/>
      <c r="XFB421"/>
      <c r="XFC421"/>
      <c r="XFD421"/>
    </row>
    <row r="422" s="239" customFormat="1" ht="21" customHeight="1" spans="1:16384">
      <c r="A422" s="246">
        <v>2050801</v>
      </c>
      <c r="B422" s="248" t="s">
        <v>395</v>
      </c>
      <c r="C422" s="132">
        <f t="shared" si="6"/>
        <v>1251.63</v>
      </c>
      <c r="F422" s="239">
        <v>1251.63</v>
      </c>
      <c r="M422" s="239">
        <v>0</v>
      </c>
      <c r="XEJ422"/>
      <c r="XEK422"/>
      <c r="XEL422"/>
      <c r="XEM422"/>
      <c r="XEN422"/>
      <c r="XEO422"/>
      <c r="XEP422"/>
      <c r="XEQ422"/>
      <c r="XER422"/>
      <c r="XES422"/>
      <c r="XET422"/>
      <c r="XEU422"/>
      <c r="XEV422"/>
      <c r="XEW422"/>
      <c r="XEX422"/>
      <c r="XEY422"/>
      <c r="XEZ422"/>
      <c r="XFA422"/>
      <c r="XFB422"/>
      <c r="XFC422"/>
      <c r="XFD422"/>
    </row>
    <row r="423" s="239" customFormat="1" ht="21" customHeight="1" spans="1:16384">
      <c r="A423" s="246">
        <v>2050802</v>
      </c>
      <c r="B423" s="249" t="s">
        <v>396</v>
      </c>
      <c r="C423" s="132">
        <f t="shared" ref="C423:C486" si="7">D423+E423+F423+G423+H423+I423+J423+K423+L423+M423</f>
        <v>508.77</v>
      </c>
      <c r="F423" s="239">
        <v>508.77</v>
      </c>
      <c r="M423" s="239">
        <v>0</v>
      </c>
      <c r="XEJ423"/>
      <c r="XEK423"/>
      <c r="XEL423"/>
      <c r="XEM423"/>
      <c r="XEN423"/>
      <c r="XEO423"/>
      <c r="XEP423"/>
      <c r="XEQ423"/>
      <c r="XER423"/>
      <c r="XES423"/>
      <c r="XET423"/>
      <c r="XEU423"/>
      <c r="XEV423"/>
      <c r="XEW423"/>
      <c r="XEX423"/>
      <c r="XEY423"/>
      <c r="XEZ423"/>
      <c r="XFA423"/>
      <c r="XFB423"/>
      <c r="XFC423"/>
      <c r="XFD423"/>
    </row>
    <row r="424" s="239" customFormat="1" ht="21" customHeight="1" spans="1:16384">
      <c r="A424" s="246">
        <v>2050803</v>
      </c>
      <c r="B424" s="249" t="s">
        <v>397</v>
      </c>
      <c r="C424" s="132">
        <f t="shared" si="7"/>
        <v>57.78</v>
      </c>
      <c r="L424" s="239">
        <v>29</v>
      </c>
      <c r="M424" s="239">
        <v>28.78</v>
      </c>
      <c r="XEJ424"/>
      <c r="XEK424"/>
      <c r="XEL424"/>
      <c r="XEM424"/>
      <c r="XEN424"/>
      <c r="XEO424"/>
      <c r="XEP424"/>
      <c r="XEQ424"/>
      <c r="XER424"/>
      <c r="XES424"/>
      <c r="XET424"/>
      <c r="XEU424"/>
      <c r="XEV424"/>
      <c r="XEW424"/>
      <c r="XEX424"/>
      <c r="XEY424"/>
      <c r="XEZ424"/>
      <c r="XFA424"/>
      <c r="XFB424"/>
      <c r="XFC424"/>
      <c r="XFD424"/>
    </row>
    <row r="425" s="239" customFormat="1" ht="21" hidden="1" customHeight="1" spans="1:16384">
      <c r="A425" s="246">
        <v>2050804</v>
      </c>
      <c r="B425" s="249" t="s">
        <v>398</v>
      </c>
      <c r="C425" s="132">
        <f t="shared" si="7"/>
        <v>0</v>
      </c>
      <c r="M425" s="239">
        <v>0</v>
      </c>
      <c r="XEJ425"/>
      <c r="XEK425"/>
      <c r="XEL425"/>
      <c r="XEM425"/>
      <c r="XEN425"/>
      <c r="XEO425"/>
      <c r="XEP425"/>
      <c r="XEQ425"/>
      <c r="XER425"/>
      <c r="XES425"/>
      <c r="XET425"/>
      <c r="XEU425"/>
      <c r="XEV425"/>
      <c r="XEW425"/>
      <c r="XEX425"/>
      <c r="XEY425"/>
      <c r="XEZ425"/>
      <c r="XFA425"/>
      <c r="XFB425"/>
      <c r="XFC425"/>
      <c r="XFD425"/>
    </row>
    <row r="426" s="239" customFormat="1" ht="21" hidden="1" customHeight="1" spans="1:16384">
      <c r="A426" s="246">
        <v>2050899</v>
      </c>
      <c r="B426" s="249" t="s">
        <v>399</v>
      </c>
      <c r="C426" s="132">
        <f t="shared" si="7"/>
        <v>0</v>
      </c>
      <c r="M426" s="239">
        <v>0</v>
      </c>
      <c r="XEJ426"/>
      <c r="XEK426"/>
      <c r="XEL426"/>
      <c r="XEM426"/>
      <c r="XEN426"/>
      <c r="XEO426"/>
      <c r="XEP426"/>
      <c r="XEQ426"/>
      <c r="XER426"/>
      <c r="XES426"/>
      <c r="XET426"/>
      <c r="XEU426"/>
      <c r="XEV426"/>
      <c r="XEW426"/>
      <c r="XEX426"/>
      <c r="XEY426"/>
      <c r="XEZ426"/>
      <c r="XFA426"/>
      <c r="XFB426"/>
      <c r="XFC426"/>
      <c r="XFD426"/>
    </row>
    <row r="427" s="239" customFormat="1" ht="21" customHeight="1" spans="1:16384">
      <c r="A427" s="246">
        <v>20509</v>
      </c>
      <c r="B427" s="249" t="s">
        <v>400</v>
      </c>
      <c r="C427" s="132">
        <f t="shared" si="7"/>
        <v>795.49</v>
      </c>
      <c r="M427" s="239">
        <v>795.49</v>
      </c>
      <c r="XEJ427"/>
      <c r="XEK427"/>
      <c r="XEL427"/>
      <c r="XEM427"/>
      <c r="XEN427"/>
      <c r="XEO427"/>
      <c r="XEP427"/>
      <c r="XEQ427"/>
      <c r="XER427"/>
      <c r="XES427"/>
      <c r="XET427"/>
      <c r="XEU427"/>
      <c r="XEV427"/>
      <c r="XEW427"/>
      <c r="XEX427"/>
      <c r="XEY427"/>
      <c r="XEZ427"/>
      <c r="XFA427"/>
      <c r="XFB427"/>
      <c r="XFC427"/>
      <c r="XFD427"/>
    </row>
    <row r="428" s="239" customFormat="1" ht="21" customHeight="1" spans="1:16384">
      <c r="A428" s="246">
        <v>2050901</v>
      </c>
      <c r="B428" s="249" t="s">
        <v>401</v>
      </c>
      <c r="C428" s="132">
        <f t="shared" si="7"/>
        <v>172.79</v>
      </c>
      <c r="M428" s="239">
        <v>172.79</v>
      </c>
      <c r="XEJ428"/>
      <c r="XEK428"/>
      <c r="XEL428"/>
      <c r="XEM428"/>
      <c r="XEN428"/>
      <c r="XEO428"/>
      <c r="XEP428"/>
      <c r="XEQ428"/>
      <c r="XER428"/>
      <c r="XES428"/>
      <c r="XET428"/>
      <c r="XEU428"/>
      <c r="XEV428"/>
      <c r="XEW428"/>
      <c r="XEX428"/>
      <c r="XEY428"/>
      <c r="XEZ428"/>
      <c r="XFA428"/>
      <c r="XFB428"/>
      <c r="XFC428"/>
      <c r="XFD428"/>
    </row>
    <row r="429" s="239" customFormat="1" ht="21" hidden="1" customHeight="1" spans="1:16384">
      <c r="A429" s="246">
        <v>2050902</v>
      </c>
      <c r="B429" s="248" t="s">
        <v>402</v>
      </c>
      <c r="C429" s="132">
        <f t="shared" si="7"/>
        <v>0</v>
      </c>
      <c r="M429" s="239">
        <v>0</v>
      </c>
      <c r="XEJ429"/>
      <c r="XEK429"/>
      <c r="XEL429"/>
      <c r="XEM429"/>
      <c r="XEN429"/>
      <c r="XEO429"/>
      <c r="XEP429"/>
      <c r="XEQ429"/>
      <c r="XER429"/>
      <c r="XES429"/>
      <c r="XET429"/>
      <c r="XEU429"/>
      <c r="XEV429"/>
      <c r="XEW429"/>
      <c r="XEX429"/>
      <c r="XEY429"/>
      <c r="XEZ429"/>
      <c r="XFA429"/>
      <c r="XFB429"/>
      <c r="XFC429"/>
      <c r="XFD429"/>
    </row>
    <row r="430" s="239" customFormat="1" ht="21" hidden="1" customHeight="1" spans="1:16384">
      <c r="A430" s="246">
        <v>2050903</v>
      </c>
      <c r="B430" s="249" t="s">
        <v>403</v>
      </c>
      <c r="C430" s="132">
        <f t="shared" si="7"/>
        <v>0</v>
      </c>
      <c r="M430" s="239">
        <v>0</v>
      </c>
      <c r="XEJ430"/>
      <c r="XEK430"/>
      <c r="XEL430"/>
      <c r="XEM430"/>
      <c r="XEN430"/>
      <c r="XEO430"/>
      <c r="XEP430"/>
      <c r="XEQ430"/>
      <c r="XER430"/>
      <c r="XES430"/>
      <c r="XET430"/>
      <c r="XEU430"/>
      <c r="XEV430"/>
      <c r="XEW430"/>
      <c r="XEX430"/>
      <c r="XEY430"/>
      <c r="XEZ430"/>
      <c r="XFA430"/>
      <c r="XFB430"/>
      <c r="XFC430"/>
      <c r="XFD430"/>
    </row>
    <row r="431" s="239" customFormat="1" ht="21" hidden="1" customHeight="1" spans="1:16384">
      <c r="A431" s="246">
        <v>2050904</v>
      </c>
      <c r="B431" s="249" t="s">
        <v>404</v>
      </c>
      <c r="C431" s="132">
        <f t="shared" si="7"/>
        <v>0</v>
      </c>
      <c r="M431" s="239">
        <v>0</v>
      </c>
      <c r="XEJ431"/>
      <c r="XEK431"/>
      <c r="XEL431"/>
      <c r="XEM431"/>
      <c r="XEN431"/>
      <c r="XEO431"/>
      <c r="XEP431"/>
      <c r="XEQ431"/>
      <c r="XER431"/>
      <c r="XES431"/>
      <c r="XET431"/>
      <c r="XEU431"/>
      <c r="XEV431"/>
      <c r="XEW431"/>
      <c r="XEX431"/>
      <c r="XEY431"/>
      <c r="XEZ431"/>
      <c r="XFA431"/>
      <c r="XFB431"/>
      <c r="XFC431"/>
      <c r="XFD431"/>
    </row>
    <row r="432" s="239" customFormat="1" ht="21" hidden="1" customHeight="1" spans="1:16384">
      <c r="A432" s="246">
        <v>2050905</v>
      </c>
      <c r="B432" s="249" t="s">
        <v>405</v>
      </c>
      <c r="C432" s="132">
        <f t="shared" si="7"/>
        <v>0</v>
      </c>
      <c r="M432" s="239">
        <v>0</v>
      </c>
      <c r="XEJ432"/>
      <c r="XEK432"/>
      <c r="XEL432"/>
      <c r="XEM432"/>
      <c r="XEN432"/>
      <c r="XEO432"/>
      <c r="XEP432"/>
      <c r="XEQ432"/>
      <c r="XER432"/>
      <c r="XES432"/>
      <c r="XET432"/>
      <c r="XEU432"/>
      <c r="XEV432"/>
      <c r="XEW432"/>
      <c r="XEX432"/>
      <c r="XEY432"/>
      <c r="XEZ432"/>
      <c r="XFA432"/>
      <c r="XFB432"/>
      <c r="XFC432"/>
      <c r="XFD432"/>
    </row>
    <row r="433" s="239" customFormat="1" ht="21" customHeight="1" spans="1:16384">
      <c r="A433" s="246">
        <v>2050999</v>
      </c>
      <c r="B433" s="248" t="s">
        <v>406</v>
      </c>
      <c r="C433" s="132">
        <f t="shared" si="7"/>
        <v>622.7</v>
      </c>
      <c r="M433" s="239">
        <v>622.7</v>
      </c>
      <c r="XEJ433"/>
      <c r="XEK433"/>
      <c r="XEL433"/>
      <c r="XEM433"/>
      <c r="XEN433"/>
      <c r="XEO433"/>
      <c r="XEP433"/>
      <c r="XEQ433"/>
      <c r="XER433"/>
      <c r="XES433"/>
      <c r="XET433"/>
      <c r="XEU433"/>
      <c r="XEV433"/>
      <c r="XEW433"/>
      <c r="XEX433"/>
      <c r="XEY433"/>
      <c r="XEZ433"/>
      <c r="XFA433"/>
      <c r="XFB433"/>
      <c r="XFC433"/>
      <c r="XFD433"/>
    </row>
    <row r="434" s="239" customFormat="1" ht="21" customHeight="1" spans="1:16384">
      <c r="A434" s="246">
        <v>20599</v>
      </c>
      <c r="B434" s="249" t="s">
        <v>407</v>
      </c>
      <c r="C434" s="132">
        <f t="shared" si="7"/>
        <v>533.37</v>
      </c>
      <c r="F434" s="239">
        <v>302.56</v>
      </c>
      <c r="G434" s="239">
        <v>0.81</v>
      </c>
      <c r="M434" s="239">
        <v>230</v>
      </c>
      <c r="XEJ434"/>
      <c r="XEK434"/>
      <c r="XEL434"/>
      <c r="XEM434"/>
      <c r="XEN434"/>
      <c r="XEO434"/>
      <c r="XEP434"/>
      <c r="XEQ434"/>
      <c r="XER434"/>
      <c r="XES434"/>
      <c r="XET434"/>
      <c r="XEU434"/>
      <c r="XEV434"/>
      <c r="XEW434"/>
      <c r="XEX434"/>
      <c r="XEY434"/>
      <c r="XEZ434"/>
      <c r="XFA434"/>
      <c r="XFB434"/>
      <c r="XFC434"/>
      <c r="XFD434"/>
    </row>
    <row r="435" s="239" customFormat="1" ht="21" customHeight="1" spans="1:16384">
      <c r="A435" s="246">
        <v>2059999</v>
      </c>
      <c r="B435" s="249" t="s">
        <v>408</v>
      </c>
      <c r="C435" s="132">
        <f t="shared" si="7"/>
        <v>533.37</v>
      </c>
      <c r="F435" s="239">
        <v>302.56</v>
      </c>
      <c r="G435" s="239">
        <v>0.81</v>
      </c>
      <c r="M435" s="239">
        <v>230</v>
      </c>
      <c r="XEJ435"/>
      <c r="XEK435"/>
      <c r="XEL435"/>
      <c r="XEM435"/>
      <c r="XEN435"/>
      <c r="XEO435"/>
      <c r="XEP435"/>
      <c r="XEQ435"/>
      <c r="XER435"/>
      <c r="XES435"/>
      <c r="XET435"/>
      <c r="XEU435"/>
      <c r="XEV435"/>
      <c r="XEW435"/>
      <c r="XEX435"/>
      <c r="XEY435"/>
      <c r="XEZ435"/>
      <c r="XFA435"/>
      <c r="XFB435"/>
      <c r="XFC435"/>
      <c r="XFD435"/>
    </row>
    <row r="436" s="239" customFormat="1" ht="21" customHeight="1" spans="1:16384">
      <c r="A436" s="246">
        <v>206</v>
      </c>
      <c r="B436" s="247" t="s">
        <v>409</v>
      </c>
      <c r="C436" s="132">
        <f t="shared" si="7"/>
        <v>1736.69</v>
      </c>
      <c r="F436" s="239">
        <v>372.19</v>
      </c>
      <c r="K436" s="239">
        <v>1170</v>
      </c>
      <c r="L436" s="239">
        <v>104</v>
      </c>
      <c r="M436" s="239">
        <v>90.5</v>
      </c>
      <c r="XEJ436"/>
      <c r="XEK436"/>
      <c r="XEL436"/>
      <c r="XEM436"/>
      <c r="XEN436"/>
      <c r="XEO436"/>
      <c r="XEP436"/>
      <c r="XEQ436"/>
      <c r="XER436"/>
      <c r="XES436"/>
      <c r="XET436"/>
      <c r="XEU436"/>
      <c r="XEV436"/>
      <c r="XEW436"/>
      <c r="XEX436"/>
      <c r="XEY436"/>
      <c r="XEZ436"/>
      <c r="XFA436"/>
      <c r="XFB436"/>
      <c r="XFC436"/>
      <c r="XFD436"/>
    </row>
    <row r="437" s="239" customFormat="1" ht="21" customHeight="1" spans="1:16384">
      <c r="A437" s="246">
        <v>20601</v>
      </c>
      <c r="B437" s="249" t="s">
        <v>410</v>
      </c>
      <c r="C437" s="132">
        <f t="shared" si="7"/>
        <v>297.33</v>
      </c>
      <c r="F437" s="239">
        <v>297.33</v>
      </c>
      <c r="M437" s="239">
        <v>0</v>
      </c>
      <c r="XEJ437"/>
      <c r="XEK437"/>
      <c r="XEL437"/>
      <c r="XEM437"/>
      <c r="XEN437"/>
      <c r="XEO437"/>
      <c r="XEP437"/>
      <c r="XEQ437"/>
      <c r="XER437"/>
      <c r="XES437"/>
      <c r="XET437"/>
      <c r="XEU437"/>
      <c r="XEV437"/>
      <c r="XEW437"/>
      <c r="XEX437"/>
      <c r="XEY437"/>
      <c r="XEZ437"/>
      <c r="XFA437"/>
      <c r="XFB437"/>
      <c r="XFC437"/>
      <c r="XFD437"/>
    </row>
    <row r="438" s="239" customFormat="1" ht="21" customHeight="1" spans="1:16384">
      <c r="A438" s="246">
        <v>2060101</v>
      </c>
      <c r="B438" s="249" t="s">
        <v>132</v>
      </c>
      <c r="C438" s="132">
        <f t="shared" si="7"/>
        <v>297.33</v>
      </c>
      <c r="F438" s="239">
        <v>297.33</v>
      </c>
      <c r="M438" s="239">
        <v>0</v>
      </c>
      <c r="XEJ438"/>
      <c r="XEK438"/>
      <c r="XEL438"/>
      <c r="XEM438"/>
      <c r="XEN438"/>
      <c r="XEO438"/>
      <c r="XEP438"/>
      <c r="XEQ438"/>
      <c r="XER438"/>
      <c r="XES438"/>
      <c r="XET438"/>
      <c r="XEU438"/>
      <c r="XEV438"/>
      <c r="XEW438"/>
      <c r="XEX438"/>
      <c r="XEY438"/>
      <c r="XEZ438"/>
      <c r="XFA438"/>
      <c r="XFB438"/>
      <c r="XFC438"/>
      <c r="XFD438"/>
    </row>
    <row r="439" s="239" customFormat="1" ht="21" hidden="1" customHeight="1" spans="1:16384">
      <c r="A439" s="246">
        <v>2060102</v>
      </c>
      <c r="B439" s="249" t="s">
        <v>133</v>
      </c>
      <c r="C439" s="132">
        <f t="shared" si="7"/>
        <v>0</v>
      </c>
      <c r="M439" s="239">
        <v>0</v>
      </c>
      <c r="XEJ439"/>
      <c r="XEK439"/>
      <c r="XEL439"/>
      <c r="XEM439"/>
      <c r="XEN439"/>
      <c r="XEO439"/>
      <c r="XEP439"/>
      <c r="XEQ439"/>
      <c r="XER439"/>
      <c r="XES439"/>
      <c r="XET439"/>
      <c r="XEU439"/>
      <c r="XEV439"/>
      <c r="XEW439"/>
      <c r="XEX439"/>
      <c r="XEY439"/>
      <c r="XEZ439"/>
      <c r="XFA439"/>
      <c r="XFB439"/>
      <c r="XFC439"/>
      <c r="XFD439"/>
    </row>
    <row r="440" s="239" customFormat="1" ht="21" hidden="1" customHeight="1" spans="1:16384">
      <c r="A440" s="246">
        <v>2060103</v>
      </c>
      <c r="B440" s="249" t="s">
        <v>134</v>
      </c>
      <c r="C440" s="132">
        <f t="shared" si="7"/>
        <v>0</v>
      </c>
      <c r="M440" s="239">
        <v>0</v>
      </c>
      <c r="XEJ440"/>
      <c r="XEK440"/>
      <c r="XEL440"/>
      <c r="XEM440"/>
      <c r="XEN440"/>
      <c r="XEO440"/>
      <c r="XEP440"/>
      <c r="XEQ440"/>
      <c r="XER440"/>
      <c r="XES440"/>
      <c r="XET440"/>
      <c r="XEU440"/>
      <c r="XEV440"/>
      <c r="XEW440"/>
      <c r="XEX440"/>
      <c r="XEY440"/>
      <c r="XEZ440"/>
      <c r="XFA440"/>
      <c r="XFB440"/>
      <c r="XFC440"/>
      <c r="XFD440"/>
    </row>
    <row r="441" s="239" customFormat="1" ht="21" hidden="1" customHeight="1" spans="1:16384">
      <c r="A441" s="246">
        <v>2060199</v>
      </c>
      <c r="B441" s="249" t="s">
        <v>411</v>
      </c>
      <c r="C441" s="132">
        <f t="shared" si="7"/>
        <v>0</v>
      </c>
      <c r="M441" s="239">
        <v>0</v>
      </c>
      <c r="XEJ441"/>
      <c r="XEK441"/>
      <c r="XEL441"/>
      <c r="XEM441"/>
      <c r="XEN441"/>
      <c r="XEO441"/>
      <c r="XEP441"/>
      <c r="XEQ441"/>
      <c r="XER441"/>
      <c r="XES441"/>
      <c r="XET441"/>
      <c r="XEU441"/>
      <c r="XEV441"/>
      <c r="XEW441"/>
      <c r="XEX441"/>
      <c r="XEY441"/>
      <c r="XEZ441"/>
      <c r="XFA441"/>
      <c r="XFB441"/>
      <c r="XFC441"/>
      <c r="XFD441"/>
    </row>
    <row r="442" s="239" customFormat="1" ht="21" hidden="1" customHeight="1" spans="1:16384">
      <c r="A442" s="246">
        <v>20602</v>
      </c>
      <c r="B442" s="249" t="s">
        <v>412</v>
      </c>
      <c r="C442" s="132">
        <f t="shared" si="7"/>
        <v>0</v>
      </c>
      <c r="M442" s="239">
        <v>0</v>
      </c>
      <c r="XEJ442"/>
      <c r="XEK442"/>
      <c r="XEL442"/>
      <c r="XEM442"/>
      <c r="XEN442"/>
      <c r="XEO442"/>
      <c r="XEP442"/>
      <c r="XEQ442"/>
      <c r="XER442"/>
      <c r="XES442"/>
      <c r="XET442"/>
      <c r="XEU442"/>
      <c r="XEV442"/>
      <c r="XEW442"/>
      <c r="XEX442"/>
      <c r="XEY442"/>
      <c r="XEZ442"/>
      <c r="XFA442"/>
      <c r="XFB442"/>
      <c r="XFC442"/>
      <c r="XFD442"/>
    </row>
    <row r="443" s="239" customFormat="1" ht="21" hidden="1" customHeight="1" spans="1:16384">
      <c r="A443" s="246">
        <v>2060201</v>
      </c>
      <c r="B443" s="248" t="s">
        <v>413</v>
      </c>
      <c r="C443" s="132">
        <f t="shared" si="7"/>
        <v>0</v>
      </c>
      <c r="M443" s="239">
        <v>0</v>
      </c>
      <c r="XEJ443"/>
      <c r="XEK443"/>
      <c r="XEL443"/>
      <c r="XEM443"/>
      <c r="XEN443"/>
      <c r="XEO443"/>
      <c r="XEP443"/>
      <c r="XEQ443"/>
      <c r="XER443"/>
      <c r="XES443"/>
      <c r="XET443"/>
      <c r="XEU443"/>
      <c r="XEV443"/>
      <c r="XEW443"/>
      <c r="XEX443"/>
      <c r="XEY443"/>
      <c r="XEZ443"/>
      <c r="XFA443"/>
      <c r="XFB443"/>
      <c r="XFC443"/>
      <c r="XFD443"/>
    </row>
    <row r="444" s="239" customFormat="1" ht="21" hidden="1" customHeight="1" spans="1:16384">
      <c r="A444" s="246">
        <v>2060203</v>
      </c>
      <c r="B444" s="249" t="s">
        <v>414</v>
      </c>
      <c r="C444" s="132">
        <f t="shared" si="7"/>
        <v>0</v>
      </c>
      <c r="M444" s="239">
        <v>0</v>
      </c>
      <c r="XEJ444"/>
      <c r="XEK444"/>
      <c r="XEL444"/>
      <c r="XEM444"/>
      <c r="XEN444"/>
      <c r="XEO444"/>
      <c r="XEP444"/>
      <c r="XEQ444"/>
      <c r="XER444"/>
      <c r="XES444"/>
      <c r="XET444"/>
      <c r="XEU444"/>
      <c r="XEV444"/>
      <c r="XEW444"/>
      <c r="XEX444"/>
      <c r="XEY444"/>
      <c r="XEZ444"/>
      <c r="XFA444"/>
      <c r="XFB444"/>
      <c r="XFC444"/>
      <c r="XFD444"/>
    </row>
    <row r="445" s="239" customFormat="1" ht="21" hidden="1" customHeight="1" spans="1:16384">
      <c r="A445" s="246">
        <v>2060204</v>
      </c>
      <c r="B445" s="249" t="s">
        <v>415</v>
      </c>
      <c r="C445" s="132">
        <f t="shared" si="7"/>
        <v>0</v>
      </c>
      <c r="M445" s="239">
        <v>0</v>
      </c>
      <c r="XEJ445"/>
      <c r="XEK445"/>
      <c r="XEL445"/>
      <c r="XEM445"/>
      <c r="XEN445"/>
      <c r="XEO445"/>
      <c r="XEP445"/>
      <c r="XEQ445"/>
      <c r="XER445"/>
      <c r="XES445"/>
      <c r="XET445"/>
      <c r="XEU445"/>
      <c r="XEV445"/>
      <c r="XEW445"/>
      <c r="XEX445"/>
      <c r="XEY445"/>
      <c r="XEZ445"/>
      <c r="XFA445"/>
      <c r="XFB445"/>
      <c r="XFC445"/>
      <c r="XFD445"/>
    </row>
    <row r="446" s="239" customFormat="1" ht="21" hidden="1" customHeight="1" spans="1:16384">
      <c r="A446" s="246">
        <v>2060205</v>
      </c>
      <c r="B446" s="249" t="s">
        <v>416</v>
      </c>
      <c r="C446" s="132">
        <f t="shared" si="7"/>
        <v>0</v>
      </c>
      <c r="M446" s="239">
        <v>0</v>
      </c>
      <c r="XEJ446"/>
      <c r="XEK446"/>
      <c r="XEL446"/>
      <c r="XEM446"/>
      <c r="XEN446"/>
      <c r="XEO446"/>
      <c r="XEP446"/>
      <c r="XEQ446"/>
      <c r="XER446"/>
      <c r="XES446"/>
      <c r="XET446"/>
      <c r="XEU446"/>
      <c r="XEV446"/>
      <c r="XEW446"/>
      <c r="XEX446"/>
      <c r="XEY446"/>
      <c r="XEZ446"/>
      <c r="XFA446"/>
      <c r="XFB446"/>
      <c r="XFC446"/>
      <c r="XFD446"/>
    </row>
    <row r="447" s="239" customFormat="1" ht="21" hidden="1" customHeight="1" spans="1:16384">
      <c r="A447" s="246">
        <v>2060206</v>
      </c>
      <c r="B447" s="249" t="s">
        <v>417</v>
      </c>
      <c r="C447" s="132">
        <f t="shared" si="7"/>
        <v>0</v>
      </c>
      <c r="M447" s="239">
        <v>0</v>
      </c>
      <c r="XEJ447"/>
      <c r="XEK447"/>
      <c r="XEL447"/>
      <c r="XEM447"/>
      <c r="XEN447"/>
      <c r="XEO447"/>
      <c r="XEP447"/>
      <c r="XEQ447"/>
      <c r="XER447"/>
      <c r="XES447"/>
      <c r="XET447"/>
      <c r="XEU447"/>
      <c r="XEV447"/>
      <c r="XEW447"/>
      <c r="XEX447"/>
      <c r="XEY447"/>
      <c r="XEZ447"/>
      <c r="XFA447"/>
      <c r="XFB447"/>
      <c r="XFC447"/>
      <c r="XFD447"/>
    </row>
    <row r="448" s="239" customFormat="1" ht="21" hidden="1" customHeight="1" spans="1:16384">
      <c r="A448" s="246">
        <v>2060207</v>
      </c>
      <c r="B448" s="250" t="s">
        <v>418</v>
      </c>
      <c r="C448" s="132">
        <f t="shared" si="7"/>
        <v>0</v>
      </c>
      <c r="M448" s="239">
        <v>0</v>
      </c>
      <c r="XEJ448"/>
      <c r="XEK448"/>
      <c r="XEL448"/>
      <c r="XEM448"/>
      <c r="XEN448"/>
      <c r="XEO448"/>
      <c r="XEP448"/>
      <c r="XEQ448"/>
      <c r="XER448"/>
      <c r="XES448"/>
      <c r="XET448"/>
      <c r="XEU448"/>
      <c r="XEV448"/>
      <c r="XEW448"/>
      <c r="XEX448"/>
      <c r="XEY448"/>
      <c r="XEZ448"/>
      <c r="XFA448"/>
      <c r="XFB448"/>
      <c r="XFC448"/>
      <c r="XFD448"/>
    </row>
    <row r="449" s="239" customFormat="1" ht="21" hidden="1" customHeight="1" spans="1:16384">
      <c r="A449" s="246">
        <v>2060208</v>
      </c>
      <c r="B449" s="248" t="s">
        <v>419</v>
      </c>
      <c r="C449" s="132">
        <f t="shared" si="7"/>
        <v>0</v>
      </c>
      <c r="M449" s="239">
        <v>0</v>
      </c>
      <c r="XEJ449"/>
      <c r="XEK449"/>
      <c r="XEL449"/>
      <c r="XEM449"/>
      <c r="XEN449"/>
      <c r="XEO449"/>
      <c r="XEP449"/>
      <c r="XEQ449"/>
      <c r="XER449"/>
      <c r="XES449"/>
      <c r="XET449"/>
      <c r="XEU449"/>
      <c r="XEV449"/>
      <c r="XEW449"/>
      <c r="XEX449"/>
      <c r="XEY449"/>
      <c r="XEZ449"/>
      <c r="XFA449"/>
      <c r="XFB449"/>
      <c r="XFC449"/>
      <c r="XFD449"/>
    </row>
    <row r="450" s="239" customFormat="1" ht="21" hidden="1" customHeight="1" spans="1:16384">
      <c r="A450" s="246">
        <v>2060299</v>
      </c>
      <c r="B450" s="249" t="s">
        <v>420</v>
      </c>
      <c r="C450" s="132">
        <f t="shared" si="7"/>
        <v>0</v>
      </c>
      <c r="M450" s="239">
        <v>0</v>
      </c>
      <c r="XEJ450"/>
      <c r="XEK450"/>
      <c r="XEL450"/>
      <c r="XEM450"/>
      <c r="XEN450"/>
      <c r="XEO450"/>
      <c r="XEP450"/>
      <c r="XEQ450"/>
      <c r="XER450"/>
      <c r="XES450"/>
      <c r="XET450"/>
      <c r="XEU450"/>
      <c r="XEV450"/>
      <c r="XEW450"/>
      <c r="XEX450"/>
      <c r="XEY450"/>
      <c r="XEZ450"/>
      <c r="XFA450"/>
      <c r="XFB450"/>
      <c r="XFC450"/>
      <c r="XFD450"/>
    </row>
    <row r="451" s="239" customFormat="1" ht="21" hidden="1" customHeight="1" spans="1:16384">
      <c r="A451" s="246">
        <v>20603</v>
      </c>
      <c r="B451" s="249" t="s">
        <v>421</v>
      </c>
      <c r="C451" s="132">
        <f t="shared" si="7"/>
        <v>0</v>
      </c>
      <c r="M451" s="239">
        <v>0</v>
      </c>
      <c r="XEJ451"/>
      <c r="XEK451"/>
      <c r="XEL451"/>
      <c r="XEM451"/>
      <c r="XEN451"/>
      <c r="XEO451"/>
      <c r="XEP451"/>
      <c r="XEQ451"/>
      <c r="XER451"/>
      <c r="XES451"/>
      <c r="XET451"/>
      <c r="XEU451"/>
      <c r="XEV451"/>
      <c r="XEW451"/>
      <c r="XEX451"/>
      <c r="XEY451"/>
      <c r="XEZ451"/>
      <c r="XFA451"/>
      <c r="XFB451"/>
      <c r="XFC451"/>
      <c r="XFD451"/>
    </row>
    <row r="452" s="239" customFormat="1" ht="21" hidden="1" customHeight="1" spans="1:16384">
      <c r="A452" s="246">
        <v>2060301</v>
      </c>
      <c r="B452" s="249" t="s">
        <v>413</v>
      </c>
      <c r="C452" s="132">
        <f t="shared" si="7"/>
        <v>0</v>
      </c>
      <c r="M452" s="239">
        <v>0</v>
      </c>
      <c r="XEJ452"/>
      <c r="XEK452"/>
      <c r="XEL452"/>
      <c r="XEM452"/>
      <c r="XEN452"/>
      <c r="XEO452"/>
      <c r="XEP452"/>
      <c r="XEQ452"/>
      <c r="XER452"/>
      <c r="XES452"/>
      <c r="XET452"/>
      <c r="XEU452"/>
      <c r="XEV452"/>
      <c r="XEW452"/>
      <c r="XEX452"/>
      <c r="XEY452"/>
      <c r="XEZ452"/>
      <c r="XFA452"/>
      <c r="XFB452"/>
      <c r="XFC452"/>
      <c r="XFD452"/>
    </row>
    <row r="453" s="239" customFormat="1" ht="21" hidden="1" customHeight="1" spans="1:16384">
      <c r="A453" s="246">
        <v>2060302</v>
      </c>
      <c r="B453" s="249" t="s">
        <v>422</v>
      </c>
      <c r="C453" s="132">
        <f t="shared" si="7"/>
        <v>0</v>
      </c>
      <c r="M453" s="239">
        <v>0</v>
      </c>
      <c r="XEJ453"/>
      <c r="XEK453"/>
      <c r="XEL453"/>
      <c r="XEM453"/>
      <c r="XEN453"/>
      <c r="XEO453"/>
      <c r="XEP453"/>
      <c r="XEQ453"/>
      <c r="XER453"/>
      <c r="XES453"/>
      <c r="XET453"/>
      <c r="XEU453"/>
      <c r="XEV453"/>
      <c r="XEW453"/>
      <c r="XEX453"/>
      <c r="XEY453"/>
      <c r="XEZ453"/>
      <c r="XFA453"/>
      <c r="XFB453"/>
      <c r="XFC453"/>
      <c r="XFD453"/>
    </row>
    <row r="454" s="239" customFormat="1" ht="21" hidden="1" customHeight="1" spans="1:16384">
      <c r="A454" s="246">
        <v>2060303</v>
      </c>
      <c r="B454" s="249" t="s">
        <v>423</v>
      </c>
      <c r="C454" s="132">
        <f t="shared" si="7"/>
        <v>0</v>
      </c>
      <c r="M454" s="239">
        <v>0</v>
      </c>
      <c r="XEJ454"/>
      <c r="XEK454"/>
      <c r="XEL454"/>
      <c r="XEM454"/>
      <c r="XEN454"/>
      <c r="XEO454"/>
      <c r="XEP454"/>
      <c r="XEQ454"/>
      <c r="XER454"/>
      <c r="XES454"/>
      <c r="XET454"/>
      <c r="XEU454"/>
      <c r="XEV454"/>
      <c r="XEW454"/>
      <c r="XEX454"/>
      <c r="XEY454"/>
      <c r="XEZ454"/>
      <c r="XFA454"/>
      <c r="XFB454"/>
      <c r="XFC454"/>
      <c r="XFD454"/>
    </row>
    <row r="455" s="239" customFormat="1" ht="21" hidden="1" customHeight="1" spans="1:16384">
      <c r="A455" s="246">
        <v>2060304</v>
      </c>
      <c r="B455" s="249" t="s">
        <v>424</v>
      </c>
      <c r="C455" s="132">
        <f t="shared" si="7"/>
        <v>0</v>
      </c>
      <c r="M455" s="239">
        <v>0</v>
      </c>
      <c r="XEJ455"/>
      <c r="XEK455"/>
      <c r="XEL455"/>
      <c r="XEM455"/>
      <c r="XEN455"/>
      <c r="XEO455"/>
      <c r="XEP455"/>
      <c r="XEQ455"/>
      <c r="XER455"/>
      <c r="XES455"/>
      <c r="XET455"/>
      <c r="XEU455"/>
      <c r="XEV455"/>
      <c r="XEW455"/>
      <c r="XEX455"/>
      <c r="XEY455"/>
      <c r="XEZ455"/>
      <c r="XFA455"/>
      <c r="XFB455"/>
      <c r="XFC455"/>
      <c r="XFD455"/>
    </row>
    <row r="456" s="239" customFormat="1" ht="21" hidden="1" customHeight="1" spans="1:16384">
      <c r="A456" s="246">
        <v>2060399</v>
      </c>
      <c r="B456" s="249" t="s">
        <v>425</v>
      </c>
      <c r="C456" s="132">
        <f t="shared" si="7"/>
        <v>0</v>
      </c>
      <c r="M456" s="239">
        <v>0</v>
      </c>
      <c r="XEJ456"/>
      <c r="XEK456"/>
      <c r="XEL456"/>
      <c r="XEM456"/>
      <c r="XEN456"/>
      <c r="XEO456"/>
      <c r="XEP456"/>
      <c r="XEQ456"/>
      <c r="XER456"/>
      <c r="XES456"/>
      <c r="XET456"/>
      <c r="XEU456"/>
      <c r="XEV456"/>
      <c r="XEW456"/>
      <c r="XEX456"/>
      <c r="XEY456"/>
      <c r="XEZ456"/>
      <c r="XFA456"/>
      <c r="XFB456"/>
      <c r="XFC456"/>
      <c r="XFD456"/>
    </row>
    <row r="457" s="239" customFormat="1" ht="21" customHeight="1" spans="1:16384">
      <c r="A457" s="246">
        <v>20604</v>
      </c>
      <c r="B457" s="249" t="s">
        <v>426</v>
      </c>
      <c r="C457" s="132">
        <f t="shared" si="7"/>
        <v>50.4</v>
      </c>
      <c r="M457" s="239">
        <v>50.4</v>
      </c>
      <c r="XEJ457"/>
      <c r="XEK457"/>
      <c r="XEL457"/>
      <c r="XEM457"/>
      <c r="XEN457"/>
      <c r="XEO457"/>
      <c r="XEP457"/>
      <c r="XEQ457"/>
      <c r="XER457"/>
      <c r="XES457"/>
      <c r="XET457"/>
      <c r="XEU457"/>
      <c r="XEV457"/>
      <c r="XEW457"/>
      <c r="XEX457"/>
      <c r="XEY457"/>
      <c r="XEZ457"/>
      <c r="XFA457"/>
      <c r="XFB457"/>
      <c r="XFC457"/>
      <c r="XFD457"/>
    </row>
    <row r="458" s="239" customFormat="1" ht="21" hidden="1" customHeight="1" spans="1:16384">
      <c r="A458" s="246">
        <v>2060401</v>
      </c>
      <c r="B458" s="249" t="s">
        <v>413</v>
      </c>
      <c r="C458" s="132">
        <f t="shared" si="7"/>
        <v>0</v>
      </c>
      <c r="M458" s="239">
        <v>0</v>
      </c>
      <c r="XEJ458"/>
      <c r="XEK458"/>
      <c r="XEL458"/>
      <c r="XEM458"/>
      <c r="XEN458"/>
      <c r="XEO458"/>
      <c r="XEP458"/>
      <c r="XEQ458"/>
      <c r="XER458"/>
      <c r="XES458"/>
      <c r="XET458"/>
      <c r="XEU458"/>
      <c r="XEV458"/>
      <c r="XEW458"/>
      <c r="XEX458"/>
      <c r="XEY458"/>
      <c r="XEZ458"/>
      <c r="XFA458"/>
      <c r="XFB458"/>
      <c r="XFC458"/>
      <c r="XFD458"/>
    </row>
    <row r="459" s="239" customFormat="1" ht="21" customHeight="1" spans="1:16384">
      <c r="A459" s="246">
        <v>2060404</v>
      </c>
      <c r="B459" s="249" t="s">
        <v>427</v>
      </c>
      <c r="C459" s="132">
        <f t="shared" si="7"/>
        <v>50.4</v>
      </c>
      <c r="M459" s="239">
        <v>50.4</v>
      </c>
      <c r="XEJ459"/>
      <c r="XEK459"/>
      <c r="XEL459"/>
      <c r="XEM459"/>
      <c r="XEN459"/>
      <c r="XEO459"/>
      <c r="XEP459"/>
      <c r="XEQ459"/>
      <c r="XER459"/>
      <c r="XES459"/>
      <c r="XET459"/>
      <c r="XEU459"/>
      <c r="XEV459"/>
      <c r="XEW459"/>
      <c r="XEX459"/>
      <c r="XEY459"/>
      <c r="XEZ459"/>
      <c r="XFA459"/>
      <c r="XFB459"/>
      <c r="XFC459"/>
      <c r="XFD459"/>
    </row>
    <row r="460" s="239" customFormat="1" ht="21" hidden="1" customHeight="1" spans="1:16384">
      <c r="A460" s="246">
        <v>2060405</v>
      </c>
      <c r="B460" s="249" t="s">
        <v>428</v>
      </c>
      <c r="C460" s="132">
        <f t="shared" si="7"/>
        <v>0</v>
      </c>
      <c r="M460" s="239">
        <v>0</v>
      </c>
      <c r="XEJ460"/>
      <c r="XEK460"/>
      <c r="XEL460"/>
      <c r="XEM460"/>
      <c r="XEN460"/>
      <c r="XEO460"/>
      <c r="XEP460"/>
      <c r="XEQ460"/>
      <c r="XER460"/>
      <c r="XES460"/>
      <c r="XET460"/>
      <c r="XEU460"/>
      <c r="XEV460"/>
      <c r="XEW460"/>
      <c r="XEX460"/>
      <c r="XEY460"/>
      <c r="XEZ460"/>
      <c r="XFA460"/>
      <c r="XFB460"/>
      <c r="XFC460"/>
      <c r="XFD460"/>
    </row>
    <row r="461" s="239" customFormat="1" ht="21" hidden="1" customHeight="1" spans="1:16384">
      <c r="A461" s="246">
        <v>2060499</v>
      </c>
      <c r="B461" s="249" t="s">
        <v>429</v>
      </c>
      <c r="C461" s="132">
        <f t="shared" si="7"/>
        <v>0</v>
      </c>
      <c r="M461" s="239">
        <v>0</v>
      </c>
      <c r="XEJ461"/>
      <c r="XEK461"/>
      <c r="XEL461"/>
      <c r="XEM461"/>
      <c r="XEN461"/>
      <c r="XEO461"/>
      <c r="XEP461"/>
      <c r="XEQ461"/>
      <c r="XER461"/>
      <c r="XES461"/>
      <c r="XET461"/>
      <c r="XEU461"/>
      <c r="XEV461"/>
      <c r="XEW461"/>
      <c r="XEX461"/>
      <c r="XEY461"/>
      <c r="XEZ461"/>
      <c r="XFA461"/>
      <c r="XFB461"/>
      <c r="XFC461"/>
      <c r="XFD461"/>
    </row>
    <row r="462" s="239" customFormat="1" ht="21" customHeight="1" spans="1:16384">
      <c r="A462" s="246">
        <v>20605</v>
      </c>
      <c r="B462" s="249" t="s">
        <v>430</v>
      </c>
      <c r="C462" s="132">
        <f t="shared" si="7"/>
        <v>74.86</v>
      </c>
      <c r="F462" s="239">
        <v>74.86</v>
      </c>
      <c r="M462" s="239">
        <v>0</v>
      </c>
      <c r="XEJ462"/>
      <c r="XEK462"/>
      <c r="XEL462"/>
      <c r="XEM462"/>
      <c r="XEN462"/>
      <c r="XEO462"/>
      <c r="XEP462"/>
      <c r="XEQ462"/>
      <c r="XER462"/>
      <c r="XES462"/>
      <c r="XET462"/>
      <c r="XEU462"/>
      <c r="XEV462"/>
      <c r="XEW462"/>
      <c r="XEX462"/>
      <c r="XEY462"/>
      <c r="XEZ462"/>
      <c r="XFA462"/>
      <c r="XFB462"/>
      <c r="XFC462"/>
      <c r="XFD462"/>
    </row>
    <row r="463" s="239" customFormat="1" ht="21" customHeight="1" spans="1:16384">
      <c r="A463" s="246">
        <v>2060501</v>
      </c>
      <c r="B463" s="249" t="s">
        <v>413</v>
      </c>
      <c r="C463" s="132">
        <f t="shared" si="7"/>
        <v>74.86</v>
      </c>
      <c r="F463" s="239">
        <v>74.86</v>
      </c>
      <c r="M463" s="239">
        <v>0</v>
      </c>
      <c r="XEJ463"/>
      <c r="XEK463"/>
      <c r="XEL463"/>
      <c r="XEM463"/>
      <c r="XEN463"/>
      <c r="XEO463"/>
      <c r="XEP463"/>
      <c r="XEQ463"/>
      <c r="XER463"/>
      <c r="XES463"/>
      <c r="XET463"/>
      <c r="XEU463"/>
      <c r="XEV463"/>
      <c r="XEW463"/>
      <c r="XEX463"/>
      <c r="XEY463"/>
      <c r="XEZ463"/>
      <c r="XFA463"/>
      <c r="XFB463"/>
      <c r="XFC463"/>
      <c r="XFD463"/>
    </row>
    <row r="464" s="239" customFormat="1" ht="21" hidden="1" customHeight="1" spans="1:16384">
      <c r="A464" s="246">
        <v>2060502</v>
      </c>
      <c r="B464" s="249" t="s">
        <v>431</v>
      </c>
      <c r="C464" s="132">
        <f t="shared" si="7"/>
        <v>0</v>
      </c>
      <c r="M464" s="239">
        <v>0</v>
      </c>
      <c r="XEJ464"/>
      <c r="XEK464"/>
      <c r="XEL464"/>
      <c r="XEM464"/>
      <c r="XEN464"/>
      <c r="XEO464"/>
      <c r="XEP464"/>
      <c r="XEQ464"/>
      <c r="XER464"/>
      <c r="XES464"/>
      <c r="XET464"/>
      <c r="XEU464"/>
      <c r="XEV464"/>
      <c r="XEW464"/>
      <c r="XEX464"/>
      <c r="XEY464"/>
      <c r="XEZ464"/>
      <c r="XFA464"/>
      <c r="XFB464"/>
      <c r="XFC464"/>
      <c r="XFD464"/>
    </row>
    <row r="465" s="239" customFormat="1" ht="21" hidden="1" customHeight="1" spans="1:16384">
      <c r="A465" s="246">
        <v>2060503</v>
      </c>
      <c r="B465" s="248" t="s">
        <v>432</v>
      </c>
      <c r="C465" s="132">
        <f t="shared" si="7"/>
        <v>0</v>
      </c>
      <c r="M465" s="239">
        <v>0</v>
      </c>
      <c r="XEJ465"/>
      <c r="XEK465"/>
      <c r="XEL465"/>
      <c r="XEM465"/>
      <c r="XEN465"/>
      <c r="XEO465"/>
      <c r="XEP465"/>
      <c r="XEQ465"/>
      <c r="XER465"/>
      <c r="XES465"/>
      <c r="XET465"/>
      <c r="XEU465"/>
      <c r="XEV465"/>
      <c r="XEW465"/>
      <c r="XEX465"/>
      <c r="XEY465"/>
      <c r="XEZ465"/>
      <c r="XFA465"/>
      <c r="XFB465"/>
      <c r="XFC465"/>
      <c r="XFD465"/>
    </row>
    <row r="466" s="239" customFormat="1" ht="21" hidden="1" customHeight="1" spans="1:16384">
      <c r="A466" s="246">
        <v>2060599</v>
      </c>
      <c r="B466" s="249" t="s">
        <v>433</v>
      </c>
      <c r="C466" s="132">
        <f t="shared" si="7"/>
        <v>0</v>
      </c>
      <c r="M466" s="239">
        <v>0</v>
      </c>
      <c r="XEJ466"/>
      <c r="XEK466"/>
      <c r="XEL466"/>
      <c r="XEM466"/>
      <c r="XEN466"/>
      <c r="XEO466"/>
      <c r="XEP466"/>
      <c r="XEQ466"/>
      <c r="XER466"/>
      <c r="XES466"/>
      <c r="XET466"/>
      <c r="XEU466"/>
      <c r="XEV466"/>
      <c r="XEW466"/>
      <c r="XEX466"/>
      <c r="XEY466"/>
      <c r="XEZ466"/>
      <c r="XFA466"/>
      <c r="XFB466"/>
      <c r="XFC466"/>
      <c r="XFD466"/>
    </row>
    <row r="467" s="239" customFormat="1" ht="21" hidden="1" customHeight="1" spans="1:16384">
      <c r="A467" s="246">
        <v>20606</v>
      </c>
      <c r="B467" s="249" t="s">
        <v>434</v>
      </c>
      <c r="C467" s="132">
        <f t="shared" si="7"/>
        <v>0</v>
      </c>
      <c r="M467" s="239">
        <v>0</v>
      </c>
      <c r="XEJ467"/>
      <c r="XEK467"/>
      <c r="XEL467"/>
      <c r="XEM467"/>
      <c r="XEN467"/>
      <c r="XEO467"/>
      <c r="XEP467"/>
      <c r="XEQ467"/>
      <c r="XER467"/>
      <c r="XES467"/>
      <c r="XET467"/>
      <c r="XEU467"/>
      <c r="XEV467"/>
      <c r="XEW467"/>
      <c r="XEX467"/>
      <c r="XEY467"/>
      <c r="XEZ467"/>
      <c r="XFA467"/>
      <c r="XFB467"/>
      <c r="XFC467"/>
      <c r="XFD467"/>
    </row>
    <row r="468" s="239" customFormat="1" ht="21" hidden="1" customHeight="1" spans="1:16384">
      <c r="A468" s="246">
        <v>2060601</v>
      </c>
      <c r="B468" s="249" t="s">
        <v>435</v>
      </c>
      <c r="C468" s="132">
        <f t="shared" si="7"/>
        <v>0</v>
      </c>
      <c r="M468" s="239">
        <v>0</v>
      </c>
      <c r="XEJ468"/>
      <c r="XEK468"/>
      <c r="XEL468"/>
      <c r="XEM468"/>
      <c r="XEN468"/>
      <c r="XEO468"/>
      <c r="XEP468"/>
      <c r="XEQ468"/>
      <c r="XER468"/>
      <c r="XES468"/>
      <c r="XET468"/>
      <c r="XEU468"/>
      <c r="XEV468"/>
      <c r="XEW468"/>
      <c r="XEX468"/>
      <c r="XEY468"/>
      <c r="XEZ468"/>
      <c r="XFA468"/>
      <c r="XFB468"/>
      <c r="XFC468"/>
      <c r="XFD468"/>
    </row>
    <row r="469" s="239" customFormat="1" ht="21" hidden="1" customHeight="1" spans="1:16384">
      <c r="A469" s="246">
        <v>2060602</v>
      </c>
      <c r="B469" s="249" t="s">
        <v>436</v>
      </c>
      <c r="C469" s="132">
        <f t="shared" si="7"/>
        <v>0</v>
      </c>
      <c r="M469" s="239">
        <v>0</v>
      </c>
      <c r="XEJ469"/>
      <c r="XEK469"/>
      <c r="XEL469"/>
      <c r="XEM469"/>
      <c r="XEN469"/>
      <c r="XEO469"/>
      <c r="XEP469"/>
      <c r="XEQ469"/>
      <c r="XER469"/>
      <c r="XES469"/>
      <c r="XET469"/>
      <c r="XEU469"/>
      <c r="XEV469"/>
      <c r="XEW469"/>
      <c r="XEX469"/>
      <c r="XEY469"/>
      <c r="XEZ469"/>
      <c r="XFA469"/>
      <c r="XFB469"/>
      <c r="XFC469"/>
      <c r="XFD469"/>
    </row>
    <row r="470" s="239" customFormat="1" ht="21" hidden="1" customHeight="1" spans="1:16384">
      <c r="A470" s="246">
        <v>2060603</v>
      </c>
      <c r="B470" s="249" t="s">
        <v>437</v>
      </c>
      <c r="C470" s="132">
        <f t="shared" si="7"/>
        <v>0</v>
      </c>
      <c r="M470" s="239">
        <v>0</v>
      </c>
      <c r="XEJ470"/>
      <c r="XEK470"/>
      <c r="XEL470"/>
      <c r="XEM470"/>
      <c r="XEN470"/>
      <c r="XEO470"/>
      <c r="XEP470"/>
      <c r="XEQ470"/>
      <c r="XER470"/>
      <c r="XES470"/>
      <c r="XET470"/>
      <c r="XEU470"/>
      <c r="XEV470"/>
      <c r="XEW470"/>
      <c r="XEX470"/>
      <c r="XEY470"/>
      <c r="XEZ470"/>
      <c r="XFA470"/>
      <c r="XFB470"/>
      <c r="XFC470"/>
      <c r="XFD470"/>
    </row>
    <row r="471" s="239" customFormat="1" ht="21" hidden="1" customHeight="1" spans="1:16384">
      <c r="A471" s="246">
        <v>2060699</v>
      </c>
      <c r="B471" s="249" t="s">
        <v>438</v>
      </c>
      <c r="C471" s="132">
        <f t="shared" si="7"/>
        <v>0</v>
      </c>
      <c r="M471" s="239">
        <v>0</v>
      </c>
      <c r="XEJ471"/>
      <c r="XEK471"/>
      <c r="XEL471"/>
      <c r="XEM471"/>
      <c r="XEN471"/>
      <c r="XEO471"/>
      <c r="XEP471"/>
      <c r="XEQ471"/>
      <c r="XER471"/>
      <c r="XES471"/>
      <c r="XET471"/>
      <c r="XEU471"/>
      <c r="XEV471"/>
      <c r="XEW471"/>
      <c r="XEX471"/>
      <c r="XEY471"/>
      <c r="XEZ471"/>
      <c r="XFA471"/>
      <c r="XFB471"/>
      <c r="XFC471"/>
      <c r="XFD471"/>
    </row>
    <row r="472" s="239" customFormat="1" ht="21" customHeight="1" spans="1:16384">
      <c r="A472" s="246">
        <v>20607</v>
      </c>
      <c r="B472" s="249" t="s">
        <v>439</v>
      </c>
      <c r="C472" s="132">
        <f t="shared" si="7"/>
        <v>188</v>
      </c>
      <c r="K472" s="239">
        <v>70</v>
      </c>
      <c r="L472" s="239">
        <v>104</v>
      </c>
      <c r="M472" s="239">
        <v>14</v>
      </c>
      <c r="XEJ472"/>
      <c r="XEK472"/>
      <c r="XEL472"/>
      <c r="XEM472"/>
      <c r="XEN472"/>
      <c r="XEO472"/>
      <c r="XEP472"/>
      <c r="XEQ472"/>
      <c r="XER472"/>
      <c r="XES472"/>
      <c r="XET472"/>
      <c r="XEU472"/>
      <c r="XEV472"/>
      <c r="XEW472"/>
      <c r="XEX472"/>
      <c r="XEY472"/>
      <c r="XEZ472"/>
      <c r="XFA472"/>
      <c r="XFB472"/>
      <c r="XFC472"/>
      <c r="XFD472"/>
    </row>
    <row r="473" s="239" customFormat="1" ht="21" hidden="1" customHeight="1" spans="1:16384">
      <c r="A473" s="246">
        <v>2060701</v>
      </c>
      <c r="B473" s="248" t="s">
        <v>413</v>
      </c>
      <c r="C473" s="132">
        <f t="shared" si="7"/>
        <v>0</v>
      </c>
      <c r="M473" s="239">
        <v>0</v>
      </c>
      <c r="XEJ473"/>
      <c r="XEK473"/>
      <c r="XEL473"/>
      <c r="XEM473"/>
      <c r="XEN473"/>
      <c r="XEO473"/>
      <c r="XEP473"/>
      <c r="XEQ473"/>
      <c r="XER473"/>
      <c r="XES473"/>
      <c r="XET473"/>
      <c r="XEU473"/>
      <c r="XEV473"/>
      <c r="XEW473"/>
      <c r="XEX473"/>
      <c r="XEY473"/>
      <c r="XEZ473"/>
      <c r="XFA473"/>
      <c r="XFB473"/>
      <c r="XFC473"/>
      <c r="XFD473"/>
    </row>
    <row r="474" s="239" customFormat="1" ht="21" customHeight="1" spans="1:16384">
      <c r="A474" s="246">
        <v>2060702</v>
      </c>
      <c r="B474" s="249" t="s">
        <v>440</v>
      </c>
      <c r="C474" s="132">
        <f t="shared" si="7"/>
        <v>84</v>
      </c>
      <c r="K474" s="239">
        <v>70</v>
      </c>
      <c r="M474" s="239">
        <v>14</v>
      </c>
      <c r="XEJ474"/>
      <c r="XEK474"/>
      <c r="XEL474"/>
      <c r="XEM474"/>
      <c r="XEN474"/>
      <c r="XEO474"/>
      <c r="XEP474"/>
      <c r="XEQ474"/>
      <c r="XER474"/>
      <c r="XES474"/>
      <c r="XET474"/>
      <c r="XEU474"/>
      <c r="XEV474"/>
      <c r="XEW474"/>
      <c r="XEX474"/>
      <c r="XEY474"/>
      <c r="XEZ474"/>
      <c r="XFA474"/>
      <c r="XFB474"/>
      <c r="XFC474"/>
      <c r="XFD474"/>
    </row>
    <row r="475" s="239" customFormat="1" ht="21" hidden="1" customHeight="1" spans="1:16384">
      <c r="A475" s="246">
        <v>2060703</v>
      </c>
      <c r="B475" s="249" t="s">
        <v>441</v>
      </c>
      <c r="C475" s="132">
        <f t="shared" si="7"/>
        <v>0</v>
      </c>
      <c r="M475" s="239">
        <v>0</v>
      </c>
      <c r="XEJ475"/>
      <c r="XEK475"/>
      <c r="XEL475"/>
      <c r="XEM475"/>
      <c r="XEN475"/>
      <c r="XEO475"/>
      <c r="XEP475"/>
      <c r="XEQ475"/>
      <c r="XER475"/>
      <c r="XES475"/>
      <c r="XET475"/>
      <c r="XEU475"/>
      <c r="XEV475"/>
      <c r="XEW475"/>
      <c r="XEX475"/>
      <c r="XEY475"/>
      <c r="XEZ475"/>
      <c r="XFA475"/>
      <c r="XFB475"/>
      <c r="XFC475"/>
      <c r="XFD475"/>
    </row>
    <row r="476" s="239" customFormat="1" ht="21" hidden="1" customHeight="1" spans="1:16384">
      <c r="A476" s="246">
        <v>2060704</v>
      </c>
      <c r="B476" s="249" t="s">
        <v>442</v>
      </c>
      <c r="C476" s="132">
        <f t="shared" si="7"/>
        <v>0</v>
      </c>
      <c r="M476" s="239">
        <v>0</v>
      </c>
      <c r="XEJ476"/>
      <c r="XEK476"/>
      <c r="XEL476"/>
      <c r="XEM476"/>
      <c r="XEN476"/>
      <c r="XEO476"/>
      <c r="XEP476"/>
      <c r="XEQ476"/>
      <c r="XER476"/>
      <c r="XES476"/>
      <c r="XET476"/>
      <c r="XEU476"/>
      <c r="XEV476"/>
      <c r="XEW476"/>
      <c r="XEX476"/>
      <c r="XEY476"/>
      <c r="XEZ476"/>
      <c r="XFA476"/>
      <c r="XFB476"/>
      <c r="XFC476"/>
      <c r="XFD476"/>
    </row>
    <row r="477" s="239" customFormat="1" ht="21" hidden="1" customHeight="1" spans="1:16384">
      <c r="A477" s="246">
        <v>2060705</v>
      </c>
      <c r="B477" s="249" t="s">
        <v>443</v>
      </c>
      <c r="C477" s="132">
        <f t="shared" si="7"/>
        <v>0</v>
      </c>
      <c r="M477" s="239">
        <v>0</v>
      </c>
      <c r="XEJ477"/>
      <c r="XEK477"/>
      <c r="XEL477"/>
      <c r="XEM477"/>
      <c r="XEN477"/>
      <c r="XEO477"/>
      <c r="XEP477"/>
      <c r="XEQ477"/>
      <c r="XER477"/>
      <c r="XES477"/>
      <c r="XET477"/>
      <c r="XEU477"/>
      <c r="XEV477"/>
      <c r="XEW477"/>
      <c r="XEX477"/>
      <c r="XEY477"/>
      <c r="XEZ477"/>
      <c r="XFA477"/>
      <c r="XFB477"/>
      <c r="XFC477"/>
      <c r="XFD477"/>
    </row>
    <row r="478" s="239" customFormat="1" ht="21" customHeight="1" spans="1:16384">
      <c r="A478" s="246">
        <v>2060799</v>
      </c>
      <c r="B478" s="249" t="s">
        <v>444</v>
      </c>
      <c r="C478" s="132">
        <f t="shared" si="7"/>
        <v>104</v>
      </c>
      <c r="L478" s="239">
        <v>104</v>
      </c>
      <c r="M478" s="239">
        <v>0</v>
      </c>
      <c r="XEJ478"/>
      <c r="XEK478"/>
      <c r="XEL478"/>
      <c r="XEM478"/>
      <c r="XEN478"/>
      <c r="XEO478"/>
      <c r="XEP478"/>
      <c r="XEQ478"/>
      <c r="XER478"/>
      <c r="XES478"/>
      <c r="XET478"/>
      <c r="XEU478"/>
      <c r="XEV478"/>
      <c r="XEW478"/>
      <c r="XEX478"/>
      <c r="XEY478"/>
      <c r="XEZ478"/>
      <c r="XFA478"/>
      <c r="XFB478"/>
      <c r="XFC478"/>
      <c r="XFD478"/>
    </row>
    <row r="479" s="239" customFormat="1" ht="21" hidden="1" customHeight="1" spans="1:16384">
      <c r="A479" s="246">
        <v>20608</v>
      </c>
      <c r="B479" s="249" t="s">
        <v>445</v>
      </c>
      <c r="C479" s="132">
        <f t="shared" si="7"/>
        <v>0</v>
      </c>
      <c r="M479" s="239">
        <v>0</v>
      </c>
      <c r="XEJ479"/>
      <c r="XEK479"/>
      <c r="XEL479"/>
      <c r="XEM479"/>
      <c r="XEN479"/>
      <c r="XEO479"/>
      <c r="XEP479"/>
      <c r="XEQ479"/>
      <c r="XER479"/>
      <c r="XES479"/>
      <c r="XET479"/>
      <c r="XEU479"/>
      <c r="XEV479"/>
      <c r="XEW479"/>
      <c r="XEX479"/>
      <c r="XEY479"/>
      <c r="XEZ479"/>
      <c r="XFA479"/>
      <c r="XFB479"/>
      <c r="XFC479"/>
      <c r="XFD479"/>
    </row>
    <row r="480" s="239" customFormat="1" ht="21" hidden="1" customHeight="1" spans="1:16384">
      <c r="A480" s="246">
        <v>2060801</v>
      </c>
      <c r="B480" s="249" t="s">
        <v>446</v>
      </c>
      <c r="C480" s="132">
        <f t="shared" si="7"/>
        <v>0</v>
      </c>
      <c r="M480" s="239">
        <v>0</v>
      </c>
      <c r="XEJ480"/>
      <c r="XEK480"/>
      <c r="XEL480"/>
      <c r="XEM480"/>
      <c r="XEN480"/>
      <c r="XEO480"/>
      <c r="XEP480"/>
      <c r="XEQ480"/>
      <c r="XER480"/>
      <c r="XES480"/>
      <c r="XET480"/>
      <c r="XEU480"/>
      <c r="XEV480"/>
      <c r="XEW480"/>
      <c r="XEX480"/>
      <c r="XEY480"/>
      <c r="XEZ480"/>
      <c r="XFA480"/>
      <c r="XFB480"/>
      <c r="XFC480"/>
      <c r="XFD480"/>
    </row>
    <row r="481" s="239" customFormat="1" ht="21" hidden="1" customHeight="1" spans="1:16384">
      <c r="A481" s="246">
        <v>2060802</v>
      </c>
      <c r="B481" s="249" t="s">
        <v>447</v>
      </c>
      <c r="C481" s="132">
        <f t="shared" si="7"/>
        <v>0</v>
      </c>
      <c r="M481" s="239">
        <v>0</v>
      </c>
      <c r="XEJ481"/>
      <c r="XEK481"/>
      <c r="XEL481"/>
      <c r="XEM481"/>
      <c r="XEN481"/>
      <c r="XEO481"/>
      <c r="XEP481"/>
      <c r="XEQ481"/>
      <c r="XER481"/>
      <c r="XES481"/>
      <c r="XET481"/>
      <c r="XEU481"/>
      <c r="XEV481"/>
      <c r="XEW481"/>
      <c r="XEX481"/>
      <c r="XEY481"/>
      <c r="XEZ481"/>
      <c r="XFA481"/>
      <c r="XFB481"/>
      <c r="XFC481"/>
      <c r="XFD481"/>
    </row>
    <row r="482" s="239" customFormat="1" ht="21" hidden="1" customHeight="1" spans="1:16384">
      <c r="A482" s="246">
        <v>2060899</v>
      </c>
      <c r="B482" s="249" t="s">
        <v>448</v>
      </c>
      <c r="C482" s="132">
        <f t="shared" si="7"/>
        <v>0</v>
      </c>
      <c r="M482" s="239">
        <v>0</v>
      </c>
      <c r="XEJ482"/>
      <c r="XEK482"/>
      <c r="XEL482"/>
      <c r="XEM482"/>
      <c r="XEN482"/>
      <c r="XEO482"/>
      <c r="XEP482"/>
      <c r="XEQ482"/>
      <c r="XER482"/>
      <c r="XES482"/>
      <c r="XET482"/>
      <c r="XEU482"/>
      <c r="XEV482"/>
      <c r="XEW482"/>
      <c r="XEX482"/>
      <c r="XEY482"/>
      <c r="XEZ482"/>
      <c r="XFA482"/>
      <c r="XFB482"/>
      <c r="XFC482"/>
      <c r="XFD482"/>
    </row>
    <row r="483" s="239" customFormat="1" ht="21" hidden="1" customHeight="1" spans="1:16384">
      <c r="A483" s="246">
        <v>20609</v>
      </c>
      <c r="B483" s="249" t="s">
        <v>449</v>
      </c>
      <c r="C483" s="132">
        <f t="shared" si="7"/>
        <v>0</v>
      </c>
      <c r="M483" s="239">
        <v>0</v>
      </c>
      <c r="XEJ483"/>
      <c r="XEK483"/>
      <c r="XEL483"/>
      <c r="XEM483"/>
      <c r="XEN483"/>
      <c r="XEO483"/>
      <c r="XEP483"/>
      <c r="XEQ483"/>
      <c r="XER483"/>
      <c r="XES483"/>
      <c r="XET483"/>
      <c r="XEU483"/>
      <c r="XEV483"/>
      <c r="XEW483"/>
      <c r="XEX483"/>
      <c r="XEY483"/>
      <c r="XEZ483"/>
      <c r="XFA483"/>
      <c r="XFB483"/>
      <c r="XFC483"/>
      <c r="XFD483"/>
    </row>
    <row r="484" s="239" customFormat="1" ht="21" hidden="1" customHeight="1" spans="1:16384">
      <c r="A484" s="246">
        <v>2060901</v>
      </c>
      <c r="B484" s="248" t="s">
        <v>450</v>
      </c>
      <c r="C484" s="132">
        <f t="shared" si="7"/>
        <v>0</v>
      </c>
      <c r="M484" s="239">
        <v>0</v>
      </c>
      <c r="XEJ484"/>
      <c r="XEK484"/>
      <c r="XEL484"/>
      <c r="XEM484"/>
      <c r="XEN484"/>
      <c r="XEO484"/>
      <c r="XEP484"/>
      <c r="XEQ484"/>
      <c r="XER484"/>
      <c r="XES484"/>
      <c r="XET484"/>
      <c r="XEU484"/>
      <c r="XEV484"/>
      <c r="XEW484"/>
      <c r="XEX484"/>
      <c r="XEY484"/>
      <c r="XEZ484"/>
      <c r="XFA484"/>
      <c r="XFB484"/>
      <c r="XFC484"/>
      <c r="XFD484"/>
    </row>
    <row r="485" s="239" customFormat="1" ht="21" hidden="1" customHeight="1" spans="1:16384">
      <c r="A485" s="246">
        <v>2060902</v>
      </c>
      <c r="B485" s="249" t="s">
        <v>451</v>
      </c>
      <c r="C485" s="132">
        <f t="shared" si="7"/>
        <v>0</v>
      </c>
      <c r="M485" s="239">
        <v>0</v>
      </c>
      <c r="XEJ485"/>
      <c r="XEK485"/>
      <c r="XEL485"/>
      <c r="XEM485"/>
      <c r="XEN485"/>
      <c r="XEO485"/>
      <c r="XEP485"/>
      <c r="XEQ485"/>
      <c r="XER485"/>
      <c r="XES485"/>
      <c r="XET485"/>
      <c r="XEU485"/>
      <c r="XEV485"/>
      <c r="XEW485"/>
      <c r="XEX485"/>
      <c r="XEY485"/>
      <c r="XEZ485"/>
      <c r="XFA485"/>
      <c r="XFB485"/>
      <c r="XFC485"/>
      <c r="XFD485"/>
    </row>
    <row r="486" s="239" customFormat="1" ht="21" hidden="1" customHeight="1" spans="1:16384">
      <c r="A486" s="246">
        <v>2060999</v>
      </c>
      <c r="B486" s="249" t="s">
        <v>452</v>
      </c>
      <c r="C486" s="132">
        <f t="shared" si="7"/>
        <v>0</v>
      </c>
      <c r="M486" s="239">
        <v>0</v>
      </c>
      <c r="XEJ486"/>
      <c r="XEK486"/>
      <c r="XEL486"/>
      <c r="XEM486"/>
      <c r="XEN486"/>
      <c r="XEO486"/>
      <c r="XEP486"/>
      <c r="XEQ486"/>
      <c r="XER486"/>
      <c r="XES486"/>
      <c r="XET486"/>
      <c r="XEU486"/>
      <c r="XEV486"/>
      <c r="XEW486"/>
      <c r="XEX486"/>
      <c r="XEY486"/>
      <c r="XEZ486"/>
      <c r="XFA486"/>
      <c r="XFB486"/>
      <c r="XFC486"/>
      <c r="XFD486"/>
    </row>
    <row r="487" s="239" customFormat="1" ht="21" customHeight="1" spans="1:16384">
      <c r="A487" s="246">
        <v>20699</v>
      </c>
      <c r="B487" s="249" t="s">
        <v>453</v>
      </c>
      <c r="C487" s="132">
        <f t="shared" ref="C487:C550" si="8">D487+E487+F487+G487+H487+I487+J487+K487+L487+M487</f>
        <v>1126.1</v>
      </c>
      <c r="K487" s="239">
        <v>1100</v>
      </c>
      <c r="M487" s="239">
        <v>26.1</v>
      </c>
      <c r="XEJ487"/>
      <c r="XEK487"/>
      <c r="XEL487"/>
      <c r="XEM487"/>
      <c r="XEN487"/>
      <c r="XEO487"/>
      <c r="XEP487"/>
      <c r="XEQ487"/>
      <c r="XER487"/>
      <c r="XES487"/>
      <c r="XET487"/>
      <c r="XEU487"/>
      <c r="XEV487"/>
      <c r="XEW487"/>
      <c r="XEX487"/>
      <c r="XEY487"/>
      <c r="XEZ487"/>
      <c r="XFA487"/>
      <c r="XFB487"/>
      <c r="XFC487"/>
      <c r="XFD487"/>
    </row>
    <row r="488" s="239" customFormat="1" ht="21" hidden="1" customHeight="1" spans="1:16384">
      <c r="A488" s="246">
        <v>2069901</v>
      </c>
      <c r="B488" s="249" t="s">
        <v>454</v>
      </c>
      <c r="C488" s="132">
        <f t="shared" si="8"/>
        <v>0</v>
      </c>
      <c r="M488" s="239">
        <v>0</v>
      </c>
      <c r="XEJ488"/>
      <c r="XEK488"/>
      <c r="XEL488"/>
      <c r="XEM488"/>
      <c r="XEN488"/>
      <c r="XEO488"/>
      <c r="XEP488"/>
      <c r="XEQ488"/>
      <c r="XER488"/>
      <c r="XES488"/>
      <c r="XET488"/>
      <c r="XEU488"/>
      <c r="XEV488"/>
      <c r="XEW488"/>
      <c r="XEX488"/>
      <c r="XEY488"/>
      <c r="XEZ488"/>
      <c r="XFA488"/>
      <c r="XFB488"/>
      <c r="XFC488"/>
      <c r="XFD488"/>
    </row>
    <row r="489" s="239" customFormat="1" ht="21" hidden="1" customHeight="1" spans="1:16384">
      <c r="A489" s="246">
        <v>2069902</v>
      </c>
      <c r="B489" s="249" t="s">
        <v>455</v>
      </c>
      <c r="C489" s="132">
        <f t="shared" si="8"/>
        <v>0</v>
      </c>
      <c r="M489" s="239">
        <v>0</v>
      </c>
      <c r="XEJ489"/>
      <c r="XEK489"/>
      <c r="XEL489"/>
      <c r="XEM489"/>
      <c r="XEN489"/>
      <c r="XEO489"/>
      <c r="XEP489"/>
      <c r="XEQ489"/>
      <c r="XER489"/>
      <c r="XES489"/>
      <c r="XET489"/>
      <c r="XEU489"/>
      <c r="XEV489"/>
      <c r="XEW489"/>
      <c r="XEX489"/>
      <c r="XEY489"/>
      <c r="XEZ489"/>
      <c r="XFA489"/>
      <c r="XFB489"/>
      <c r="XFC489"/>
      <c r="XFD489"/>
    </row>
    <row r="490" s="239" customFormat="1" ht="21" hidden="1" customHeight="1" spans="1:16384">
      <c r="A490" s="246">
        <v>2069903</v>
      </c>
      <c r="B490" s="249" t="s">
        <v>456</v>
      </c>
      <c r="C490" s="132">
        <f t="shared" si="8"/>
        <v>0</v>
      </c>
      <c r="M490" s="239">
        <v>0</v>
      </c>
      <c r="XEJ490"/>
      <c r="XEK490"/>
      <c r="XEL490"/>
      <c r="XEM490"/>
      <c r="XEN490"/>
      <c r="XEO490"/>
      <c r="XEP490"/>
      <c r="XEQ490"/>
      <c r="XER490"/>
      <c r="XES490"/>
      <c r="XET490"/>
      <c r="XEU490"/>
      <c r="XEV490"/>
      <c r="XEW490"/>
      <c r="XEX490"/>
      <c r="XEY490"/>
      <c r="XEZ490"/>
      <c r="XFA490"/>
      <c r="XFB490"/>
      <c r="XFC490"/>
      <c r="XFD490"/>
    </row>
    <row r="491" s="239" customFormat="1" ht="21" customHeight="1" spans="1:16384">
      <c r="A491" s="246">
        <v>2069999</v>
      </c>
      <c r="B491" s="249" t="s">
        <v>457</v>
      </c>
      <c r="C491" s="132">
        <f t="shared" si="8"/>
        <v>1126.1</v>
      </c>
      <c r="K491" s="239">
        <v>1100</v>
      </c>
      <c r="M491" s="239">
        <v>26.1</v>
      </c>
      <c r="XEJ491"/>
      <c r="XEK491"/>
      <c r="XEL491"/>
      <c r="XEM491"/>
      <c r="XEN491"/>
      <c r="XEO491"/>
      <c r="XEP491"/>
      <c r="XEQ491"/>
      <c r="XER491"/>
      <c r="XES491"/>
      <c r="XET491"/>
      <c r="XEU491"/>
      <c r="XEV491"/>
      <c r="XEW491"/>
      <c r="XEX491"/>
      <c r="XEY491"/>
      <c r="XEZ491"/>
      <c r="XFA491"/>
      <c r="XFB491"/>
      <c r="XFC491"/>
      <c r="XFD491"/>
    </row>
    <row r="492" s="239" customFormat="1" ht="21" customHeight="1" spans="1:16384">
      <c r="A492" s="246">
        <v>207</v>
      </c>
      <c r="B492" s="247" t="s">
        <v>458</v>
      </c>
      <c r="C492" s="132">
        <f t="shared" si="8"/>
        <v>6873.68</v>
      </c>
      <c r="F492" s="239">
        <v>3619.22</v>
      </c>
      <c r="G492" s="239">
        <v>10.53</v>
      </c>
      <c r="K492" s="239">
        <v>357</v>
      </c>
      <c r="L492" s="239">
        <v>2220</v>
      </c>
      <c r="M492" s="239">
        <v>666.93</v>
      </c>
      <c r="XEJ492"/>
      <c r="XEK492"/>
      <c r="XEL492"/>
      <c r="XEM492"/>
      <c r="XEN492"/>
      <c r="XEO492"/>
      <c r="XEP492"/>
      <c r="XEQ492"/>
      <c r="XER492"/>
      <c r="XES492"/>
      <c r="XET492"/>
      <c r="XEU492"/>
      <c r="XEV492"/>
      <c r="XEW492"/>
      <c r="XEX492"/>
      <c r="XEY492"/>
      <c r="XEZ492"/>
      <c r="XFA492"/>
      <c r="XFB492"/>
      <c r="XFC492"/>
      <c r="XFD492"/>
    </row>
    <row r="493" s="239" customFormat="1" ht="21" customHeight="1" spans="1:16384">
      <c r="A493" s="246">
        <v>20701</v>
      </c>
      <c r="B493" s="249" t="s">
        <v>459</v>
      </c>
      <c r="C493" s="132">
        <f t="shared" si="8"/>
        <v>3268.92</v>
      </c>
      <c r="F493" s="239">
        <v>1737.51</v>
      </c>
      <c r="G493" s="239">
        <v>9.72</v>
      </c>
      <c r="K493" s="239">
        <v>12</v>
      </c>
      <c r="L493" s="239">
        <v>964</v>
      </c>
      <c r="M493" s="239">
        <v>545.69</v>
      </c>
      <c r="XEJ493"/>
      <c r="XEK493"/>
      <c r="XEL493"/>
      <c r="XEM493"/>
      <c r="XEN493"/>
      <c r="XEO493"/>
      <c r="XEP493"/>
      <c r="XEQ493"/>
      <c r="XER493"/>
      <c r="XES493"/>
      <c r="XET493"/>
      <c r="XEU493"/>
      <c r="XEV493"/>
      <c r="XEW493"/>
      <c r="XEX493"/>
      <c r="XEY493"/>
      <c r="XEZ493"/>
      <c r="XFA493"/>
      <c r="XFB493"/>
      <c r="XFC493"/>
      <c r="XFD493"/>
    </row>
    <row r="494" s="239" customFormat="1" ht="21" customHeight="1" spans="1:16384">
      <c r="A494" s="246">
        <v>2070101</v>
      </c>
      <c r="B494" s="249" t="s">
        <v>132</v>
      </c>
      <c r="C494" s="132">
        <f t="shared" si="8"/>
        <v>724.51</v>
      </c>
      <c r="F494" s="239">
        <v>724.51</v>
      </c>
      <c r="M494" s="239">
        <v>0</v>
      </c>
      <c r="XEJ494"/>
      <c r="XEK494"/>
      <c r="XEL494"/>
      <c r="XEM494"/>
      <c r="XEN494"/>
      <c r="XEO494"/>
      <c r="XEP494"/>
      <c r="XEQ494"/>
      <c r="XER494"/>
      <c r="XES494"/>
      <c r="XET494"/>
      <c r="XEU494"/>
      <c r="XEV494"/>
      <c r="XEW494"/>
      <c r="XEX494"/>
      <c r="XEY494"/>
      <c r="XEZ494"/>
      <c r="XFA494"/>
      <c r="XFB494"/>
      <c r="XFC494"/>
      <c r="XFD494"/>
    </row>
    <row r="495" s="239" customFormat="1" ht="21" hidden="1" customHeight="1" spans="1:16384">
      <c r="A495" s="246">
        <v>2070102</v>
      </c>
      <c r="B495" s="249" t="s">
        <v>133</v>
      </c>
      <c r="C495" s="132">
        <f t="shared" si="8"/>
        <v>0</v>
      </c>
      <c r="M495" s="239">
        <v>0</v>
      </c>
      <c r="XEJ495"/>
      <c r="XEK495"/>
      <c r="XEL495"/>
      <c r="XEM495"/>
      <c r="XEN495"/>
      <c r="XEO495"/>
      <c r="XEP495"/>
      <c r="XEQ495"/>
      <c r="XER495"/>
      <c r="XES495"/>
      <c r="XET495"/>
      <c r="XEU495"/>
      <c r="XEV495"/>
      <c r="XEW495"/>
      <c r="XEX495"/>
      <c r="XEY495"/>
      <c r="XEZ495"/>
      <c r="XFA495"/>
      <c r="XFB495"/>
      <c r="XFC495"/>
      <c r="XFD495"/>
    </row>
    <row r="496" s="239" customFormat="1" ht="21" hidden="1" customHeight="1" spans="1:16384">
      <c r="A496" s="246">
        <v>2070103</v>
      </c>
      <c r="B496" s="249" t="s">
        <v>134</v>
      </c>
      <c r="C496" s="132">
        <f t="shared" si="8"/>
        <v>0</v>
      </c>
      <c r="M496" s="239">
        <v>0</v>
      </c>
      <c r="XEJ496"/>
      <c r="XEK496"/>
      <c r="XEL496"/>
      <c r="XEM496"/>
      <c r="XEN496"/>
      <c r="XEO496"/>
      <c r="XEP496"/>
      <c r="XEQ496"/>
      <c r="XER496"/>
      <c r="XES496"/>
      <c r="XET496"/>
      <c r="XEU496"/>
      <c r="XEV496"/>
      <c r="XEW496"/>
      <c r="XEX496"/>
      <c r="XEY496"/>
      <c r="XEZ496"/>
      <c r="XFA496"/>
      <c r="XFB496"/>
      <c r="XFC496"/>
      <c r="XFD496"/>
    </row>
    <row r="497" s="239" customFormat="1" ht="21" customHeight="1" spans="1:16384">
      <c r="A497" s="246">
        <v>2070104</v>
      </c>
      <c r="B497" s="249" t="s">
        <v>460</v>
      </c>
      <c r="C497" s="132">
        <f t="shared" si="8"/>
        <v>272.68</v>
      </c>
      <c r="F497" s="239">
        <v>265.82</v>
      </c>
      <c r="G497" s="239">
        <v>4.86</v>
      </c>
      <c r="K497" s="239">
        <v>2</v>
      </c>
      <c r="M497" s="239">
        <v>0</v>
      </c>
      <c r="XEJ497"/>
      <c r="XEK497"/>
      <c r="XEL497"/>
      <c r="XEM497"/>
      <c r="XEN497"/>
      <c r="XEO497"/>
      <c r="XEP497"/>
      <c r="XEQ497"/>
      <c r="XER497"/>
      <c r="XES497"/>
      <c r="XET497"/>
      <c r="XEU497"/>
      <c r="XEV497"/>
      <c r="XEW497"/>
      <c r="XEX497"/>
      <c r="XEY497"/>
      <c r="XEZ497"/>
      <c r="XFA497"/>
      <c r="XFB497"/>
      <c r="XFC497"/>
      <c r="XFD497"/>
    </row>
    <row r="498" s="239" customFormat="1" ht="21" hidden="1" customHeight="1" spans="1:16384">
      <c r="A498" s="246">
        <v>2070105</v>
      </c>
      <c r="B498" s="249" t="s">
        <v>461</v>
      </c>
      <c r="C498" s="132">
        <f t="shared" si="8"/>
        <v>0</v>
      </c>
      <c r="M498" s="239">
        <v>0</v>
      </c>
      <c r="XEJ498"/>
      <c r="XEK498"/>
      <c r="XEL498"/>
      <c r="XEM498"/>
      <c r="XEN498"/>
      <c r="XEO498"/>
      <c r="XEP498"/>
      <c r="XEQ498"/>
      <c r="XER498"/>
      <c r="XES498"/>
      <c r="XET498"/>
      <c r="XEU498"/>
      <c r="XEV498"/>
      <c r="XEW498"/>
      <c r="XEX498"/>
      <c r="XEY498"/>
      <c r="XEZ498"/>
      <c r="XFA498"/>
      <c r="XFB498"/>
      <c r="XFC498"/>
      <c r="XFD498"/>
    </row>
    <row r="499" s="239" customFormat="1" ht="21" hidden="1" customHeight="1" spans="1:16384">
      <c r="A499" s="246">
        <v>2070106</v>
      </c>
      <c r="B499" s="249" t="s">
        <v>462</v>
      </c>
      <c r="C499" s="132">
        <f t="shared" si="8"/>
        <v>0</v>
      </c>
      <c r="M499" s="239">
        <v>0</v>
      </c>
      <c r="XEJ499"/>
      <c r="XEK499"/>
      <c r="XEL499"/>
      <c r="XEM499"/>
      <c r="XEN499"/>
      <c r="XEO499"/>
      <c r="XEP499"/>
      <c r="XEQ499"/>
      <c r="XER499"/>
      <c r="XES499"/>
      <c r="XET499"/>
      <c r="XEU499"/>
      <c r="XEV499"/>
      <c r="XEW499"/>
      <c r="XEX499"/>
      <c r="XEY499"/>
      <c r="XEZ499"/>
      <c r="XFA499"/>
      <c r="XFB499"/>
      <c r="XFC499"/>
      <c r="XFD499"/>
    </row>
    <row r="500" s="239" customFormat="1" ht="21" hidden="1" customHeight="1" spans="1:16384">
      <c r="A500" s="246">
        <v>2070107</v>
      </c>
      <c r="B500" s="249" t="s">
        <v>463</v>
      </c>
      <c r="C500" s="132">
        <f t="shared" si="8"/>
        <v>0</v>
      </c>
      <c r="M500" s="239">
        <v>0</v>
      </c>
      <c r="XEJ500"/>
      <c r="XEK500"/>
      <c r="XEL500"/>
      <c r="XEM500"/>
      <c r="XEN500"/>
      <c r="XEO500"/>
      <c r="XEP500"/>
      <c r="XEQ500"/>
      <c r="XER500"/>
      <c r="XES500"/>
      <c r="XET500"/>
      <c r="XEU500"/>
      <c r="XEV500"/>
      <c r="XEW500"/>
      <c r="XEX500"/>
      <c r="XEY500"/>
      <c r="XEZ500"/>
      <c r="XFA500"/>
      <c r="XFB500"/>
      <c r="XFC500"/>
      <c r="XFD500"/>
    </row>
    <row r="501" s="239" customFormat="1" ht="21" hidden="1" customHeight="1" spans="1:16384">
      <c r="A501" s="246">
        <v>2070108</v>
      </c>
      <c r="B501" s="249" t="s">
        <v>464</v>
      </c>
      <c r="C501" s="132">
        <f t="shared" si="8"/>
        <v>0</v>
      </c>
      <c r="M501" s="239">
        <v>0</v>
      </c>
      <c r="XEJ501"/>
      <c r="XEK501"/>
      <c r="XEL501"/>
      <c r="XEM501"/>
      <c r="XEN501"/>
      <c r="XEO501"/>
      <c r="XEP501"/>
      <c r="XEQ501"/>
      <c r="XER501"/>
      <c r="XES501"/>
      <c r="XET501"/>
      <c r="XEU501"/>
      <c r="XEV501"/>
      <c r="XEW501"/>
      <c r="XEX501"/>
      <c r="XEY501"/>
      <c r="XEZ501"/>
      <c r="XFA501"/>
      <c r="XFB501"/>
      <c r="XFC501"/>
      <c r="XFD501"/>
    </row>
    <row r="502" s="239" customFormat="1" ht="21" customHeight="1" spans="1:16384">
      <c r="A502" s="246">
        <v>2070109</v>
      </c>
      <c r="B502" s="249" t="s">
        <v>465</v>
      </c>
      <c r="C502" s="132">
        <f t="shared" si="8"/>
        <v>769.59</v>
      </c>
      <c r="F502" s="239">
        <v>487.98</v>
      </c>
      <c r="G502" s="239">
        <v>4.86</v>
      </c>
      <c r="L502" s="239">
        <v>120</v>
      </c>
      <c r="M502" s="239">
        <v>156.75</v>
      </c>
      <c r="XEJ502"/>
      <c r="XEK502"/>
      <c r="XEL502"/>
      <c r="XEM502"/>
      <c r="XEN502"/>
      <c r="XEO502"/>
      <c r="XEP502"/>
      <c r="XEQ502"/>
      <c r="XER502"/>
      <c r="XES502"/>
      <c r="XET502"/>
      <c r="XEU502"/>
      <c r="XEV502"/>
      <c r="XEW502"/>
      <c r="XEX502"/>
      <c r="XEY502"/>
      <c r="XEZ502"/>
      <c r="XFA502"/>
      <c r="XFB502"/>
      <c r="XFC502"/>
      <c r="XFD502"/>
    </row>
    <row r="503" s="239" customFormat="1" ht="21" hidden="1" customHeight="1" spans="1:16384">
      <c r="A503" s="246">
        <v>2070110</v>
      </c>
      <c r="B503" s="249" t="s">
        <v>466</v>
      </c>
      <c r="C503" s="132">
        <f t="shared" si="8"/>
        <v>0</v>
      </c>
      <c r="M503" s="239">
        <v>0</v>
      </c>
      <c r="XEJ503"/>
      <c r="XEK503"/>
      <c r="XEL503"/>
      <c r="XEM503"/>
      <c r="XEN503"/>
      <c r="XEO503"/>
      <c r="XEP503"/>
      <c r="XEQ503"/>
      <c r="XER503"/>
      <c r="XES503"/>
      <c r="XET503"/>
      <c r="XEU503"/>
      <c r="XEV503"/>
      <c r="XEW503"/>
      <c r="XEX503"/>
      <c r="XEY503"/>
      <c r="XEZ503"/>
      <c r="XFA503"/>
      <c r="XFB503"/>
      <c r="XFC503"/>
      <c r="XFD503"/>
    </row>
    <row r="504" s="239" customFormat="1" ht="21" hidden="1" customHeight="1" spans="1:16384">
      <c r="A504" s="246">
        <v>2070111</v>
      </c>
      <c r="B504" s="249" t="s">
        <v>467</v>
      </c>
      <c r="C504" s="132">
        <f t="shared" si="8"/>
        <v>0</v>
      </c>
      <c r="M504" s="239">
        <v>0</v>
      </c>
      <c r="XEJ504"/>
      <c r="XEK504"/>
      <c r="XEL504"/>
      <c r="XEM504"/>
      <c r="XEN504"/>
      <c r="XEO504"/>
      <c r="XEP504"/>
      <c r="XEQ504"/>
      <c r="XER504"/>
      <c r="XES504"/>
      <c r="XET504"/>
      <c r="XEU504"/>
      <c r="XEV504"/>
      <c r="XEW504"/>
      <c r="XEX504"/>
      <c r="XEY504"/>
      <c r="XEZ504"/>
      <c r="XFA504"/>
      <c r="XFB504"/>
      <c r="XFC504"/>
      <c r="XFD504"/>
    </row>
    <row r="505" s="239" customFormat="1" ht="21" hidden="1" customHeight="1" spans="1:16384">
      <c r="A505" s="246">
        <v>2070112</v>
      </c>
      <c r="B505" s="249" t="s">
        <v>468</v>
      </c>
      <c r="C505" s="132">
        <f t="shared" si="8"/>
        <v>0</v>
      </c>
      <c r="M505" s="239">
        <v>0</v>
      </c>
      <c r="XEJ505"/>
      <c r="XEK505"/>
      <c r="XEL505"/>
      <c r="XEM505"/>
      <c r="XEN505"/>
      <c r="XEO505"/>
      <c r="XEP505"/>
      <c r="XEQ505"/>
      <c r="XER505"/>
      <c r="XES505"/>
      <c r="XET505"/>
      <c r="XEU505"/>
      <c r="XEV505"/>
      <c r="XEW505"/>
      <c r="XEX505"/>
      <c r="XEY505"/>
      <c r="XEZ505"/>
      <c r="XFA505"/>
      <c r="XFB505"/>
      <c r="XFC505"/>
      <c r="XFD505"/>
    </row>
    <row r="506" s="239" customFormat="1" ht="21" customHeight="1" spans="1:16384">
      <c r="A506" s="246">
        <v>2070113</v>
      </c>
      <c r="B506" s="249" t="s">
        <v>469</v>
      </c>
      <c r="C506" s="132">
        <f t="shared" si="8"/>
        <v>129.44</v>
      </c>
      <c r="F506" s="239">
        <v>129.44</v>
      </c>
      <c r="M506" s="239">
        <v>0</v>
      </c>
      <c r="XEJ506"/>
      <c r="XEK506"/>
      <c r="XEL506"/>
      <c r="XEM506"/>
      <c r="XEN506"/>
      <c r="XEO506"/>
      <c r="XEP506"/>
      <c r="XEQ506"/>
      <c r="XER506"/>
      <c r="XES506"/>
      <c r="XET506"/>
      <c r="XEU506"/>
      <c r="XEV506"/>
      <c r="XEW506"/>
      <c r="XEX506"/>
      <c r="XEY506"/>
      <c r="XEZ506"/>
      <c r="XFA506"/>
      <c r="XFB506"/>
      <c r="XFC506"/>
      <c r="XFD506"/>
    </row>
    <row r="507" s="239" customFormat="1" ht="21" customHeight="1" spans="1:16384">
      <c r="A507" s="246">
        <v>2070114</v>
      </c>
      <c r="B507" s="249" t="s">
        <v>470</v>
      </c>
      <c r="C507" s="132">
        <f t="shared" si="8"/>
        <v>129.76</v>
      </c>
      <c r="F507" s="239">
        <v>129.76</v>
      </c>
      <c r="M507" s="239">
        <v>0</v>
      </c>
      <c r="XEJ507"/>
      <c r="XEK507"/>
      <c r="XEL507"/>
      <c r="XEM507"/>
      <c r="XEN507"/>
      <c r="XEO507"/>
      <c r="XEP507"/>
      <c r="XEQ507"/>
      <c r="XER507"/>
      <c r="XES507"/>
      <c r="XET507"/>
      <c r="XEU507"/>
      <c r="XEV507"/>
      <c r="XEW507"/>
      <c r="XEX507"/>
      <c r="XEY507"/>
      <c r="XEZ507"/>
      <c r="XFA507"/>
      <c r="XFB507"/>
      <c r="XFC507"/>
      <c r="XFD507"/>
    </row>
    <row r="508" s="239" customFormat="1" ht="21" customHeight="1" spans="1:16384">
      <c r="A508" s="246">
        <v>2070199</v>
      </c>
      <c r="B508" s="249" t="s">
        <v>471</v>
      </c>
      <c r="C508" s="132">
        <f t="shared" si="8"/>
        <v>1242.94</v>
      </c>
      <c r="K508" s="239">
        <v>10</v>
      </c>
      <c r="L508" s="239">
        <v>844</v>
      </c>
      <c r="M508" s="239">
        <v>388.94</v>
      </c>
      <c r="XEJ508"/>
      <c r="XEK508"/>
      <c r="XEL508"/>
      <c r="XEM508"/>
      <c r="XEN508"/>
      <c r="XEO508"/>
      <c r="XEP508"/>
      <c r="XEQ508"/>
      <c r="XER508"/>
      <c r="XES508"/>
      <c r="XET508"/>
      <c r="XEU508"/>
      <c r="XEV508"/>
      <c r="XEW508"/>
      <c r="XEX508"/>
      <c r="XEY508"/>
      <c r="XEZ508"/>
      <c r="XFA508"/>
      <c r="XFB508"/>
      <c r="XFC508"/>
      <c r="XFD508"/>
    </row>
    <row r="509" s="239" customFormat="1" ht="21" customHeight="1" spans="1:16384">
      <c r="A509" s="246">
        <v>20702</v>
      </c>
      <c r="B509" s="249" t="s">
        <v>472</v>
      </c>
      <c r="C509" s="132">
        <f t="shared" si="8"/>
        <v>1324.5</v>
      </c>
      <c r="F509" s="239">
        <v>498.5</v>
      </c>
      <c r="L509" s="239">
        <v>739</v>
      </c>
      <c r="M509" s="239">
        <v>87</v>
      </c>
      <c r="XEJ509"/>
      <c r="XEK509"/>
      <c r="XEL509"/>
      <c r="XEM509"/>
      <c r="XEN509"/>
      <c r="XEO509"/>
      <c r="XEP509"/>
      <c r="XEQ509"/>
      <c r="XER509"/>
      <c r="XES509"/>
      <c r="XET509"/>
      <c r="XEU509"/>
      <c r="XEV509"/>
      <c r="XEW509"/>
      <c r="XEX509"/>
      <c r="XEY509"/>
      <c r="XEZ509"/>
      <c r="XFA509"/>
      <c r="XFB509"/>
      <c r="XFC509"/>
      <c r="XFD509"/>
    </row>
    <row r="510" s="239" customFormat="1" ht="21" hidden="1" customHeight="1" spans="1:16384">
      <c r="A510" s="246">
        <v>2070201</v>
      </c>
      <c r="B510" s="249" t="s">
        <v>132</v>
      </c>
      <c r="C510" s="132">
        <f t="shared" si="8"/>
        <v>0</v>
      </c>
      <c r="M510" s="239">
        <v>0</v>
      </c>
      <c r="XEJ510"/>
      <c r="XEK510"/>
      <c r="XEL510"/>
      <c r="XEM510"/>
      <c r="XEN510"/>
      <c r="XEO510"/>
      <c r="XEP510"/>
      <c r="XEQ510"/>
      <c r="XER510"/>
      <c r="XES510"/>
      <c r="XET510"/>
      <c r="XEU510"/>
      <c r="XEV510"/>
      <c r="XEW510"/>
      <c r="XEX510"/>
      <c r="XEY510"/>
      <c r="XEZ510"/>
      <c r="XFA510"/>
      <c r="XFB510"/>
      <c r="XFC510"/>
      <c r="XFD510"/>
    </row>
    <row r="511" s="239" customFormat="1" ht="21" hidden="1" customHeight="1" spans="1:16384">
      <c r="A511" s="246">
        <v>2070202</v>
      </c>
      <c r="B511" s="249" t="s">
        <v>133</v>
      </c>
      <c r="C511" s="132">
        <f t="shared" si="8"/>
        <v>0</v>
      </c>
      <c r="M511" s="239">
        <v>0</v>
      </c>
      <c r="XEJ511"/>
      <c r="XEK511"/>
      <c r="XEL511"/>
      <c r="XEM511"/>
      <c r="XEN511"/>
      <c r="XEO511"/>
      <c r="XEP511"/>
      <c r="XEQ511"/>
      <c r="XER511"/>
      <c r="XES511"/>
      <c r="XET511"/>
      <c r="XEU511"/>
      <c r="XEV511"/>
      <c r="XEW511"/>
      <c r="XEX511"/>
      <c r="XEY511"/>
      <c r="XEZ511"/>
      <c r="XFA511"/>
      <c r="XFB511"/>
      <c r="XFC511"/>
      <c r="XFD511"/>
    </row>
    <row r="512" s="239" customFormat="1" ht="21" hidden="1" customHeight="1" spans="1:16384">
      <c r="A512" s="246">
        <v>2070203</v>
      </c>
      <c r="B512" s="249" t="s">
        <v>134</v>
      </c>
      <c r="C512" s="132">
        <f t="shared" si="8"/>
        <v>0</v>
      </c>
      <c r="M512" s="239">
        <v>0</v>
      </c>
      <c r="XEJ512"/>
      <c r="XEK512"/>
      <c r="XEL512"/>
      <c r="XEM512"/>
      <c r="XEN512"/>
      <c r="XEO512"/>
      <c r="XEP512"/>
      <c r="XEQ512"/>
      <c r="XER512"/>
      <c r="XES512"/>
      <c r="XET512"/>
      <c r="XEU512"/>
      <c r="XEV512"/>
      <c r="XEW512"/>
      <c r="XEX512"/>
      <c r="XEY512"/>
      <c r="XEZ512"/>
      <c r="XFA512"/>
      <c r="XFB512"/>
      <c r="XFC512"/>
      <c r="XFD512"/>
    </row>
    <row r="513" s="239" customFormat="1" ht="21" customHeight="1" spans="1:16384">
      <c r="A513" s="246">
        <v>2070204</v>
      </c>
      <c r="B513" s="249" t="s">
        <v>473</v>
      </c>
      <c r="C513" s="132">
        <f t="shared" si="8"/>
        <v>548.75</v>
      </c>
      <c r="F513" s="239">
        <v>223.75</v>
      </c>
      <c r="L513" s="239">
        <v>325</v>
      </c>
      <c r="M513" s="239">
        <v>0</v>
      </c>
      <c r="XEJ513"/>
      <c r="XEK513"/>
      <c r="XEL513"/>
      <c r="XEM513"/>
      <c r="XEN513"/>
      <c r="XEO513"/>
      <c r="XEP513"/>
      <c r="XEQ513"/>
      <c r="XER513"/>
      <c r="XES513"/>
      <c r="XET513"/>
      <c r="XEU513"/>
      <c r="XEV513"/>
      <c r="XEW513"/>
      <c r="XEX513"/>
      <c r="XEY513"/>
      <c r="XEZ513"/>
      <c r="XFA513"/>
      <c r="XFB513"/>
      <c r="XFC513"/>
      <c r="XFD513"/>
    </row>
    <row r="514" s="239" customFormat="1" ht="21" customHeight="1" spans="1:16384">
      <c r="A514" s="246">
        <v>2070205</v>
      </c>
      <c r="B514" s="249" t="s">
        <v>474</v>
      </c>
      <c r="C514" s="132">
        <f t="shared" si="8"/>
        <v>775.75</v>
      </c>
      <c r="F514" s="239">
        <v>274.75</v>
      </c>
      <c r="L514" s="239">
        <v>414</v>
      </c>
      <c r="M514" s="239">
        <v>87</v>
      </c>
      <c r="XEJ514"/>
      <c r="XEK514"/>
      <c r="XEL514"/>
      <c r="XEM514"/>
      <c r="XEN514"/>
      <c r="XEO514"/>
      <c r="XEP514"/>
      <c r="XEQ514"/>
      <c r="XER514"/>
      <c r="XES514"/>
      <c r="XET514"/>
      <c r="XEU514"/>
      <c r="XEV514"/>
      <c r="XEW514"/>
      <c r="XEX514"/>
      <c r="XEY514"/>
      <c r="XEZ514"/>
      <c r="XFA514"/>
      <c r="XFB514"/>
      <c r="XFC514"/>
      <c r="XFD514"/>
    </row>
    <row r="515" s="239" customFormat="1" ht="21" hidden="1" customHeight="1" spans="1:16384">
      <c r="A515" s="246">
        <v>2070206</v>
      </c>
      <c r="B515" s="249" t="s">
        <v>475</v>
      </c>
      <c r="C515" s="132">
        <f t="shared" si="8"/>
        <v>0</v>
      </c>
      <c r="M515" s="239">
        <v>0</v>
      </c>
      <c r="XEJ515"/>
      <c r="XEK515"/>
      <c r="XEL515"/>
      <c r="XEM515"/>
      <c r="XEN515"/>
      <c r="XEO515"/>
      <c r="XEP515"/>
      <c r="XEQ515"/>
      <c r="XER515"/>
      <c r="XES515"/>
      <c r="XET515"/>
      <c r="XEU515"/>
      <c r="XEV515"/>
      <c r="XEW515"/>
      <c r="XEX515"/>
      <c r="XEY515"/>
      <c r="XEZ515"/>
      <c r="XFA515"/>
      <c r="XFB515"/>
      <c r="XFC515"/>
      <c r="XFD515"/>
    </row>
    <row r="516" s="239" customFormat="1" ht="21" hidden="1" customHeight="1" spans="1:16384">
      <c r="A516" s="246">
        <v>2070299</v>
      </c>
      <c r="B516" s="249" t="s">
        <v>476</v>
      </c>
      <c r="C516" s="132">
        <f t="shared" si="8"/>
        <v>0</v>
      </c>
      <c r="M516" s="239">
        <v>0</v>
      </c>
      <c r="XEJ516"/>
      <c r="XEK516"/>
      <c r="XEL516"/>
      <c r="XEM516"/>
      <c r="XEN516"/>
      <c r="XEO516"/>
      <c r="XEP516"/>
      <c r="XEQ516"/>
      <c r="XER516"/>
      <c r="XES516"/>
      <c r="XET516"/>
      <c r="XEU516"/>
      <c r="XEV516"/>
      <c r="XEW516"/>
      <c r="XEX516"/>
      <c r="XEY516"/>
      <c r="XEZ516"/>
      <c r="XFA516"/>
      <c r="XFB516"/>
      <c r="XFC516"/>
      <c r="XFD516"/>
    </row>
    <row r="517" s="239" customFormat="1" ht="21" customHeight="1" spans="1:16384">
      <c r="A517" s="246">
        <v>20703</v>
      </c>
      <c r="B517" s="249" t="s">
        <v>477</v>
      </c>
      <c r="C517" s="132">
        <f t="shared" si="8"/>
        <v>461.67</v>
      </c>
      <c r="F517" s="239">
        <v>353.41</v>
      </c>
      <c r="G517" s="239">
        <v>0.81</v>
      </c>
      <c r="K517" s="239">
        <v>80</v>
      </c>
      <c r="L517" s="239">
        <v>20</v>
      </c>
      <c r="M517" s="239">
        <v>7.45</v>
      </c>
      <c r="XEJ517"/>
      <c r="XEK517"/>
      <c r="XEL517"/>
      <c r="XEM517"/>
      <c r="XEN517"/>
      <c r="XEO517"/>
      <c r="XEP517"/>
      <c r="XEQ517"/>
      <c r="XER517"/>
      <c r="XES517"/>
      <c r="XET517"/>
      <c r="XEU517"/>
      <c r="XEV517"/>
      <c r="XEW517"/>
      <c r="XEX517"/>
      <c r="XEY517"/>
      <c r="XEZ517"/>
      <c r="XFA517"/>
      <c r="XFB517"/>
      <c r="XFC517"/>
      <c r="XFD517"/>
    </row>
    <row r="518" s="239" customFormat="1" ht="21" hidden="1" customHeight="1" spans="1:16384">
      <c r="A518" s="246">
        <v>2070301</v>
      </c>
      <c r="B518" s="249" t="s">
        <v>132</v>
      </c>
      <c r="C518" s="132">
        <f t="shared" si="8"/>
        <v>0</v>
      </c>
      <c r="M518" s="239">
        <v>0</v>
      </c>
      <c r="XEJ518"/>
      <c r="XEK518"/>
      <c r="XEL518"/>
      <c r="XEM518"/>
      <c r="XEN518"/>
      <c r="XEO518"/>
      <c r="XEP518"/>
      <c r="XEQ518"/>
      <c r="XER518"/>
      <c r="XES518"/>
      <c r="XET518"/>
      <c r="XEU518"/>
      <c r="XEV518"/>
      <c r="XEW518"/>
      <c r="XEX518"/>
      <c r="XEY518"/>
      <c r="XEZ518"/>
      <c r="XFA518"/>
      <c r="XFB518"/>
      <c r="XFC518"/>
      <c r="XFD518"/>
    </row>
    <row r="519" s="239" customFormat="1" ht="21" hidden="1" customHeight="1" spans="1:16384">
      <c r="A519" s="246">
        <v>2070302</v>
      </c>
      <c r="B519" s="249" t="s">
        <v>133</v>
      </c>
      <c r="C519" s="132">
        <f t="shared" si="8"/>
        <v>0</v>
      </c>
      <c r="M519" s="239">
        <v>0</v>
      </c>
      <c r="XEJ519"/>
      <c r="XEK519"/>
      <c r="XEL519"/>
      <c r="XEM519"/>
      <c r="XEN519"/>
      <c r="XEO519"/>
      <c r="XEP519"/>
      <c r="XEQ519"/>
      <c r="XER519"/>
      <c r="XES519"/>
      <c r="XET519"/>
      <c r="XEU519"/>
      <c r="XEV519"/>
      <c r="XEW519"/>
      <c r="XEX519"/>
      <c r="XEY519"/>
      <c r="XEZ519"/>
      <c r="XFA519"/>
      <c r="XFB519"/>
      <c r="XFC519"/>
      <c r="XFD519"/>
    </row>
    <row r="520" s="239" customFormat="1" ht="21" hidden="1" customHeight="1" spans="1:16384">
      <c r="A520" s="246">
        <v>2070303</v>
      </c>
      <c r="B520" s="249" t="s">
        <v>134</v>
      </c>
      <c r="C520" s="132">
        <f t="shared" si="8"/>
        <v>0</v>
      </c>
      <c r="M520" s="239">
        <v>0</v>
      </c>
      <c r="XEJ520"/>
      <c r="XEK520"/>
      <c r="XEL520"/>
      <c r="XEM520"/>
      <c r="XEN520"/>
      <c r="XEO520"/>
      <c r="XEP520"/>
      <c r="XEQ520"/>
      <c r="XER520"/>
      <c r="XES520"/>
      <c r="XET520"/>
      <c r="XEU520"/>
      <c r="XEV520"/>
      <c r="XEW520"/>
      <c r="XEX520"/>
      <c r="XEY520"/>
      <c r="XEZ520"/>
      <c r="XFA520"/>
      <c r="XFB520"/>
      <c r="XFC520"/>
      <c r="XFD520"/>
    </row>
    <row r="521" s="239" customFormat="1" ht="21" customHeight="1" spans="1:16384">
      <c r="A521" s="246">
        <v>2070304</v>
      </c>
      <c r="B521" s="249" t="s">
        <v>478</v>
      </c>
      <c r="C521" s="132">
        <f t="shared" si="8"/>
        <v>354.22</v>
      </c>
      <c r="F521" s="239">
        <v>353.41</v>
      </c>
      <c r="G521" s="239">
        <v>0.81</v>
      </c>
      <c r="M521" s="239">
        <v>0</v>
      </c>
      <c r="XEJ521"/>
      <c r="XEK521"/>
      <c r="XEL521"/>
      <c r="XEM521"/>
      <c r="XEN521"/>
      <c r="XEO521"/>
      <c r="XEP521"/>
      <c r="XEQ521"/>
      <c r="XER521"/>
      <c r="XES521"/>
      <c r="XET521"/>
      <c r="XEU521"/>
      <c r="XEV521"/>
      <c r="XEW521"/>
      <c r="XEX521"/>
      <c r="XEY521"/>
      <c r="XEZ521"/>
      <c r="XFA521"/>
      <c r="XFB521"/>
      <c r="XFC521"/>
      <c r="XFD521"/>
    </row>
    <row r="522" s="239" customFormat="1" ht="21" hidden="1" customHeight="1" spans="1:16384">
      <c r="A522" s="246">
        <v>2070305</v>
      </c>
      <c r="B522" s="249" t="s">
        <v>479</v>
      </c>
      <c r="C522" s="132">
        <f t="shared" si="8"/>
        <v>0</v>
      </c>
      <c r="M522" s="239">
        <v>0</v>
      </c>
      <c r="XEJ522"/>
      <c r="XEK522"/>
      <c r="XEL522"/>
      <c r="XEM522"/>
      <c r="XEN522"/>
      <c r="XEO522"/>
      <c r="XEP522"/>
      <c r="XEQ522"/>
      <c r="XER522"/>
      <c r="XES522"/>
      <c r="XET522"/>
      <c r="XEU522"/>
      <c r="XEV522"/>
      <c r="XEW522"/>
      <c r="XEX522"/>
      <c r="XEY522"/>
      <c r="XEZ522"/>
      <c r="XFA522"/>
      <c r="XFB522"/>
      <c r="XFC522"/>
      <c r="XFD522"/>
    </row>
    <row r="523" s="239" customFormat="1" ht="21" customHeight="1" spans="1:16384">
      <c r="A523" s="246">
        <v>2070306</v>
      </c>
      <c r="B523" s="249" t="s">
        <v>480</v>
      </c>
      <c r="C523" s="132">
        <f t="shared" si="8"/>
        <v>80</v>
      </c>
      <c r="K523" s="239">
        <v>80</v>
      </c>
      <c r="M523" s="239">
        <v>0</v>
      </c>
      <c r="XEJ523"/>
      <c r="XEK523"/>
      <c r="XEL523"/>
      <c r="XEM523"/>
      <c r="XEN523"/>
      <c r="XEO523"/>
      <c r="XEP523"/>
      <c r="XEQ523"/>
      <c r="XER523"/>
      <c r="XES523"/>
      <c r="XET523"/>
      <c r="XEU523"/>
      <c r="XEV523"/>
      <c r="XEW523"/>
      <c r="XEX523"/>
      <c r="XEY523"/>
      <c r="XEZ523"/>
      <c r="XFA523"/>
      <c r="XFB523"/>
      <c r="XFC523"/>
      <c r="XFD523"/>
    </row>
    <row r="524" s="239" customFormat="1" ht="21" customHeight="1" spans="1:16384">
      <c r="A524" s="246">
        <v>2070307</v>
      </c>
      <c r="B524" s="249" t="s">
        <v>481</v>
      </c>
      <c r="C524" s="132">
        <f t="shared" si="8"/>
        <v>5.73</v>
      </c>
      <c r="M524" s="239">
        <v>5.73</v>
      </c>
      <c r="XEJ524"/>
      <c r="XEK524"/>
      <c r="XEL524"/>
      <c r="XEM524"/>
      <c r="XEN524"/>
      <c r="XEO524"/>
      <c r="XEP524"/>
      <c r="XEQ524"/>
      <c r="XER524"/>
      <c r="XES524"/>
      <c r="XET524"/>
      <c r="XEU524"/>
      <c r="XEV524"/>
      <c r="XEW524"/>
      <c r="XEX524"/>
      <c r="XEY524"/>
      <c r="XEZ524"/>
      <c r="XFA524"/>
      <c r="XFB524"/>
      <c r="XFC524"/>
      <c r="XFD524"/>
    </row>
    <row r="525" s="239" customFormat="1" ht="21" customHeight="1" spans="1:16384">
      <c r="A525" s="246">
        <v>2070308</v>
      </c>
      <c r="B525" s="249" t="s">
        <v>482</v>
      </c>
      <c r="C525" s="132">
        <f t="shared" si="8"/>
        <v>21.72</v>
      </c>
      <c r="L525" s="239">
        <v>20</v>
      </c>
      <c r="M525" s="239">
        <v>1.72</v>
      </c>
      <c r="XEJ525"/>
      <c r="XEK525"/>
      <c r="XEL525"/>
      <c r="XEM525"/>
      <c r="XEN525"/>
      <c r="XEO525"/>
      <c r="XEP525"/>
      <c r="XEQ525"/>
      <c r="XER525"/>
      <c r="XES525"/>
      <c r="XET525"/>
      <c r="XEU525"/>
      <c r="XEV525"/>
      <c r="XEW525"/>
      <c r="XEX525"/>
      <c r="XEY525"/>
      <c r="XEZ525"/>
      <c r="XFA525"/>
      <c r="XFB525"/>
      <c r="XFC525"/>
      <c r="XFD525"/>
    </row>
    <row r="526" s="239" customFormat="1" ht="21" hidden="1" customHeight="1" spans="1:16384">
      <c r="A526" s="246">
        <v>2070309</v>
      </c>
      <c r="B526" s="249" t="s">
        <v>483</v>
      </c>
      <c r="C526" s="132">
        <f t="shared" si="8"/>
        <v>0</v>
      </c>
      <c r="M526" s="239">
        <v>0</v>
      </c>
      <c r="XEJ526"/>
      <c r="XEK526"/>
      <c r="XEL526"/>
      <c r="XEM526"/>
      <c r="XEN526"/>
      <c r="XEO526"/>
      <c r="XEP526"/>
      <c r="XEQ526"/>
      <c r="XER526"/>
      <c r="XES526"/>
      <c r="XET526"/>
      <c r="XEU526"/>
      <c r="XEV526"/>
      <c r="XEW526"/>
      <c r="XEX526"/>
      <c r="XEY526"/>
      <c r="XEZ526"/>
      <c r="XFA526"/>
      <c r="XFB526"/>
      <c r="XFC526"/>
      <c r="XFD526"/>
    </row>
    <row r="527" s="239" customFormat="1" ht="21" hidden="1" customHeight="1" spans="1:16384">
      <c r="A527" s="246">
        <v>2070399</v>
      </c>
      <c r="B527" s="249" t="s">
        <v>484</v>
      </c>
      <c r="C527" s="132">
        <f t="shared" si="8"/>
        <v>0</v>
      </c>
      <c r="M527" s="239">
        <v>0</v>
      </c>
      <c r="XEJ527"/>
      <c r="XEK527"/>
      <c r="XEL527"/>
      <c r="XEM527"/>
      <c r="XEN527"/>
      <c r="XEO527"/>
      <c r="XEP527"/>
      <c r="XEQ527"/>
      <c r="XER527"/>
      <c r="XES527"/>
      <c r="XET527"/>
      <c r="XEU527"/>
      <c r="XEV527"/>
      <c r="XEW527"/>
      <c r="XEX527"/>
      <c r="XEY527"/>
      <c r="XEZ527"/>
      <c r="XFA527"/>
      <c r="XFB527"/>
      <c r="XFC527"/>
      <c r="XFD527"/>
    </row>
    <row r="528" s="239" customFormat="1" ht="21" hidden="1" customHeight="1" spans="1:16384">
      <c r="A528" s="246">
        <v>20706</v>
      </c>
      <c r="B528" s="249" t="s">
        <v>485</v>
      </c>
      <c r="C528" s="132">
        <f t="shared" si="8"/>
        <v>0.1</v>
      </c>
      <c r="M528" s="239">
        <v>0.1</v>
      </c>
      <c r="XEJ528"/>
      <c r="XEK528"/>
      <c r="XEL528"/>
      <c r="XEM528"/>
      <c r="XEN528"/>
      <c r="XEO528"/>
      <c r="XEP528"/>
      <c r="XEQ528"/>
      <c r="XER528"/>
      <c r="XES528"/>
      <c r="XET528"/>
      <c r="XEU528"/>
      <c r="XEV528"/>
      <c r="XEW528"/>
      <c r="XEX528"/>
      <c r="XEY528"/>
      <c r="XEZ528"/>
      <c r="XFA528"/>
      <c r="XFB528"/>
      <c r="XFC528"/>
      <c r="XFD528"/>
    </row>
    <row r="529" s="239" customFormat="1" ht="21" hidden="1" customHeight="1" spans="1:16384">
      <c r="A529" s="246">
        <v>2070601</v>
      </c>
      <c r="B529" s="249" t="s">
        <v>132</v>
      </c>
      <c r="C529" s="132">
        <f t="shared" si="8"/>
        <v>0</v>
      </c>
      <c r="M529" s="239">
        <v>0</v>
      </c>
      <c r="XEJ529"/>
      <c r="XEK529"/>
      <c r="XEL529"/>
      <c r="XEM529"/>
      <c r="XEN529"/>
      <c r="XEO529"/>
      <c r="XEP529"/>
      <c r="XEQ529"/>
      <c r="XER529"/>
      <c r="XES529"/>
      <c r="XET529"/>
      <c r="XEU529"/>
      <c r="XEV529"/>
      <c r="XEW529"/>
      <c r="XEX529"/>
      <c r="XEY529"/>
      <c r="XEZ529"/>
      <c r="XFA529"/>
      <c r="XFB529"/>
      <c r="XFC529"/>
      <c r="XFD529"/>
    </row>
    <row r="530" s="239" customFormat="1" ht="21" hidden="1" customHeight="1" spans="1:16384">
      <c r="A530" s="246">
        <v>2070602</v>
      </c>
      <c r="B530" s="249" t="s">
        <v>133</v>
      </c>
      <c r="C530" s="132">
        <f t="shared" si="8"/>
        <v>0</v>
      </c>
      <c r="M530" s="239">
        <v>0</v>
      </c>
      <c r="XEJ530"/>
      <c r="XEK530"/>
      <c r="XEL530"/>
      <c r="XEM530"/>
      <c r="XEN530"/>
      <c r="XEO530"/>
      <c r="XEP530"/>
      <c r="XEQ530"/>
      <c r="XER530"/>
      <c r="XES530"/>
      <c r="XET530"/>
      <c r="XEU530"/>
      <c r="XEV530"/>
      <c r="XEW530"/>
      <c r="XEX530"/>
      <c r="XEY530"/>
      <c r="XEZ530"/>
      <c r="XFA530"/>
      <c r="XFB530"/>
      <c r="XFC530"/>
      <c r="XFD530"/>
    </row>
    <row r="531" s="239" customFormat="1" ht="21" hidden="1" customHeight="1" spans="1:16384">
      <c r="A531" s="246">
        <v>2070603</v>
      </c>
      <c r="B531" s="249" t="s">
        <v>134</v>
      </c>
      <c r="C531" s="132">
        <f t="shared" si="8"/>
        <v>0</v>
      </c>
      <c r="M531" s="239">
        <v>0</v>
      </c>
      <c r="XEJ531"/>
      <c r="XEK531"/>
      <c r="XEL531"/>
      <c r="XEM531"/>
      <c r="XEN531"/>
      <c r="XEO531"/>
      <c r="XEP531"/>
      <c r="XEQ531"/>
      <c r="XER531"/>
      <c r="XES531"/>
      <c r="XET531"/>
      <c r="XEU531"/>
      <c r="XEV531"/>
      <c r="XEW531"/>
      <c r="XEX531"/>
      <c r="XEY531"/>
      <c r="XEZ531"/>
      <c r="XFA531"/>
      <c r="XFB531"/>
      <c r="XFC531"/>
      <c r="XFD531"/>
    </row>
    <row r="532" s="239" customFormat="1" ht="21" hidden="1" customHeight="1" spans="1:16384">
      <c r="A532" s="246">
        <v>2070604</v>
      </c>
      <c r="B532" s="249" t="s">
        <v>486</v>
      </c>
      <c r="C532" s="132">
        <f t="shared" si="8"/>
        <v>0</v>
      </c>
      <c r="M532" s="239">
        <v>0</v>
      </c>
      <c r="XEJ532"/>
      <c r="XEK532"/>
      <c r="XEL532"/>
      <c r="XEM532"/>
      <c r="XEN532"/>
      <c r="XEO532"/>
      <c r="XEP532"/>
      <c r="XEQ532"/>
      <c r="XER532"/>
      <c r="XES532"/>
      <c r="XET532"/>
      <c r="XEU532"/>
      <c r="XEV532"/>
      <c r="XEW532"/>
      <c r="XEX532"/>
      <c r="XEY532"/>
      <c r="XEZ532"/>
      <c r="XFA532"/>
      <c r="XFB532"/>
      <c r="XFC532"/>
      <c r="XFD532"/>
    </row>
    <row r="533" s="239" customFormat="1" ht="21" hidden="1" customHeight="1" spans="1:16384">
      <c r="A533" s="246">
        <v>2070605</v>
      </c>
      <c r="B533" s="249" t="s">
        <v>487</v>
      </c>
      <c r="C533" s="132">
        <f t="shared" si="8"/>
        <v>0.1</v>
      </c>
      <c r="M533" s="239">
        <v>0.1</v>
      </c>
      <c r="XEJ533"/>
      <c r="XEK533"/>
      <c r="XEL533"/>
      <c r="XEM533"/>
      <c r="XEN533"/>
      <c r="XEO533"/>
      <c r="XEP533"/>
      <c r="XEQ533"/>
      <c r="XER533"/>
      <c r="XES533"/>
      <c r="XET533"/>
      <c r="XEU533"/>
      <c r="XEV533"/>
      <c r="XEW533"/>
      <c r="XEX533"/>
      <c r="XEY533"/>
      <c r="XEZ533"/>
      <c r="XFA533"/>
      <c r="XFB533"/>
      <c r="XFC533"/>
      <c r="XFD533"/>
    </row>
    <row r="534" s="239" customFormat="1" ht="21" hidden="1" customHeight="1" spans="1:16384">
      <c r="A534" s="246">
        <v>2070606</v>
      </c>
      <c r="B534" s="249" t="s">
        <v>488</v>
      </c>
      <c r="C534" s="132">
        <f t="shared" si="8"/>
        <v>0</v>
      </c>
      <c r="M534" s="239">
        <v>0</v>
      </c>
      <c r="XEJ534"/>
      <c r="XEK534"/>
      <c r="XEL534"/>
      <c r="XEM534"/>
      <c r="XEN534"/>
      <c r="XEO534"/>
      <c r="XEP534"/>
      <c r="XEQ534"/>
      <c r="XER534"/>
      <c r="XES534"/>
      <c r="XET534"/>
      <c r="XEU534"/>
      <c r="XEV534"/>
      <c r="XEW534"/>
      <c r="XEX534"/>
      <c r="XEY534"/>
      <c r="XEZ534"/>
      <c r="XFA534"/>
      <c r="XFB534"/>
      <c r="XFC534"/>
      <c r="XFD534"/>
    </row>
    <row r="535" s="239" customFormat="1" ht="21" hidden="1" customHeight="1" spans="1:16384">
      <c r="A535" s="246">
        <v>2070607</v>
      </c>
      <c r="B535" s="249" t="s">
        <v>489</v>
      </c>
      <c r="C535" s="132">
        <f t="shared" si="8"/>
        <v>0</v>
      </c>
      <c r="M535" s="239">
        <v>0</v>
      </c>
      <c r="XEJ535"/>
      <c r="XEK535"/>
      <c r="XEL535"/>
      <c r="XEM535"/>
      <c r="XEN535"/>
      <c r="XEO535"/>
      <c r="XEP535"/>
      <c r="XEQ535"/>
      <c r="XER535"/>
      <c r="XES535"/>
      <c r="XET535"/>
      <c r="XEU535"/>
      <c r="XEV535"/>
      <c r="XEW535"/>
      <c r="XEX535"/>
      <c r="XEY535"/>
      <c r="XEZ535"/>
      <c r="XFA535"/>
      <c r="XFB535"/>
      <c r="XFC535"/>
      <c r="XFD535"/>
    </row>
    <row r="536" s="239" customFormat="1" ht="21" hidden="1" customHeight="1" spans="1:16384">
      <c r="A536" s="246">
        <v>2070699</v>
      </c>
      <c r="B536" s="249" t="s">
        <v>490</v>
      </c>
      <c r="C536" s="132">
        <f t="shared" si="8"/>
        <v>0</v>
      </c>
      <c r="M536" s="239">
        <v>0</v>
      </c>
      <c r="XEJ536"/>
      <c r="XEK536"/>
      <c r="XEL536"/>
      <c r="XEM536"/>
      <c r="XEN536"/>
      <c r="XEO536"/>
      <c r="XEP536"/>
      <c r="XEQ536"/>
      <c r="XER536"/>
      <c r="XES536"/>
      <c r="XET536"/>
      <c r="XEU536"/>
      <c r="XEV536"/>
      <c r="XEW536"/>
      <c r="XEX536"/>
      <c r="XEY536"/>
      <c r="XEZ536"/>
      <c r="XFA536"/>
      <c r="XFB536"/>
      <c r="XFC536"/>
      <c r="XFD536"/>
    </row>
    <row r="537" s="239" customFormat="1" ht="21" customHeight="1" spans="1:16384">
      <c r="A537" s="246">
        <v>20708</v>
      </c>
      <c r="B537" s="249" t="s">
        <v>491</v>
      </c>
      <c r="C537" s="132">
        <f t="shared" si="8"/>
        <v>1791.8</v>
      </c>
      <c r="F537" s="239">
        <v>1029.8</v>
      </c>
      <c r="K537" s="239">
        <v>265</v>
      </c>
      <c r="L537" s="239">
        <v>497</v>
      </c>
      <c r="M537" s="239">
        <v>0</v>
      </c>
      <c r="XEJ537"/>
      <c r="XEK537"/>
      <c r="XEL537"/>
      <c r="XEM537"/>
      <c r="XEN537"/>
      <c r="XEO537"/>
      <c r="XEP537"/>
      <c r="XEQ537"/>
      <c r="XER537"/>
      <c r="XES537"/>
      <c r="XET537"/>
      <c r="XEU537"/>
      <c r="XEV537"/>
      <c r="XEW537"/>
      <c r="XEX537"/>
      <c r="XEY537"/>
      <c r="XEZ537"/>
      <c r="XFA537"/>
      <c r="XFB537"/>
      <c r="XFC537"/>
      <c r="XFD537"/>
    </row>
    <row r="538" s="239" customFormat="1" ht="21" hidden="1" customHeight="1" spans="1:16384">
      <c r="A538" s="246">
        <v>2070801</v>
      </c>
      <c r="B538" s="249" t="s">
        <v>132</v>
      </c>
      <c r="C538" s="132">
        <f t="shared" si="8"/>
        <v>0</v>
      </c>
      <c r="M538" s="239">
        <v>0</v>
      </c>
      <c r="XEJ538"/>
      <c r="XEK538"/>
      <c r="XEL538"/>
      <c r="XEM538"/>
      <c r="XEN538"/>
      <c r="XEO538"/>
      <c r="XEP538"/>
      <c r="XEQ538"/>
      <c r="XER538"/>
      <c r="XES538"/>
      <c r="XET538"/>
      <c r="XEU538"/>
      <c r="XEV538"/>
      <c r="XEW538"/>
      <c r="XEX538"/>
      <c r="XEY538"/>
      <c r="XEZ538"/>
      <c r="XFA538"/>
      <c r="XFB538"/>
      <c r="XFC538"/>
      <c r="XFD538"/>
    </row>
    <row r="539" s="239" customFormat="1" ht="21" hidden="1" customHeight="1" spans="1:16384">
      <c r="A539" s="246">
        <v>2070802</v>
      </c>
      <c r="B539" s="249" t="s">
        <v>133</v>
      </c>
      <c r="C539" s="132">
        <f t="shared" si="8"/>
        <v>0</v>
      </c>
      <c r="M539" s="239">
        <v>0</v>
      </c>
      <c r="XEJ539"/>
      <c r="XEK539"/>
      <c r="XEL539"/>
      <c r="XEM539"/>
      <c r="XEN539"/>
      <c r="XEO539"/>
      <c r="XEP539"/>
      <c r="XEQ539"/>
      <c r="XER539"/>
      <c r="XES539"/>
      <c r="XET539"/>
      <c r="XEU539"/>
      <c r="XEV539"/>
      <c r="XEW539"/>
      <c r="XEX539"/>
      <c r="XEY539"/>
      <c r="XEZ539"/>
      <c r="XFA539"/>
      <c r="XFB539"/>
      <c r="XFC539"/>
      <c r="XFD539"/>
    </row>
    <row r="540" s="239" customFormat="1" ht="21" hidden="1" customHeight="1" spans="1:16384">
      <c r="A540" s="246">
        <v>2070803</v>
      </c>
      <c r="B540" s="249" t="s">
        <v>134</v>
      </c>
      <c r="C540" s="132">
        <f t="shared" si="8"/>
        <v>0</v>
      </c>
      <c r="M540" s="239">
        <v>0</v>
      </c>
      <c r="XEJ540"/>
      <c r="XEK540"/>
      <c r="XEL540"/>
      <c r="XEM540"/>
      <c r="XEN540"/>
      <c r="XEO540"/>
      <c r="XEP540"/>
      <c r="XEQ540"/>
      <c r="XER540"/>
      <c r="XES540"/>
      <c r="XET540"/>
      <c r="XEU540"/>
      <c r="XEV540"/>
      <c r="XEW540"/>
      <c r="XEX540"/>
      <c r="XEY540"/>
      <c r="XEZ540"/>
      <c r="XFA540"/>
      <c r="XFB540"/>
      <c r="XFC540"/>
      <c r="XFD540"/>
    </row>
    <row r="541" s="239" customFormat="1" ht="21" hidden="1" customHeight="1" spans="1:16384">
      <c r="A541" s="246">
        <v>2070806</v>
      </c>
      <c r="B541" s="249" t="s">
        <v>492</v>
      </c>
      <c r="C541" s="132">
        <f t="shared" si="8"/>
        <v>0</v>
      </c>
      <c r="M541" s="239">
        <v>0</v>
      </c>
      <c r="XEJ541"/>
      <c r="XEK541"/>
      <c r="XEL541"/>
      <c r="XEM541"/>
      <c r="XEN541"/>
      <c r="XEO541"/>
      <c r="XEP541"/>
      <c r="XEQ541"/>
      <c r="XER541"/>
      <c r="XES541"/>
      <c r="XET541"/>
      <c r="XEU541"/>
      <c r="XEV541"/>
      <c r="XEW541"/>
      <c r="XEX541"/>
      <c r="XEY541"/>
      <c r="XEZ541"/>
      <c r="XFA541"/>
      <c r="XFB541"/>
      <c r="XFC541"/>
      <c r="XFD541"/>
    </row>
    <row r="542" s="239" customFormat="1" ht="21" hidden="1" customHeight="1" spans="1:16384">
      <c r="A542" s="246">
        <v>2070807</v>
      </c>
      <c r="B542" s="249" t="s">
        <v>493</v>
      </c>
      <c r="C542" s="132">
        <f t="shared" si="8"/>
        <v>0</v>
      </c>
      <c r="M542" s="239">
        <v>0</v>
      </c>
      <c r="XEJ542"/>
      <c r="XEK542"/>
      <c r="XEL542"/>
      <c r="XEM542"/>
      <c r="XEN542"/>
      <c r="XEO542"/>
      <c r="XEP542"/>
      <c r="XEQ542"/>
      <c r="XER542"/>
      <c r="XES542"/>
      <c r="XET542"/>
      <c r="XEU542"/>
      <c r="XEV542"/>
      <c r="XEW542"/>
      <c r="XEX542"/>
      <c r="XEY542"/>
      <c r="XEZ542"/>
      <c r="XFA542"/>
      <c r="XFB542"/>
      <c r="XFC542"/>
      <c r="XFD542"/>
    </row>
    <row r="543" s="239" customFormat="1" ht="21" customHeight="1" spans="1:16384">
      <c r="A543" s="246">
        <v>2070808</v>
      </c>
      <c r="B543" s="249" t="s">
        <v>494</v>
      </c>
      <c r="C543" s="132">
        <f t="shared" si="8"/>
        <v>1294.8</v>
      </c>
      <c r="F543" s="239">
        <v>1029.8</v>
      </c>
      <c r="K543" s="239">
        <v>265</v>
      </c>
      <c r="M543" s="239">
        <v>0</v>
      </c>
      <c r="XEJ543"/>
      <c r="XEK543"/>
      <c r="XEL543"/>
      <c r="XEM543"/>
      <c r="XEN543"/>
      <c r="XEO543"/>
      <c r="XEP543"/>
      <c r="XEQ543"/>
      <c r="XER543"/>
      <c r="XES543"/>
      <c r="XET543"/>
      <c r="XEU543"/>
      <c r="XEV543"/>
      <c r="XEW543"/>
      <c r="XEX543"/>
      <c r="XEY543"/>
      <c r="XEZ543"/>
      <c r="XFA543"/>
      <c r="XFB543"/>
      <c r="XFC543"/>
      <c r="XFD543"/>
    </row>
    <row r="544" s="239" customFormat="1" ht="21" customHeight="1" spans="1:16384">
      <c r="A544" s="246">
        <v>2070899</v>
      </c>
      <c r="B544" s="249" t="s">
        <v>495</v>
      </c>
      <c r="C544" s="132">
        <f t="shared" si="8"/>
        <v>497</v>
      </c>
      <c r="L544" s="239">
        <v>497</v>
      </c>
      <c r="M544" s="239">
        <v>0</v>
      </c>
      <c r="XEJ544"/>
      <c r="XEK544"/>
      <c r="XEL544"/>
      <c r="XEM544"/>
      <c r="XEN544"/>
      <c r="XEO544"/>
      <c r="XEP544"/>
      <c r="XEQ544"/>
      <c r="XER544"/>
      <c r="XES544"/>
      <c r="XET544"/>
      <c r="XEU544"/>
      <c r="XEV544"/>
      <c r="XEW544"/>
      <c r="XEX544"/>
      <c r="XEY544"/>
      <c r="XEZ544"/>
      <c r="XFA544"/>
      <c r="XFB544"/>
      <c r="XFC544"/>
      <c r="XFD544"/>
    </row>
    <row r="545" s="239" customFormat="1" ht="21" customHeight="1" spans="1:16384">
      <c r="A545" s="246">
        <v>20799</v>
      </c>
      <c r="B545" s="249" t="s">
        <v>496</v>
      </c>
      <c r="C545" s="132">
        <f t="shared" si="8"/>
        <v>26.69</v>
      </c>
      <c r="M545" s="239">
        <v>26.69</v>
      </c>
      <c r="XEJ545"/>
      <c r="XEK545"/>
      <c r="XEL545"/>
      <c r="XEM545"/>
      <c r="XEN545"/>
      <c r="XEO545"/>
      <c r="XEP545"/>
      <c r="XEQ545"/>
      <c r="XER545"/>
      <c r="XES545"/>
      <c r="XET545"/>
      <c r="XEU545"/>
      <c r="XEV545"/>
      <c r="XEW545"/>
      <c r="XEX545"/>
      <c r="XEY545"/>
      <c r="XEZ545"/>
      <c r="XFA545"/>
      <c r="XFB545"/>
      <c r="XFC545"/>
      <c r="XFD545"/>
    </row>
    <row r="546" s="239" customFormat="1" ht="21" customHeight="1" spans="1:16384">
      <c r="A546" s="246">
        <v>2079902</v>
      </c>
      <c r="B546" s="249" t="s">
        <v>497</v>
      </c>
      <c r="C546" s="132">
        <f t="shared" si="8"/>
        <v>25.18</v>
      </c>
      <c r="M546" s="239">
        <v>25.18</v>
      </c>
      <c r="XEJ546"/>
      <c r="XEK546"/>
      <c r="XEL546"/>
      <c r="XEM546"/>
      <c r="XEN546"/>
      <c r="XEO546"/>
      <c r="XEP546"/>
      <c r="XEQ546"/>
      <c r="XER546"/>
      <c r="XES546"/>
      <c r="XET546"/>
      <c r="XEU546"/>
      <c r="XEV546"/>
      <c r="XEW546"/>
      <c r="XEX546"/>
      <c r="XEY546"/>
      <c r="XEZ546"/>
      <c r="XFA546"/>
      <c r="XFB546"/>
      <c r="XFC546"/>
      <c r="XFD546"/>
    </row>
    <row r="547" s="239" customFormat="1" ht="21" hidden="1" customHeight="1" spans="1:16384">
      <c r="A547" s="246">
        <v>2079903</v>
      </c>
      <c r="B547" s="249" t="s">
        <v>498</v>
      </c>
      <c r="C547" s="132">
        <f t="shared" si="8"/>
        <v>0</v>
      </c>
      <c r="M547" s="239">
        <v>0</v>
      </c>
      <c r="XEJ547"/>
      <c r="XEK547"/>
      <c r="XEL547"/>
      <c r="XEM547"/>
      <c r="XEN547"/>
      <c r="XEO547"/>
      <c r="XEP547"/>
      <c r="XEQ547"/>
      <c r="XER547"/>
      <c r="XES547"/>
      <c r="XET547"/>
      <c r="XEU547"/>
      <c r="XEV547"/>
      <c r="XEW547"/>
      <c r="XEX547"/>
      <c r="XEY547"/>
      <c r="XEZ547"/>
      <c r="XFA547"/>
      <c r="XFB547"/>
      <c r="XFC547"/>
      <c r="XFD547"/>
    </row>
    <row r="548" s="239" customFormat="1" ht="21" customHeight="1" spans="1:16384">
      <c r="A548" s="246">
        <v>2079999</v>
      </c>
      <c r="B548" s="249" t="s">
        <v>499</v>
      </c>
      <c r="C548" s="132">
        <f t="shared" si="8"/>
        <v>1.51</v>
      </c>
      <c r="M548" s="239">
        <v>1.51</v>
      </c>
      <c r="XEJ548"/>
      <c r="XEK548"/>
      <c r="XEL548"/>
      <c r="XEM548"/>
      <c r="XEN548"/>
      <c r="XEO548"/>
      <c r="XEP548"/>
      <c r="XEQ548"/>
      <c r="XER548"/>
      <c r="XES548"/>
      <c r="XET548"/>
      <c r="XEU548"/>
      <c r="XEV548"/>
      <c r="XEW548"/>
      <c r="XEX548"/>
      <c r="XEY548"/>
      <c r="XEZ548"/>
      <c r="XFA548"/>
      <c r="XFB548"/>
      <c r="XFC548"/>
      <c r="XFD548"/>
    </row>
    <row r="549" s="239" customFormat="1" ht="21" customHeight="1" spans="1:16384">
      <c r="A549" s="246">
        <v>208</v>
      </c>
      <c r="B549" s="247" t="s">
        <v>500</v>
      </c>
      <c r="C549" s="132">
        <f t="shared" si="8"/>
        <v>166577.21</v>
      </c>
      <c r="F549" s="239">
        <v>73511.04</v>
      </c>
      <c r="G549" s="239">
        <v>44.55</v>
      </c>
      <c r="H549" s="239">
        <v>8000</v>
      </c>
      <c r="J549" s="239">
        <v>537.78</v>
      </c>
      <c r="K549" s="239">
        <v>18974.23</v>
      </c>
      <c r="L549" s="239">
        <v>58230</v>
      </c>
      <c r="M549" s="239">
        <v>7279.61</v>
      </c>
      <c r="XEJ549"/>
      <c r="XEK549"/>
      <c r="XEL549"/>
      <c r="XEM549"/>
      <c r="XEN549"/>
      <c r="XEO549"/>
      <c r="XEP549"/>
      <c r="XEQ549"/>
      <c r="XER549"/>
      <c r="XES549"/>
      <c r="XET549"/>
      <c r="XEU549"/>
      <c r="XEV549"/>
      <c r="XEW549"/>
      <c r="XEX549"/>
      <c r="XEY549"/>
      <c r="XEZ549"/>
      <c r="XFA549"/>
      <c r="XFB549"/>
      <c r="XFC549"/>
      <c r="XFD549"/>
    </row>
    <row r="550" s="239" customFormat="1" ht="21" customHeight="1" spans="1:16384">
      <c r="A550" s="246">
        <v>20801</v>
      </c>
      <c r="B550" s="249" t="s">
        <v>501</v>
      </c>
      <c r="C550" s="132">
        <f t="shared" si="8"/>
        <v>2692.61</v>
      </c>
      <c r="F550" s="239">
        <v>2077.92</v>
      </c>
      <c r="G550" s="239">
        <v>3.24</v>
      </c>
      <c r="K550" s="239">
        <v>412.45</v>
      </c>
      <c r="L550" s="239">
        <v>149</v>
      </c>
      <c r="M550" s="239">
        <v>50</v>
      </c>
      <c r="XEJ550"/>
      <c r="XEK550"/>
      <c r="XEL550"/>
      <c r="XEM550"/>
      <c r="XEN550"/>
      <c r="XEO550"/>
      <c r="XEP550"/>
      <c r="XEQ550"/>
      <c r="XER550"/>
      <c r="XES550"/>
      <c r="XET550"/>
      <c r="XEU550"/>
      <c r="XEV550"/>
      <c r="XEW550"/>
      <c r="XEX550"/>
      <c r="XEY550"/>
      <c r="XEZ550"/>
      <c r="XFA550"/>
      <c r="XFB550"/>
      <c r="XFC550"/>
      <c r="XFD550"/>
    </row>
    <row r="551" s="239" customFormat="1" ht="21" customHeight="1" spans="1:16384">
      <c r="A551" s="246">
        <v>2080101</v>
      </c>
      <c r="B551" s="249" t="s">
        <v>132</v>
      </c>
      <c r="C551" s="132">
        <f t="shared" ref="C551:C614" si="9">D551+E551+F551+G551+H551+I551+J551+K551+L551+M551</f>
        <v>637</v>
      </c>
      <c r="F551" s="239">
        <v>634.57</v>
      </c>
      <c r="G551" s="239">
        <v>2.43</v>
      </c>
      <c r="M551" s="239">
        <v>0</v>
      </c>
      <c r="XEJ551"/>
      <c r="XEK551"/>
      <c r="XEL551"/>
      <c r="XEM551"/>
      <c r="XEN551"/>
      <c r="XEO551"/>
      <c r="XEP551"/>
      <c r="XEQ551"/>
      <c r="XER551"/>
      <c r="XES551"/>
      <c r="XET551"/>
      <c r="XEU551"/>
      <c r="XEV551"/>
      <c r="XEW551"/>
      <c r="XEX551"/>
      <c r="XEY551"/>
      <c r="XEZ551"/>
      <c r="XFA551"/>
      <c r="XFB551"/>
      <c r="XFC551"/>
      <c r="XFD551"/>
    </row>
    <row r="552" s="239" customFormat="1" ht="21" customHeight="1" spans="1:16384">
      <c r="A552" s="246">
        <v>2080102</v>
      </c>
      <c r="B552" s="248" t="s">
        <v>133</v>
      </c>
      <c r="C552" s="132">
        <f t="shared" si="9"/>
        <v>101.2</v>
      </c>
      <c r="K552" s="239">
        <v>101.2</v>
      </c>
      <c r="M552" s="239">
        <v>0</v>
      </c>
      <c r="XEJ552"/>
      <c r="XEK552"/>
      <c r="XEL552"/>
      <c r="XEM552"/>
      <c r="XEN552"/>
      <c r="XEO552"/>
      <c r="XEP552"/>
      <c r="XEQ552"/>
      <c r="XER552"/>
      <c r="XES552"/>
      <c r="XET552"/>
      <c r="XEU552"/>
      <c r="XEV552"/>
      <c r="XEW552"/>
      <c r="XEX552"/>
      <c r="XEY552"/>
      <c r="XEZ552"/>
      <c r="XFA552"/>
      <c r="XFB552"/>
      <c r="XFC552"/>
      <c r="XFD552"/>
    </row>
    <row r="553" s="239" customFormat="1" ht="21" hidden="1" customHeight="1" spans="1:16384">
      <c r="A553" s="246">
        <v>2080103</v>
      </c>
      <c r="B553" s="249" t="s">
        <v>134</v>
      </c>
      <c r="C553" s="132">
        <f t="shared" si="9"/>
        <v>0</v>
      </c>
      <c r="M553" s="239">
        <v>0</v>
      </c>
      <c r="XEJ553"/>
      <c r="XEK553"/>
      <c r="XEL553"/>
      <c r="XEM553"/>
      <c r="XEN553"/>
      <c r="XEO553"/>
      <c r="XEP553"/>
      <c r="XEQ553"/>
      <c r="XER553"/>
      <c r="XES553"/>
      <c r="XET553"/>
      <c r="XEU553"/>
      <c r="XEV553"/>
      <c r="XEW553"/>
      <c r="XEX553"/>
      <c r="XEY553"/>
      <c r="XEZ553"/>
      <c r="XFA553"/>
      <c r="XFB553"/>
      <c r="XFC553"/>
      <c r="XFD553"/>
    </row>
    <row r="554" s="239" customFormat="1" ht="21" hidden="1" customHeight="1" spans="1:16384">
      <c r="A554" s="246">
        <v>2080104</v>
      </c>
      <c r="B554" s="249" t="s">
        <v>502</v>
      </c>
      <c r="C554" s="132">
        <f t="shared" si="9"/>
        <v>0</v>
      </c>
      <c r="M554" s="239">
        <v>0</v>
      </c>
      <c r="XEJ554"/>
      <c r="XEK554"/>
      <c r="XEL554"/>
      <c r="XEM554"/>
      <c r="XEN554"/>
      <c r="XEO554"/>
      <c r="XEP554"/>
      <c r="XEQ554"/>
      <c r="XER554"/>
      <c r="XES554"/>
      <c r="XET554"/>
      <c r="XEU554"/>
      <c r="XEV554"/>
      <c r="XEW554"/>
      <c r="XEX554"/>
      <c r="XEY554"/>
      <c r="XEZ554"/>
      <c r="XFA554"/>
      <c r="XFB554"/>
      <c r="XFC554"/>
      <c r="XFD554"/>
    </row>
    <row r="555" s="239" customFormat="1" ht="21" hidden="1" customHeight="1" spans="1:16384">
      <c r="A555" s="246">
        <v>2080105</v>
      </c>
      <c r="B555" s="249" t="s">
        <v>503</v>
      </c>
      <c r="C555" s="132">
        <f t="shared" si="9"/>
        <v>0</v>
      </c>
      <c r="M555" s="239">
        <v>0</v>
      </c>
      <c r="XEJ555"/>
      <c r="XEK555"/>
      <c r="XEL555"/>
      <c r="XEM555"/>
      <c r="XEN555"/>
      <c r="XEO555"/>
      <c r="XEP555"/>
      <c r="XEQ555"/>
      <c r="XER555"/>
      <c r="XES555"/>
      <c r="XET555"/>
      <c r="XEU555"/>
      <c r="XEV555"/>
      <c r="XEW555"/>
      <c r="XEX555"/>
      <c r="XEY555"/>
      <c r="XEZ555"/>
      <c r="XFA555"/>
      <c r="XFB555"/>
      <c r="XFC555"/>
      <c r="XFD555"/>
    </row>
    <row r="556" s="239" customFormat="1" ht="21" hidden="1" customHeight="1" spans="1:16384">
      <c r="A556" s="246">
        <v>2080106</v>
      </c>
      <c r="B556" s="248" t="s">
        <v>504</v>
      </c>
      <c r="C556" s="132">
        <f t="shared" si="9"/>
        <v>0</v>
      </c>
      <c r="M556" s="239">
        <v>0</v>
      </c>
      <c r="XEJ556"/>
      <c r="XEK556"/>
      <c r="XEL556"/>
      <c r="XEM556"/>
      <c r="XEN556"/>
      <c r="XEO556"/>
      <c r="XEP556"/>
      <c r="XEQ556"/>
      <c r="XER556"/>
      <c r="XES556"/>
      <c r="XET556"/>
      <c r="XEU556"/>
      <c r="XEV556"/>
      <c r="XEW556"/>
      <c r="XEX556"/>
      <c r="XEY556"/>
      <c r="XEZ556"/>
      <c r="XFA556"/>
      <c r="XFB556"/>
      <c r="XFC556"/>
      <c r="XFD556"/>
    </row>
    <row r="557" s="239" customFormat="1" ht="21" hidden="1" customHeight="1" spans="1:16384">
      <c r="A557" s="246">
        <v>2080107</v>
      </c>
      <c r="B557" s="249" t="s">
        <v>505</v>
      </c>
      <c r="C557" s="132">
        <f t="shared" si="9"/>
        <v>0</v>
      </c>
      <c r="M557" s="239">
        <v>0</v>
      </c>
      <c r="XEJ557"/>
      <c r="XEK557"/>
      <c r="XEL557"/>
      <c r="XEM557"/>
      <c r="XEN557"/>
      <c r="XEO557"/>
      <c r="XEP557"/>
      <c r="XEQ557"/>
      <c r="XER557"/>
      <c r="XES557"/>
      <c r="XET557"/>
      <c r="XEU557"/>
      <c r="XEV557"/>
      <c r="XEW557"/>
      <c r="XEX557"/>
      <c r="XEY557"/>
      <c r="XEZ557"/>
      <c r="XFA557"/>
      <c r="XFB557"/>
      <c r="XFC557"/>
      <c r="XFD557"/>
    </row>
    <row r="558" s="239" customFormat="1" ht="21" hidden="1" customHeight="1" spans="1:16384">
      <c r="A558" s="246">
        <v>2080108</v>
      </c>
      <c r="B558" s="249" t="s">
        <v>173</v>
      </c>
      <c r="C558" s="132">
        <f t="shared" si="9"/>
        <v>0</v>
      </c>
      <c r="M558" s="239">
        <v>0</v>
      </c>
      <c r="XEJ558"/>
      <c r="XEK558"/>
      <c r="XEL558"/>
      <c r="XEM558"/>
      <c r="XEN558"/>
      <c r="XEO558"/>
      <c r="XEP558"/>
      <c r="XEQ558"/>
      <c r="XER558"/>
      <c r="XES558"/>
      <c r="XET558"/>
      <c r="XEU558"/>
      <c r="XEV558"/>
      <c r="XEW558"/>
      <c r="XEX558"/>
      <c r="XEY558"/>
      <c r="XEZ558"/>
      <c r="XFA558"/>
      <c r="XFB558"/>
      <c r="XFC558"/>
      <c r="XFD558"/>
    </row>
    <row r="559" s="239" customFormat="1" ht="21" customHeight="1" spans="1:16384">
      <c r="A559" s="246">
        <v>2080109</v>
      </c>
      <c r="B559" s="249" t="s">
        <v>506</v>
      </c>
      <c r="C559" s="132">
        <f t="shared" si="9"/>
        <v>1524.16</v>
      </c>
      <c r="F559" s="239">
        <v>1173.7</v>
      </c>
      <c r="G559" s="239">
        <v>0.81</v>
      </c>
      <c r="K559" s="239">
        <v>150.65</v>
      </c>
      <c r="L559" s="239">
        <v>149</v>
      </c>
      <c r="M559" s="239">
        <v>50</v>
      </c>
      <c r="XEJ559"/>
      <c r="XEK559"/>
      <c r="XEL559"/>
      <c r="XEM559"/>
      <c r="XEN559"/>
      <c r="XEO559"/>
      <c r="XEP559"/>
      <c r="XEQ559"/>
      <c r="XER559"/>
      <c r="XES559"/>
      <c r="XET559"/>
      <c r="XEU559"/>
      <c r="XEV559"/>
      <c r="XEW559"/>
      <c r="XEX559"/>
      <c r="XEY559"/>
      <c r="XEZ559"/>
      <c r="XFA559"/>
      <c r="XFB559"/>
      <c r="XFC559"/>
      <c r="XFD559"/>
    </row>
    <row r="560" s="239" customFormat="1" ht="21" hidden="1" customHeight="1" spans="1:16384">
      <c r="A560" s="246">
        <v>2080110</v>
      </c>
      <c r="B560" s="249" t="s">
        <v>507</v>
      </c>
      <c r="C560" s="132">
        <f t="shared" si="9"/>
        <v>0</v>
      </c>
      <c r="M560" s="239">
        <v>0</v>
      </c>
      <c r="XEJ560"/>
      <c r="XEK560"/>
      <c r="XEL560"/>
      <c r="XEM560"/>
      <c r="XEN560"/>
      <c r="XEO560"/>
      <c r="XEP560"/>
      <c r="XEQ560"/>
      <c r="XER560"/>
      <c r="XES560"/>
      <c r="XET560"/>
      <c r="XEU560"/>
      <c r="XEV560"/>
      <c r="XEW560"/>
      <c r="XEX560"/>
      <c r="XEY560"/>
      <c r="XEZ560"/>
      <c r="XFA560"/>
      <c r="XFB560"/>
      <c r="XFC560"/>
      <c r="XFD560"/>
    </row>
    <row r="561" s="239" customFormat="1" ht="21" hidden="1" customHeight="1" spans="1:16384">
      <c r="A561" s="246">
        <v>2080111</v>
      </c>
      <c r="B561" s="249" t="s">
        <v>508</v>
      </c>
      <c r="C561" s="132">
        <f t="shared" si="9"/>
        <v>0</v>
      </c>
      <c r="M561" s="239">
        <v>0</v>
      </c>
      <c r="XEJ561"/>
      <c r="XEK561"/>
      <c r="XEL561"/>
      <c r="XEM561"/>
      <c r="XEN561"/>
      <c r="XEO561"/>
      <c r="XEP561"/>
      <c r="XEQ561"/>
      <c r="XER561"/>
      <c r="XES561"/>
      <c r="XET561"/>
      <c r="XEU561"/>
      <c r="XEV561"/>
      <c r="XEW561"/>
      <c r="XEX561"/>
      <c r="XEY561"/>
      <c r="XEZ561"/>
      <c r="XFA561"/>
      <c r="XFB561"/>
      <c r="XFC561"/>
      <c r="XFD561"/>
    </row>
    <row r="562" s="239" customFormat="1" ht="21" hidden="1" customHeight="1" spans="1:16384">
      <c r="A562" s="246">
        <v>2080112</v>
      </c>
      <c r="B562" s="249" t="s">
        <v>509</v>
      </c>
      <c r="C562" s="132">
        <f t="shared" si="9"/>
        <v>0</v>
      </c>
      <c r="M562" s="239">
        <v>0</v>
      </c>
      <c r="XEJ562"/>
      <c r="XEK562"/>
      <c r="XEL562"/>
      <c r="XEM562"/>
      <c r="XEN562"/>
      <c r="XEO562"/>
      <c r="XEP562"/>
      <c r="XEQ562"/>
      <c r="XER562"/>
      <c r="XES562"/>
      <c r="XET562"/>
      <c r="XEU562"/>
      <c r="XEV562"/>
      <c r="XEW562"/>
      <c r="XEX562"/>
      <c r="XEY562"/>
      <c r="XEZ562"/>
      <c r="XFA562"/>
      <c r="XFB562"/>
      <c r="XFC562"/>
      <c r="XFD562"/>
    </row>
    <row r="563" s="239" customFormat="1" ht="21" hidden="1" customHeight="1" spans="1:16384">
      <c r="A563" s="246">
        <v>2080113</v>
      </c>
      <c r="B563" s="249" t="s">
        <v>510</v>
      </c>
      <c r="C563" s="132">
        <f t="shared" si="9"/>
        <v>0</v>
      </c>
      <c r="M563" s="239">
        <v>0</v>
      </c>
      <c r="XEJ563"/>
      <c r="XEK563"/>
      <c r="XEL563"/>
      <c r="XEM563"/>
      <c r="XEN563"/>
      <c r="XEO563"/>
      <c r="XEP563"/>
      <c r="XEQ563"/>
      <c r="XER563"/>
      <c r="XES563"/>
      <c r="XET563"/>
      <c r="XEU563"/>
      <c r="XEV563"/>
      <c r="XEW563"/>
      <c r="XEX563"/>
      <c r="XEY563"/>
      <c r="XEZ563"/>
      <c r="XFA563"/>
      <c r="XFB563"/>
      <c r="XFC563"/>
      <c r="XFD563"/>
    </row>
    <row r="564" s="239" customFormat="1" ht="21" hidden="1" customHeight="1" spans="1:16384">
      <c r="A564" s="246">
        <v>2080114</v>
      </c>
      <c r="B564" s="249" t="s">
        <v>511</v>
      </c>
      <c r="C564" s="132">
        <f t="shared" si="9"/>
        <v>0</v>
      </c>
      <c r="M564" s="239">
        <v>0</v>
      </c>
      <c r="XEJ564"/>
      <c r="XEK564"/>
      <c r="XEL564"/>
      <c r="XEM564"/>
      <c r="XEN564"/>
      <c r="XEO564"/>
      <c r="XEP564"/>
      <c r="XEQ564"/>
      <c r="XER564"/>
      <c r="XES564"/>
      <c r="XET564"/>
      <c r="XEU564"/>
      <c r="XEV564"/>
      <c r="XEW564"/>
      <c r="XEX564"/>
      <c r="XEY564"/>
      <c r="XEZ564"/>
      <c r="XFA564"/>
      <c r="XFB564"/>
      <c r="XFC564"/>
      <c r="XFD564"/>
    </row>
    <row r="565" s="239" customFormat="1" ht="21" hidden="1" customHeight="1" spans="1:16384">
      <c r="A565" s="246">
        <v>2080115</v>
      </c>
      <c r="B565" s="249" t="s">
        <v>512</v>
      </c>
      <c r="C565" s="132">
        <f t="shared" si="9"/>
        <v>0</v>
      </c>
      <c r="M565" s="239">
        <v>0</v>
      </c>
      <c r="XEJ565"/>
      <c r="XEK565"/>
      <c r="XEL565"/>
      <c r="XEM565"/>
      <c r="XEN565"/>
      <c r="XEO565"/>
      <c r="XEP565"/>
      <c r="XEQ565"/>
      <c r="XER565"/>
      <c r="XES565"/>
      <c r="XET565"/>
      <c r="XEU565"/>
      <c r="XEV565"/>
      <c r="XEW565"/>
      <c r="XEX565"/>
      <c r="XEY565"/>
      <c r="XEZ565"/>
      <c r="XFA565"/>
      <c r="XFB565"/>
      <c r="XFC565"/>
      <c r="XFD565"/>
    </row>
    <row r="566" s="239" customFormat="1" ht="21" hidden="1" customHeight="1" spans="1:16384">
      <c r="A566" s="246">
        <v>2080116</v>
      </c>
      <c r="B566" s="248" t="s">
        <v>513</v>
      </c>
      <c r="C566" s="132">
        <f t="shared" si="9"/>
        <v>0</v>
      </c>
      <c r="M566" s="239">
        <v>0</v>
      </c>
      <c r="XEJ566"/>
      <c r="XEK566"/>
      <c r="XEL566"/>
      <c r="XEM566"/>
      <c r="XEN566"/>
      <c r="XEO566"/>
      <c r="XEP566"/>
      <c r="XEQ566"/>
      <c r="XER566"/>
      <c r="XES566"/>
      <c r="XET566"/>
      <c r="XEU566"/>
      <c r="XEV566"/>
      <c r="XEW566"/>
      <c r="XEX566"/>
      <c r="XEY566"/>
      <c r="XEZ566"/>
      <c r="XFA566"/>
      <c r="XFB566"/>
      <c r="XFC566"/>
      <c r="XFD566"/>
    </row>
    <row r="567" s="239" customFormat="1" ht="21" customHeight="1" spans="1:16384">
      <c r="A567" s="246">
        <v>2080150</v>
      </c>
      <c r="B567" s="249" t="s">
        <v>141</v>
      </c>
      <c r="C567" s="132">
        <f t="shared" si="9"/>
        <v>269.65</v>
      </c>
      <c r="F567" s="239">
        <v>269.65</v>
      </c>
      <c r="M567" s="239">
        <v>0</v>
      </c>
      <c r="XEJ567"/>
      <c r="XEK567"/>
      <c r="XEL567"/>
      <c r="XEM567"/>
      <c r="XEN567"/>
      <c r="XEO567"/>
      <c r="XEP567"/>
      <c r="XEQ567"/>
      <c r="XER567"/>
      <c r="XES567"/>
      <c r="XET567"/>
      <c r="XEU567"/>
      <c r="XEV567"/>
      <c r="XEW567"/>
      <c r="XEX567"/>
      <c r="XEY567"/>
      <c r="XEZ567"/>
      <c r="XFA567"/>
      <c r="XFB567"/>
      <c r="XFC567"/>
      <c r="XFD567"/>
    </row>
    <row r="568" s="239" customFormat="1" ht="21" customHeight="1" spans="1:16384">
      <c r="A568" s="246">
        <v>2080199</v>
      </c>
      <c r="B568" s="249" t="s">
        <v>514</v>
      </c>
      <c r="C568" s="132">
        <f t="shared" si="9"/>
        <v>160.6</v>
      </c>
      <c r="K568" s="239">
        <v>160.6</v>
      </c>
      <c r="M568" s="239">
        <v>0</v>
      </c>
      <c r="XEJ568"/>
      <c r="XEK568"/>
      <c r="XEL568"/>
      <c r="XEM568"/>
      <c r="XEN568"/>
      <c r="XEO568"/>
      <c r="XEP568"/>
      <c r="XEQ568"/>
      <c r="XER568"/>
      <c r="XES568"/>
      <c r="XET568"/>
      <c r="XEU568"/>
      <c r="XEV568"/>
      <c r="XEW568"/>
      <c r="XEX568"/>
      <c r="XEY568"/>
      <c r="XEZ568"/>
      <c r="XFA568"/>
      <c r="XFB568"/>
      <c r="XFC568"/>
      <c r="XFD568"/>
    </row>
    <row r="569" s="239" customFormat="1" ht="21" customHeight="1" spans="1:16384">
      <c r="A569" s="246">
        <v>20802</v>
      </c>
      <c r="B569" s="249" t="s">
        <v>515</v>
      </c>
      <c r="C569" s="132">
        <f t="shared" si="9"/>
        <v>674.81</v>
      </c>
      <c r="F569" s="239">
        <v>544.28</v>
      </c>
      <c r="G569" s="239">
        <v>1.62</v>
      </c>
      <c r="L569" s="239">
        <v>76</v>
      </c>
      <c r="M569" s="239">
        <v>52.91</v>
      </c>
      <c r="XEJ569"/>
      <c r="XEK569"/>
      <c r="XEL569"/>
      <c r="XEM569"/>
      <c r="XEN569"/>
      <c r="XEO569"/>
      <c r="XEP569"/>
      <c r="XEQ569"/>
      <c r="XER569"/>
      <c r="XES569"/>
      <c r="XET569"/>
      <c r="XEU569"/>
      <c r="XEV569"/>
      <c r="XEW569"/>
      <c r="XEX569"/>
      <c r="XEY569"/>
      <c r="XEZ569"/>
      <c r="XFA569"/>
      <c r="XFB569"/>
      <c r="XFC569"/>
      <c r="XFD569"/>
    </row>
    <row r="570" s="239" customFormat="1" ht="21" customHeight="1" spans="1:16384">
      <c r="A570" s="246">
        <v>2080201</v>
      </c>
      <c r="B570" s="249" t="s">
        <v>132</v>
      </c>
      <c r="C570" s="132">
        <f t="shared" si="9"/>
        <v>545.9</v>
      </c>
      <c r="F570" s="239">
        <v>544.28</v>
      </c>
      <c r="G570" s="239">
        <v>1.62</v>
      </c>
      <c r="M570" s="239">
        <v>0</v>
      </c>
      <c r="XEJ570"/>
      <c r="XEK570"/>
      <c r="XEL570"/>
      <c r="XEM570"/>
      <c r="XEN570"/>
      <c r="XEO570"/>
      <c r="XEP570"/>
      <c r="XEQ570"/>
      <c r="XER570"/>
      <c r="XES570"/>
      <c r="XET570"/>
      <c r="XEU570"/>
      <c r="XEV570"/>
      <c r="XEW570"/>
      <c r="XEX570"/>
      <c r="XEY570"/>
      <c r="XEZ570"/>
      <c r="XFA570"/>
      <c r="XFB570"/>
      <c r="XFC570"/>
      <c r="XFD570"/>
    </row>
    <row r="571" s="239" customFormat="1" ht="21" hidden="1" customHeight="1" spans="1:16384">
      <c r="A571" s="246">
        <v>2080202</v>
      </c>
      <c r="B571" s="249" t="s">
        <v>133</v>
      </c>
      <c r="C571" s="132">
        <f t="shared" si="9"/>
        <v>0</v>
      </c>
      <c r="M571" s="239">
        <v>0</v>
      </c>
      <c r="XEJ571"/>
      <c r="XEK571"/>
      <c r="XEL571"/>
      <c r="XEM571"/>
      <c r="XEN571"/>
      <c r="XEO571"/>
      <c r="XEP571"/>
      <c r="XEQ571"/>
      <c r="XER571"/>
      <c r="XES571"/>
      <c r="XET571"/>
      <c r="XEU571"/>
      <c r="XEV571"/>
      <c r="XEW571"/>
      <c r="XEX571"/>
      <c r="XEY571"/>
      <c r="XEZ571"/>
      <c r="XFA571"/>
      <c r="XFB571"/>
      <c r="XFC571"/>
      <c r="XFD571"/>
    </row>
    <row r="572" s="239" customFormat="1" ht="21" hidden="1" customHeight="1" spans="1:16384">
      <c r="A572" s="246">
        <v>2080203</v>
      </c>
      <c r="B572" s="249" t="s">
        <v>134</v>
      </c>
      <c r="C572" s="132">
        <f t="shared" si="9"/>
        <v>0</v>
      </c>
      <c r="M572" s="239">
        <v>0</v>
      </c>
      <c r="XEJ572"/>
      <c r="XEK572"/>
      <c r="XEL572"/>
      <c r="XEM572"/>
      <c r="XEN572"/>
      <c r="XEO572"/>
      <c r="XEP572"/>
      <c r="XEQ572"/>
      <c r="XER572"/>
      <c r="XES572"/>
      <c r="XET572"/>
      <c r="XEU572"/>
      <c r="XEV572"/>
      <c r="XEW572"/>
      <c r="XEX572"/>
      <c r="XEY572"/>
      <c r="XEZ572"/>
      <c r="XFA572"/>
      <c r="XFB572"/>
      <c r="XFC572"/>
      <c r="XFD572"/>
    </row>
    <row r="573" s="239" customFormat="1" ht="21" hidden="1" customHeight="1" spans="1:16384">
      <c r="A573" s="246">
        <v>2080206</v>
      </c>
      <c r="B573" s="249" t="s">
        <v>516</v>
      </c>
      <c r="C573" s="132">
        <f t="shared" si="9"/>
        <v>0</v>
      </c>
      <c r="M573" s="239">
        <v>0</v>
      </c>
      <c r="XEJ573"/>
      <c r="XEK573"/>
      <c r="XEL573"/>
      <c r="XEM573"/>
      <c r="XEN573"/>
      <c r="XEO573"/>
      <c r="XEP573"/>
      <c r="XEQ573"/>
      <c r="XER573"/>
      <c r="XES573"/>
      <c r="XET573"/>
      <c r="XEU573"/>
      <c r="XEV573"/>
      <c r="XEW573"/>
      <c r="XEX573"/>
      <c r="XEY573"/>
      <c r="XEZ573"/>
      <c r="XFA573"/>
      <c r="XFB573"/>
      <c r="XFC573"/>
      <c r="XFD573"/>
    </row>
    <row r="574" s="239" customFormat="1" ht="21" customHeight="1" spans="1:16384">
      <c r="A574" s="246">
        <v>2080207</v>
      </c>
      <c r="B574" s="248" t="s">
        <v>517</v>
      </c>
      <c r="C574" s="132">
        <f t="shared" si="9"/>
        <v>6</v>
      </c>
      <c r="L574" s="239">
        <v>6</v>
      </c>
      <c r="M574" s="239">
        <v>0</v>
      </c>
      <c r="XEJ574"/>
      <c r="XEK574"/>
      <c r="XEL574"/>
      <c r="XEM574"/>
      <c r="XEN574"/>
      <c r="XEO574"/>
      <c r="XEP574"/>
      <c r="XEQ574"/>
      <c r="XER574"/>
      <c r="XES574"/>
      <c r="XET574"/>
      <c r="XEU574"/>
      <c r="XEV574"/>
      <c r="XEW574"/>
      <c r="XEX574"/>
      <c r="XEY574"/>
      <c r="XEZ574"/>
      <c r="XFA574"/>
      <c r="XFB574"/>
      <c r="XFC574"/>
      <c r="XFD574"/>
    </row>
    <row r="575" s="239" customFormat="1" ht="21" customHeight="1" spans="1:16384">
      <c r="A575" s="246">
        <v>2080208</v>
      </c>
      <c r="B575" s="249" t="s">
        <v>518</v>
      </c>
      <c r="C575" s="132">
        <f t="shared" si="9"/>
        <v>20</v>
      </c>
      <c r="M575" s="239">
        <v>20</v>
      </c>
      <c r="XEJ575"/>
      <c r="XEK575"/>
      <c r="XEL575"/>
      <c r="XEM575"/>
      <c r="XEN575"/>
      <c r="XEO575"/>
      <c r="XEP575"/>
      <c r="XEQ575"/>
      <c r="XER575"/>
      <c r="XES575"/>
      <c r="XET575"/>
      <c r="XEU575"/>
      <c r="XEV575"/>
      <c r="XEW575"/>
      <c r="XEX575"/>
      <c r="XEY575"/>
      <c r="XEZ575"/>
      <c r="XFA575"/>
      <c r="XFB575"/>
      <c r="XFC575"/>
      <c r="XFD575"/>
    </row>
    <row r="576" s="239" customFormat="1" ht="21" customHeight="1" spans="1:16384">
      <c r="A576" s="246">
        <v>2080299</v>
      </c>
      <c r="B576" s="249" t="s">
        <v>519</v>
      </c>
      <c r="C576" s="132">
        <f t="shared" si="9"/>
        <v>102.91</v>
      </c>
      <c r="L576" s="239">
        <v>70</v>
      </c>
      <c r="M576" s="239">
        <v>32.91</v>
      </c>
      <c r="XEJ576"/>
      <c r="XEK576"/>
      <c r="XEL576"/>
      <c r="XEM576"/>
      <c r="XEN576"/>
      <c r="XEO576"/>
      <c r="XEP576"/>
      <c r="XEQ576"/>
      <c r="XER576"/>
      <c r="XES576"/>
      <c r="XET576"/>
      <c r="XEU576"/>
      <c r="XEV576"/>
      <c r="XEW576"/>
      <c r="XEX576"/>
      <c r="XEY576"/>
      <c r="XEZ576"/>
      <c r="XFA576"/>
      <c r="XFB576"/>
      <c r="XFC576"/>
      <c r="XFD576"/>
    </row>
    <row r="577" s="239" customFormat="1" ht="21" hidden="1" customHeight="1" spans="1:16384">
      <c r="A577" s="246">
        <v>20804</v>
      </c>
      <c r="B577" s="249" t="s">
        <v>520</v>
      </c>
      <c r="C577" s="132">
        <f t="shared" si="9"/>
        <v>0</v>
      </c>
      <c r="M577" s="239">
        <v>0</v>
      </c>
      <c r="XEJ577"/>
      <c r="XEK577"/>
      <c r="XEL577"/>
      <c r="XEM577"/>
      <c r="XEN577"/>
      <c r="XEO577"/>
      <c r="XEP577"/>
      <c r="XEQ577"/>
      <c r="XER577"/>
      <c r="XES577"/>
      <c r="XET577"/>
      <c r="XEU577"/>
      <c r="XEV577"/>
      <c r="XEW577"/>
      <c r="XEX577"/>
      <c r="XEY577"/>
      <c r="XEZ577"/>
      <c r="XFA577"/>
      <c r="XFB577"/>
      <c r="XFC577"/>
      <c r="XFD577"/>
    </row>
    <row r="578" s="239" customFormat="1" ht="21" hidden="1" customHeight="1" spans="1:16384">
      <c r="A578" s="246">
        <v>2080402</v>
      </c>
      <c r="B578" s="249" t="s">
        <v>521</v>
      </c>
      <c r="C578" s="132">
        <f t="shared" si="9"/>
        <v>0</v>
      </c>
      <c r="M578" s="239">
        <v>0</v>
      </c>
      <c r="XEJ578"/>
      <c r="XEK578"/>
      <c r="XEL578"/>
      <c r="XEM578"/>
      <c r="XEN578"/>
      <c r="XEO578"/>
      <c r="XEP578"/>
      <c r="XEQ578"/>
      <c r="XER578"/>
      <c r="XES578"/>
      <c r="XET578"/>
      <c r="XEU578"/>
      <c r="XEV578"/>
      <c r="XEW578"/>
      <c r="XEX578"/>
      <c r="XEY578"/>
      <c r="XEZ578"/>
      <c r="XFA578"/>
      <c r="XFB578"/>
      <c r="XFC578"/>
      <c r="XFD578"/>
    </row>
    <row r="579" s="239" customFormat="1" ht="21" customHeight="1" spans="1:16384">
      <c r="A579" s="246">
        <v>20805</v>
      </c>
      <c r="B579" s="249" t="s">
        <v>522</v>
      </c>
      <c r="C579" s="132">
        <f t="shared" si="9"/>
        <v>78209.32</v>
      </c>
      <c r="F579" s="239">
        <v>69537.52</v>
      </c>
      <c r="G579" s="239">
        <v>34.02</v>
      </c>
      <c r="H579" s="239">
        <v>8000</v>
      </c>
      <c r="J579" s="239">
        <v>537.78</v>
      </c>
      <c r="K579" s="239">
        <v>100</v>
      </c>
      <c r="M579" s="239">
        <v>0</v>
      </c>
      <c r="XEJ579"/>
      <c r="XEK579"/>
      <c r="XEL579"/>
      <c r="XEM579"/>
      <c r="XEN579"/>
      <c r="XEO579"/>
      <c r="XEP579"/>
      <c r="XEQ579"/>
      <c r="XER579"/>
      <c r="XES579"/>
      <c r="XET579"/>
      <c r="XEU579"/>
      <c r="XEV579"/>
      <c r="XEW579"/>
      <c r="XEX579"/>
      <c r="XEY579"/>
      <c r="XEZ579"/>
      <c r="XFA579"/>
      <c r="XFB579"/>
      <c r="XFC579"/>
      <c r="XFD579"/>
    </row>
    <row r="580" s="239" customFormat="1" ht="21" customHeight="1" spans="1:16384">
      <c r="A580" s="246">
        <v>2080501</v>
      </c>
      <c r="B580" s="249" t="s">
        <v>523</v>
      </c>
      <c r="C580" s="132">
        <f t="shared" si="9"/>
        <v>0.81</v>
      </c>
      <c r="G580" s="239">
        <v>0.81</v>
      </c>
      <c r="M580" s="239">
        <v>0</v>
      </c>
      <c r="XEJ580"/>
      <c r="XEK580"/>
      <c r="XEL580"/>
      <c r="XEM580"/>
      <c r="XEN580"/>
      <c r="XEO580"/>
      <c r="XEP580"/>
      <c r="XEQ580"/>
      <c r="XER580"/>
      <c r="XES580"/>
      <c r="XET580"/>
      <c r="XEU580"/>
      <c r="XEV580"/>
      <c r="XEW580"/>
      <c r="XEX580"/>
      <c r="XEY580"/>
      <c r="XEZ580"/>
      <c r="XFA580"/>
      <c r="XFB580"/>
      <c r="XFC580"/>
      <c r="XFD580"/>
    </row>
    <row r="581" s="239" customFormat="1" ht="21" hidden="1" customHeight="1" spans="1:16384">
      <c r="A581" s="246">
        <v>2080502</v>
      </c>
      <c r="B581" s="248" t="s">
        <v>524</v>
      </c>
      <c r="C581" s="132">
        <f t="shared" si="9"/>
        <v>0</v>
      </c>
      <c r="M581" s="239">
        <v>0</v>
      </c>
      <c r="XEJ581"/>
      <c r="XEK581"/>
      <c r="XEL581"/>
      <c r="XEM581"/>
      <c r="XEN581"/>
      <c r="XEO581"/>
      <c r="XEP581"/>
      <c r="XEQ581"/>
      <c r="XER581"/>
      <c r="XES581"/>
      <c r="XET581"/>
      <c r="XEU581"/>
      <c r="XEV581"/>
      <c r="XEW581"/>
      <c r="XEX581"/>
      <c r="XEY581"/>
      <c r="XEZ581"/>
      <c r="XFA581"/>
      <c r="XFB581"/>
      <c r="XFC581"/>
      <c r="XFD581"/>
    </row>
    <row r="582" s="239" customFormat="1" ht="21" hidden="1" customHeight="1" spans="1:16384">
      <c r="A582" s="246">
        <v>2080503</v>
      </c>
      <c r="B582" s="249" t="s">
        <v>525</v>
      </c>
      <c r="C582" s="132">
        <f t="shared" si="9"/>
        <v>0</v>
      </c>
      <c r="M582" s="239">
        <v>0</v>
      </c>
      <c r="XEJ582"/>
      <c r="XEK582"/>
      <c r="XEL582"/>
      <c r="XEM582"/>
      <c r="XEN582"/>
      <c r="XEO582"/>
      <c r="XEP582"/>
      <c r="XEQ582"/>
      <c r="XER582"/>
      <c r="XES582"/>
      <c r="XET582"/>
      <c r="XEU582"/>
      <c r="XEV582"/>
      <c r="XEW582"/>
      <c r="XEX582"/>
      <c r="XEY582"/>
      <c r="XEZ582"/>
      <c r="XFA582"/>
      <c r="XFB582"/>
      <c r="XFC582"/>
      <c r="XFD582"/>
    </row>
    <row r="583" s="239" customFormat="1" ht="21" customHeight="1" spans="1:16384">
      <c r="A583" s="246">
        <v>2080505</v>
      </c>
      <c r="B583" s="249" t="s">
        <v>526</v>
      </c>
      <c r="C583" s="132">
        <f t="shared" si="9"/>
        <v>30088.47</v>
      </c>
      <c r="F583" s="239">
        <v>29935.01</v>
      </c>
      <c r="J583" s="239">
        <v>153.46</v>
      </c>
      <c r="M583" s="239">
        <v>0</v>
      </c>
      <c r="XEJ583"/>
      <c r="XEK583"/>
      <c r="XEL583"/>
      <c r="XEM583"/>
      <c r="XEN583"/>
      <c r="XEO583"/>
      <c r="XEP583"/>
      <c r="XEQ583"/>
      <c r="XER583"/>
      <c r="XES583"/>
      <c r="XET583"/>
      <c r="XEU583"/>
      <c r="XEV583"/>
      <c r="XEW583"/>
      <c r="XEX583"/>
      <c r="XEY583"/>
      <c r="XEZ583"/>
      <c r="XFA583"/>
      <c r="XFB583"/>
      <c r="XFC583"/>
      <c r="XFD583"/>
    </row>
    <row r="584" s="239" customFormat="1" ht="21" customHeight="1" spans="1:16384">
      <c r="A584" s="246">
        <v>2080506</v>
      </c>
      <c r="B584" s="249" t="s">
        <v>527</v>
      </c>
      <c r="C584" s="132">
        <f t="shared" si="9"/>
        <v>22133.05</v>
      </c>
      <c r="F584" s="239">
        <v>14052.33</v>
      </c>
      <c r="H584" s="239">
        <v>8000</v>
      </c>
      <c r="J584" s="239">
        <v>80.72</v>
      </c>
      <c r="M584" s="239">
        <v>0</v>
      </c>
      <c r="XEJ584"/>
      <c r="XEK584"/>
      <c r="XEL584"/>
      <c r="XEM584"/>
      <c r="XEN584"/>
      <c r="XEO584"/>
      <c r="XEP584"/>
      <c r="XEQ584"/>
      <c r="XER584"/>
      <c r="XES584"/>
      <c r="XET584"/>
      <c r="XEU584"/>
      <c r="XEV584"/>
      <c r="XEW584"/>
      <c r="XEX584"/>
      <c r="XEY584"/>
      <c r="XEZ584"/>
      <c r="XFA584"/>
      <c r="XFB584"/>
      <c r="XFC584"/>
      <c r="XFD584"/>
    </row>
    <row r="585" s="239" customFormat="1" ht="21" hidden="1" customHeight="1" spans="1:16384">
      <c r="A585" s="246">
        <v>2080507</v>
      </c>
      <c r="B585" s="249" t="s">
        <v>528</v>
      </c>
      <c r="C585" s="132">
        <f t="shared" si="9"/>
        <v>0</v>
      </c>
      <c r="M585" s="239">
        <v>0</v>
      </c>
      <c r="XEJ585"/>
      <c r="XEK585"/>
      <c r="XEL585"/>
      <c r="XEM585"/>
      <c r="XEN585"/>
      <c r="XEO585"/>
      <c r="XEP585"/>
      <c r="XEQ585"/>
      <c r="XER585"/>
      <c r="XES585"/>
      <c r="XET585"/>
      <c r="XEU585"/>
      <c r="XEV585"/>
      <c r="XEW585"/>
      <c r="XEX585"/>
      <c r="XEY585"/>
      <c r="XEZ585"/>
      <c r="XFA585"/>
      <c r="XFB585"/>
      <c r="XFC585"/>
      <c r="XFD585"/>
    </row>
    <row r="586" s="239" customFormat="1" ht="21" hidden="1" customHeight="1" spans="1:16384">
      <c r="A586" s="246">
        <v>2080508</v>
      </c>
      <c r="B586" s="249" t="s">
        <v>529</v>
      </c>
      <c r="C586" s="132">
        <f t="shared" si="9"/>
        <v>0</v>
      </c>
      <c r="M586" s="239">
        <v>0</v>
      </c>
      <c r="XEJ586"/>
      <c r="XEK586"/>
      <c r="XEL586"/>
      <c r="XEM586"/>
      <c r="XEN586"/>
      <c r="XEO586"/>
      <c r="XEP586"/>
      <c r="XEQ586"/>
      <c r="XER586"/>
      <c r="XES586"/>
      <c r="XET586"/>
      <c r="XEU586"/>
      <c r="XEV586"/>
      <c r="XEW586"/>
      <c r="XEX586"/>
      <c r="XEY586"/>
      <c r="XEZ586"/>
      <c r="XFA586"/>
      <c r="XFB586"/>
      <c r="XFC586"/>
      <c r="XFD586"/>
    </row>
    <row r="587" s="239" customFormat="1" ht="21" customHeight="1" spans="1:16384">
      <c r="A587" s="246">
        <v>2080599</v>
      </c>
      <c r="B587" s="249" t="s">
        <v>530</v>
      </c>
      <c r="C587" s="132">
        <f t="shared" si="9"/>
        <v>25986.99</v>
      </c>
      <c r="F587" s="239">
        <v>25550.18</v>
      </c>
      <c r="G587" s="239">
        <v>33.21</v>
      </c>
      <c r="J587" s="239">
        <v>303.6</v>
      </c>
      <c r="K587" s="239">
        <v>100</v>
      </c>
      <c r="M587" s="239">
        <v>0</v>
      </c>
      <c r="XEJ587"/>
      <c r="XEK587"/>
      <c r="XEL587"/>
      <c r="XEM587"/>
      <c r="XEN587"/>
      <c r="XEO587"/>
      <c r="XEP587"/>
      <c r="XEQ587"/>
      <c r="XER587"/>
      <c r="XES587"/>
      <c r="XET587"/>
      <c r="XEU587"/>
      <c r="XEV587"/>
      <c r="XEW587"/>
      <c r="XEX587"/>
      <c r="XEY587"/>
      <c r="XEZ587"/>
      <c r="XFA587"/>
      <c r="XFB587"/>
      <c r="XFC587"/>
      <c r="XFD587"/>
    </row>
    <row r="588" s="239" customFormat="1" ht="21" hidden="1" customHeight="1" spans="1:16384">
      <c r="A588" s="246">
        <v>20806</v>
      </c>
      <c r="B588" s="248" t="s">
        <v>531</v>
      </c>
      <c r="C588" s="132">
        <f t="shared" si="9"/>
        <v>0</v>
      </c>
      <c r="M588" s="239">
        <v>0</v>
      </c>
      <c r="XEJ588"/>
      <c r="XEK588"/>
      <c r="XEL588"/>
      <c r="XEM588"/>
      <c r="XEN588"/>
      <c r="XEO588"/>
      <c r="XEP588"/>
      <c r="XEQ588"/>
      <c r="XER588"/>
      <c r="XES588"/>
      <c r="XET588"/>
      <c r="XEU588"/>
      <c r="XEV588"/>
      <c r="XEW588"/>
      <c r="XEX588"/>
      <c r="XEY588"/>
      <c r="XEZ588"/>
      <c r="XFA588"/>
      <c r="XFB588"/>
      <c r="XFC588"/>
      <c r="XFD588"/>
    </row>
    <row r="589" s="239" customFormat="1" ht="21" hidden="1" customHeight="1" spans="1:16384">
      <c r="A589" s="246">
        <v>2080601</v>
      </c>
      <c r="B589" s="249" t="s">
        <v>532</v>
      </c>
      <c r="C589" s="132">
        <f t="shared" si="9"/>
        <v>0</v>
      </c>
      <c r="M589" s="239">
        <v>0</v>
      </c>
      <c r="XEJ589"/>
      <c r="XEK589"/>
      <c r="XEL589"/>
      <c r="XEM589"/>
      <c r="XEN589"/>
      <c r="XEO589"/>
      <c r="XEP589"/>
      <c r="XEQ589"/>
      <c r="XER589"/>
      <c r="XES589"/>
      <c r="XET589"/>
      <c r="XEU589"/>
      <c r="XEV589"/>
      <c r="XEW589"/>
      <c r="XEX589"/>
      <c r="XEY589"/>
      <c r="XEZ589"/>
      <c r="XFA589"/>
      <c r="XFB589"/>
      <c r="XFC589"/>
      <c r="XFD589"/>
    </row>
    <row r="590" s="239" customFormat="1" ht="21" hidden="1" customHeight="1" spans="1:16384">
      <c r="A590" s="246">
        <v>2080602</v>
      </c>
      <c r="B590" s="249" t="s">
        <v>533</v>
      </c>
      <c r="C590" s="132">
        <f t="shared" si="9"/>
        <v>0</v>
      </c>
      <c r="M590" s="239">
        <v>0</v>
      </c>
      <c r="XEJ590"/>
      <c r="XEK590"/>
      <c r="XEL590"/>
      <c r="XEM590"/>
      <c r="XEN590"/>
      <c r="XEO590"/>
      <c r="XEP590"/>
      <c r="XEQ590"/>
      <c r="XER590"/>
      <c r="XES590"/>
      <c r="XET590"/>
      <c r="XEU590"/>
      <c r="XEV590"/>
      <c r="XEW590"/>
      <c r="XEX590"/>
      <c r="XEY590"/>
      <c r="XEZ590"/>
      <c r="XFA590"/>
      <c r="XFB590"/>
      <c r="XFC590"/>
      <c r="XFD590"/>
    </row>
    <row r="591" s="239" customFormat="1" ht="21" hidden="1" customHeight="1" spans="1:16384">
      <c r="A591" s="246">
        <v>2080699</v>
      </c>
      <c r="B591" s="249" t="s">
        <v>534</v>
      </c>
      <c r="C591" s="132">
        <f t="shared" si="9"/>
        <v>0</v>
      </c>
      <c r="M591" s="239">
        <v>0</v>
      </c>
      <c r="XEJ591"/>
      <c r="XEK591"/>
      <c r="XEL591"/>
      <c r="XEM591"/>
      <c r="XEN591"/>
      <c r="XEO591"/>
      <c r="XEP591"/>
      <c r="XEQ591"/>
      <c r="XER591"/>
      <c r="XES591"/>
      <c r="XET591"/>
      <c r="XEU591"/>
      <c r="XEV591"/>
      <c r="XEW591"/>
      <c r="XEX591"/>
      <c r="XEY591"/>
      <c r="XEZ591"/>
      <c r="XFA591"/>
      <c r="XFB591"/>
      <c r="XFC591"/>
      <c r="XFD591"/>
    </row>
    <row r="592" s="239" customFormat="1" ht="21" customHeight="1" spans="1:16384">
      <c r="A592" s="246">
        <v>20807</v>
      </c>
      <c r="B592" s="249" t="s">
        <v>535</v>
      </c>
      <c r="C592" s="132">
        <f t="shared" si="9"/>
        <v>7860.33</v>
      </c>
      <c r="K592" s="239">
        <v>2000</v>
      </c>
      <c r="L592" s="239">
        <v>5697</v>
      </c>
      <c r="M592" s="239">
        <v>163.33</v>
      </c>
      <c r="XEJ592"/>
      <c r="XEK592"/>
      <c r="XEL592"/>
      <c r="XEM592"/>
      <c r="XEN592"/>
      <c r="XEO592"/>
      <c r="XEP592"/>
      <c r="XEQ592"/>
      <c r="XER592"/>
      <c r="XES592"/>
      <c r="XET592"/>
      <c r="XEU592"/>
      <c r="XEV592"/>
      <c r="XEW592"/>
      <c r="XEX592"/>
      <c r="XEY592"/>
      <c r="XEZ592"/>
      <c r="XFA592"/>
      <c r="XFB592"/>
      <c r="XFC592"/>
      <c r="XFD592"/>
    </row>
    <row r="593" s="239" customFormat="1" ht="21" customHeight="1" spans="1:16384">
      <c r="A593" s="246">
        <v>2080701</v>
      </c>
      <c r="B593" s="249" t="s">
        <v>536</v>
      </c>
      <c r="C593" s="132">
        <f t="shared" si="9"/>
        <v>5860.33</v>
      </c>
      <c r="L593" s="239">
        <v>5697</v>
      </c>
      <c r="M593" s="239">
        <v>163.33</v>
      </c>
      <c r="XEJ593"/>
      <c r="XEK593"/>
      <c r="XEL593"/>
      <c r="XEM593"/>
      <c r="XEN593"/>
      <c r="XEO593"/>
      <c r="XEP593"/>
      <c r="XEQ593"/>
      <c r="XER593"/>
      <c r="XES593"/>
      <c r="XET593"/>
      <c r="XEU593"/>
      <c r="XEV593"/>
      <c r="XEW593"/>
      <c r="XEX593"/>
      <c r="XEY593"/>
      <c r="XEZ593"/>
      <c r="XFA593"/>
      <c r="XFB593"/>
      <c r="XFC593"/>
      <c r="XFD593"/>
    </row>
    <row r="594" s="239" customFormat="1" ht="21" hidden="1" customHeight="1" spans="1:16384">
      <c r="A594" s="246">
        <v>2080702</v>
      </c>
      <c r="B594" s="249" t="s">
        <v>537</v>
      </c>
      <c r="C594" s="132">
        <f t="shared" si="9"/>
        <v>0</v>
      </c>
      <c r="M594" s="239">
        <v>0</v>
      </c>
      <c r="XEJ594"/>
      <c r="XEK594"/>
      <c r="XEL594"/>
      <c r="XEM594"/>
      <c r="XEN594"/>
      <c r="XEO594"/>
      <c r="XEP594"/>
      <c r="XEQ594"/>
      <c r="XER594"/>
      <c r="XES594"/>
      <c r="XET594"/>
      <c r="XEU594"/>
      <c r="XEV594"/>
      <c r="XEW594"/>
      <c r="XEX594"/>
      <c r="XEY594"/>
      <c r="XEZ594"/>
      <c r="XFA594"/>
      <c r="XFB594"/>
      <c r="XFC594"/>
      <c r="XFD594"/>
    </row>
    <row r="595" s="239" customFormat="1" ht="21" hidden="1" customHeight="1" spans="1:16384">
      <c r="A595" s="246">
        <v>2080704</v>
      </c>
      <c r="B595" s="249" t="s">
        <v>538</v>
      </c>
      <c r="C595" s="132">
        <f t="shared" si="9"/>
        <v>0</v>
      </c>
      <c r="M595" s="239">
        <v>0</v>
      </c>
      <c r="XEJ595"/>
      <c r="XEK595"/>
      <c r="XEL595"/>
      <c r="XEM595"/>
      <c r="XEN595"/>
      <c r="XEO595"/>
      <c r="XEP595"/>
      <c r="XEQ595"/>
      <c r="XER595"/>
      <c r="XES595"/>
      <c r="XET595"/>
      <c r="XEU595"/>
      <c r="XEV595"/>
      <c r="XEW595"/>
      <c r="XEX595"/>
      <c r="XEY595"/>
      <c r="XEZ595"/>
      <c r="XFA595"/>
      <c r="XFB595"/>
      <c r="XFC595"/>
      <c r="XFD595"/>
    </row>
    <row r="596" s="239" customFormat="1" ht="21" customHeight="1" spans="1:16384">
      <c r="A596" s="246">
        <v>2080705</v>
      </c>
      <c r="B596" s="249" t="s">
        <v>539</v>
      </c>
      <c r="C596" s="132">
        <f t="shared" si="9"/>
        <v>2000</v>
      </c>
      <c r="K596" s="239">
        <v>2000</v>
      </c>
      <c r="M596" s="239">
        <v>0</v>
      </c>
      <c r="XEJ596"/>
      <c r="XEK596"/>
      <c r="XEL596"/>
      <c r="XEM596"/>
      <c r="XEN596"/>
      <c r="XEO596"/>
      <c r="XEP596"/>
      <c r="XEQ596"/>
      <c r="XER596"/>
      <c r="XES596"/>
      <c r="XET596"/>
      <c r="XEU596"/>
      <c r="XEV596"/>
      <c r="XEW596"/>
      <c r="XEX596"/>
      <c r="XEY596"/>
      <c r="XEZ596"/>
      <c r="XFA596"/>
      <c r="XFB596"/>
      <c r="XFC596"/>
      <c r="XFD596"/>
    </row>
    <row r="597" s="239" customFormat="1" ht="21" hidden="1" customHeight="1" spans="1:16384">
      <c r="A597" s="246">
        <v>2080709</v>
      </c>
      <c r="B597" s="248" t="s">
        <v>540</v>
      </c>
      <c r="C597" s="132">
        <f t="shared" si="9"/>
        <v>0</v>
      </c>
      <c r="M597" s="239">
        <v>0</v>
      </c>
      <c r="XEJ597"/>
      <c r="XEK597"/>
      <c r="XEL597"/>
      <c r="XEM597"/>
      <c r="XEN597"/>
      <c r="XEO597"/>
      <c r="XEP597"/>
      <c r="XEQ597"/>
      <c r="XER597"/>
      <c r="XES597"/>
      <c r="XET597"/>
      <c r="XEU597"/>
      <c r="XEV597"/>
      <c r="XEW597"/>
      <c r="XEX597"/>
      <c r="XEY597"/>
      <c r="XEZ597"/>
      <c r="XFA597"/>
      <c r="XFB597"/>
      <c r="XFC597"/>
      <c r="XFD597"/>
    </row>
    <row r="598" s="239" customFormat="1" ht="21" hidden="1" customHeight="1" spans="1:16384">
      <c r="A598" s="246">
        <v>2080711</v>
      </c>
      <c r="B598" s="249" t="s">
        <v>541</v>
      </c>
      <c r="C598" s="132">
        <f t="shared" si="9"/>
        <v>0</v>
      </c>
      <c r="M598" s="239">
        <v>0</v>
      </c>
      <c r="XEJ598"/>
      <c r="XEK598"/>
      <c r="XEL598"/>
      <c r="XEM598"/>
      <c r="XEN598"/>
      <c r="XEO598"/>
      <c r="XEP598"/>
      <c r="XEQ598"/>
      <c r="XER598"/>
      <c r="XES598"/>
      <c r="XET598"/>
      <c r="XEU598"/>
      <c r="XEV598"/>
      <c r="XEW598"/>
      <c r="XEX598"/>
      <c r="XEY598"/>
      <c r="XEZ598"/>
      <c r="XFA598"/>
      <c r="XFB598"/>
      <c r="XFC598"/>
      <c r="XFD598"/>
    </row>
    <row r="599" s="239" customFormat="1" ht="21" hidden="1" customHeight="1" spans="1:16384">
      <c r="A599" s="246">
        <v>2080712</v>
      </c>
      <c r="B599" s="249" t="s">
        <v>542</v>
      </c>
      <c r="C599" s="132">
        <f t="shared" si="9"/>
        <v>0</v>
      </c>
      <c r="M599" s="239">
        <v>0</v>
      </c>
      <c r="XEJ599"/>
      <c r="XEK599"/>
      <c r="XEL599"/>
      <c r="XEM599"/>
      <c r="XEN599"/>
      <c r="XEO599"/>
      <c r="XEP599"/>
      <c r="XEQ599"/>
      <c r="XER599"/>
      <c r="XES599"/>
      <c r="XET599"/>
      <c r="XEU599"/>
      <c r="XEV599"/>
      <c r="XEW599"/>
      <c r="XEX599"/>
      <c r="XEY599"/>
      <c r="XEZ599"/>
      <c r="XFA599"/>
      <c r="XFB599"/>
      <c r="XFC599"/>
      <c r="XFD599"/>
    </row>
    <row r="600" s="239" customFormat="1" ht="21" hidden="1" customHeight="1" spans="1:16384">
      <c r="A600" s="246">
        <v>2080713</v>
      </c>
      <c r="B600" s="249" t="s">
        <v>543</v>
      </c>
      <c r="C600" s="132">
        <f t="shared" si="9"/>
        <v>0</v>
      </c>
      <c r="M600" s="239">
        <v>0</v>
      </c>
      <c r="XEJ600"/>
      <c r="XEK600"/>
      <c r="XEL600"/>
      <c r="XEM600"/>
      <c r="XEN600"/>
      <c r="XEO600"/>
      <c r="XEP600"/>
      <c r="XEQ600"/>
      <c r="XER600"/>
      <c r="XES600"/>
      <c r="XET600"/>
      <c r="XEU600"/>
      <c r="XEV600"/>
      <c r="XEW600"/>
      <c r="XEX600"/>
      <c r="XEY600"/>
      <c r="XEZ600"/>
      <c r="XFA600"/>
      <c r="XFB600"/>
      <c r="XFC600"/>
      <c r="XFD600"/>
    </row>
    <row r="601" s="239" customFormat="1" ht="21" hidden="1" customHeight="1" spans="1:16384">
      <c r="A601" s="246">
        <v>2080799</v>
      </c>
      <c r="B601" s="249" t="s">
        <v>544</v>
      </c>
      <c r="C601" s="132">
        <f t="shared" si="9"/>
        <v>0</v>
      </c>
      <c r="M601" s="239">
        <v>0</v>
      </c>
      <c r="XEJ601"/>
      <c r="XEK601"/>
      <c r="XEL601"/>
      <c r="XEM601"/>
      <c r="XEN601"/>
      <c r="XEO601"/>
      <c r="XEP601"/>
      <c r="XEQ601"/>
      <c r="XER601"/>
      <c r="XES601"/>
      <c r="XET601"/>
      <c r="XEU601"/>
      <c r="XEV601"/>
      <c r="XEW601"/>
      <c r="XEX601"/>
      <c r="XEY601"/>
      <c r="XEZ601"/>
      <c r="XFA601"/>
      <c r="XFB601"/>
      <c r="XFC601"/>
      <c r="XFD601"/>
    </row>
    <row r="602" s="239" customFormat="1" ht="21" customHeight="1" spans="1:16384">
      <c r="A602" s="246">
        <v>20808</v>
      </c>
      <c r="B602" s="248" t="s">
        <v>545</v>
      </c>
      <c r="C602" s="132">
        <f t="shared" si="9"/>
        <v>12347.6</v>
      </c>
      <c r="G602" s="239">
        <v>0</v>
      </c>
      <c r="K602" s="239">
        <v>2510</v>
      </c>
      <c r="L602" s="239">
        <v>9114</v>
      </c>
      <c r="M602" s="239">
        <v>723.6</v>
      </c>
      <c r="XEJ602"/>
      <c r="XEK602"/>
      <c r="XEL602"/>
      <c r="XEM602"/>
      <c r="XEN602"/>
      <c r="XEO602"/>
      <c r="XEP602"/>
      <c r="XEQ602"/>
      <c r="XER602"/>
      <c r="XES602"/>
      <c r="XET602"/>
      <c r="XEU602"/>
      <c r="XEV602"/>
      <c r="XEW602"/>
      <c r="XEX602"/>
      <c r="XEY602"/>
      <c r="XEZ602"/>
      <c r="XFA602"/>
      <c r="XFB602"/>
      <c r="XFC602"/>
      <c r="XFD602"/>
    </row>
    <row r="603" s="239" customFormat="1" ht="21" customHeight="1" spans="1:16384">
      <c r="A603" s="246">
        <v>2080801</v>
      </c>
      <c r="B603" s="249" t="s">
        <v>546</v>
      </c>
      <c r="C603" s="132">
        <f t="shared" si="9"/>
        <v>972.28</v>
      </c>
      <c r="G603" s="239">
        <v>0</v>
      </c>
      <c r="K603" s="239">
        <v>210</v>
      </c>
      <c r="L603" s="239">
        <v>740</v>
      </c>
      <c r="M603" s="239">
        <v>22.28</v>
      </c>
      <c r="XEJ603"/>
      <c r="XEK603"/>
      <c r="XEL603"/>
      <c r="XEM603"/>
      <c r="XEN603"/>
      <c r="XEO603"/>
      <c r="XEP603"/>
      <c r="XEQ603"/>
      <c r="XER603"/>
      <c r="XES603"/>
      <c r="XET603"/>
      <c r="XEU603"/>
      <c r="XEV603"/>
      <c r="XEW603"/>
      <c r="XEX603"/>
      <c r="XEY603"/>
      <c r="XEZ603"/>
      <c r="XFA603"/>
      <c r="XFB603"/>
      <c r="XFC603"/>
      <c r="XFD603"/>
    </row>
    <row r="604" s="239" customFormat="1" ht="21" customHeight="1" spans="1:16384">
      <c r="A604" s="246">
        <v>2080802</v>
      </c>
      <c r="B604" s="249" t="s">
        <v>547</v>
      </c>
      <c r="C604" s="132">
        <f t="shared" si="9"/>
        <v>2296.52</v>
      </c>
      <c r="K604" s="239">
        <v>452</v>
      </c>
      <c r="L604" s="239">
        <v>1800</v>
      </c>
      <c r="M604" s="239">
        <v>44.52</v>
      </c>
      <c r="XEJ604"/>
      <c r="XEK604"/>
      <c r="XEL604"/>
      <c r="XEM604"/>
      <c r="XEN604"/>
      <c r="XEO604"/>
      <c r="XEP604"/>
      <c r="XEQ604"/>
      <c r="XER604"/>
      <c r="XES604"/>
      <c r="XET604"/>
      <c r="XEU604"/>
      <c r="XEV604"/>
      <c r="XEW604"/>
      <c r="XEX604"/>
      <c r="XEY604"/>
      <c r="XEZ604"/>
      <c r="XFA604"/>
      <c r="XFB604"/>
      <c r="XFC604"/>
      <c r="XFD604"/>
    </row>
    <row r="605" s="239" customFormat="1" ht="21" customHeight="1" spans="1:16384">
      <c r="A605" s="246">
        <v>2080803</v>
      </c>
      <c r="B605" s="248" t="s">
        <v>548</v>
      </c>
      <c r="C605" s="132">
        <f t="shared" si="9"/>
        <v>6730</v>
      </c>
      <c r="K605" s="239">
        <v>1128</v>
      </c>
      <c r="L605" s="239">
        <v>5602</v>
      </c>
      <c r="M605" s="239">
        <v>0</v>
      </c>
      <c r="XEJ605"/>
      <c r="XEK605"/>
      <c r="XEL605"/>
      <c r="XEM605"/>
      <c r="XEN605"/>
      <c r="XEO605"/>
      <c r="XEP605"/>
      <c r="XEQ605"/>
      <c r="XER605"/>
      <c r="XES605"/>
      <c r="XET605"/>
      <c r="XEU605"/>
      <c r="XEV605"/>
      <c r="XEW605"/>
      <c r="XEX605"/>
      <c r="XEY605"/>
      <c r="XEZ605"/>
      <c r="XFA605"/>
      <c r="XFB605"/>
      <c r="XFC605"/>
      <c r="XFD605"/>
    </row>
    <row r="606" s="239" customFormat="1" ht="21" customHeight="1" spans="1:16384">
      <c r="A606" s="246">
        <v>2080805</v>
      </c>
      <c r="B606" s="249" t="s">
        <v>549</v>
      </c>
      <c r="C606" s="132">
        <f t="shared" si="9"/>
        <v>1187</v>
      </c>
      <c r="K606" s="239">
        <v>400</v>
      </c>
      <c r="L606" s="239">
        <v>787</v>
      </c>
      <c r="M606" s="239">
        <v>0</v>
      </c>
      <c r="XEJ606"/>
      <c r="XEK606"/>
      <c r="XEL606"/>
      <c r="XEM606"/>
      <c r="XEN606"/>
      <c r="XEO606"/>
      <c r="XEP606"/>
      <c r="XEQ606"/>
      <c r="XER606"/>
      <c r="XES606"/>
      <c r="XET606"/>
      <c r="XEU606"/>
      <c r="XEV606"/>
      <c r="XEW606"/>
      <c r="XEX606"/>
      <c r="XEY606"/>
      <c r="XEZ606"/>
      <c r="XFA606"/>
      <c r="XFB606"/>
      <c r="XFC606"/>
      <c r="XFD606"/>
    </row>
    <row r="607" s="239" customFormat="1" ht="21" hidden="1" customHeight="1" spans="1:16384">
      <c r="A607" s="246">
        <v>2080806</v>
      </c>
      <c r="B607" s="249" t="s">
        <v>550</v>
      </c>
      <c r="C607" s="132">
        <f t="shared" si="9"/>
        <v>0</v>
      </c>
      <c r="M607" s="239">
        <v>0</v>
      </c>
      <c r="XEJ607"/>
      <c r="XEK607"/>
      <c r="XEL607"/>
      <c r="XEM607"/>
      <c r="XEN607"/>
      <c r="XEO607"/>
      <c r="XEP607"/>
      <c r="XEQ607"/>
      <c r="XER607"/>
      <c r="XES607"/>
      <c r="XET607"/>
      <c r="XEU607"/>
      <c r="XEV607"/>
      <c r="XEW607"/>
      <c r="XEX607"/>
      <c r="XEY607"/>
      <c r="XEZ607"/>
      <c r="XFA607"/>
      <c r="XFB607"/>
      <c r="XFC607"/>
      <c r="XFD607"/>
    </row>
    <row r="608" s="239" customFormat="1" ht="21" hidden="1" customHeight="1" spans="1:16384">
      <c r="A608" s="246">
        <v>2080807</v>
      </c>
      <c r="B608" s="248" t="s">
        <v>551</v>
      </c>
      <c r="C608" s="132">
        <f t="shared" si="9"/>
        <v>0</v>
      </c>
      <c r="M608" s="239">
        <v>0</v>
      </c>
      <c r="XEJ608"/>
      <c r="XEK608"/>
      <c r="XEL608"/>
      <c r="XEM608"/>
      <c r="XEN608"/>
      <c r="XEO608"/>
      <c r="XEP608"/>
      <c r="XEQ608"/>
      <c r="XER608"/>
      <c r="XES608"/>
      <c r="XET608"/>
      <c r="XEU608"/>
      <c r="XEV608"/>
      <c r="XEW608"/>
      <c r="XEX608"/>
      <c r="XEY608"/>
      <c r="XEZ608"/>
      <c r="XFA608"/>
      <c r="XFB608"/>
      <c r="XFC608"/>
      <c r="XFD608"/>
    </row>
    <row r="609" s="239" customFormat="1" ht="21" customHeight="1" spans="1:16384">
      <c r="A609" s="246">
        <v>2080808</v>
      </c>
      <c r="B609" s="249" t="s">
        <v>552</v>
      </c>
      <c r="C609" s="132">
        <f t="shared" si="9"/>
        <v>109.05</v>
      </c>
      <c r="M609" s="239">
        <v>109.05</v>
      </c>
      <c r="XEJ609"/>
      <c r="XEK609"/>
      <c r="XEL609"/>
      <c r="XEM609"/>
      <c r="XEN609"/>
      <c r="XEO609"/>
      <c r="XEP609"/>
      <c r="XEQ609"/>
      <c r="XER609"/>
      <c r="XES609"/>
      <c r="XET609"/>
      <c r="XEU609"/>
      <c r="XEV609"/>
      <c r="XEW609"/>
      <c r="XEX609"/>
      <c r="XEY609"/>
      <c r="XEZ609"/>
      <c r="XFA609"/>
      <c r="XFB609"/>
      <c r="XFC609"/>
      <c r="XFD609"/>
    </row>
    <row r="610" s="239" customFormat="1" ht="21" customHeight="1" spans="1:16384">
      <c r="A610" s="246">
        <v>2080899</v>
      </c>
      <c r="B610" s="249" t="s">
        <v>553</v>
      </c>
      <c r="C610" s="132">
        <f t="shared" si="9"/>
        <v>1052.75</v>
      </c>
      <c r="K610" s="239">
        <v>320</v>
      </c>
      <c r="L610" s="239">
        <v>185</v>
      </c>
      <c r="M610" s="239">
        <v>547.75</v>
      </c>
      <c r="XEJ610"/>
      <c r="XEK610"/>
      <c r="XEL610"/>
      <c r="XEM610"/>
      <c r="XEN610"/>
      <c r="XEO610"/>
      <c r="XEP610"/>
      <c r="XEQ610"/>
      <c r="XER610"/>
      <c r="XES610"/>
      <c r="XET610"/>
      <c r="XEU610"/>
      <c r="XEV610"/>
      <c r="XEW610"/>
      <c r="XEX610"/>
      <c r="XEY610"/>
      <c r="XEZ610"/>
      <c r="XFA610"/>
      <c r="XFB610"/>
      <c r="XFC610"/>
      <c r="XFD610"/>
    </row>
    <row r="611" s="239" customFormat="1" ht="21" customHeight="1" spans="1:16384">
      <c r="A611" s="246">
        <v>20809</v>
      </c>
      <c r="B611" s="248" t="s">
        <v>554</v>
      </c>
      <c r="C611" s="132">
        <f t="shared" si="9"/>
        <v>2951.34</v>
      </c>
      <c r="K611" s="239">
        <v>1134</v>
      </c>
      <c r="L611" s="239">
        <v>1807</v>
      </c>
      <c r="M611" s="239">
        <v>10.34</v>
      </c>
      <c r="XEJ611"/>
      <c r="XEK611"/>
      <c r="XEL611"/>
      <c r="XEM611"/>
      <c r="XEN611"/>
      <c r="XEO611"/>
      <c r="XEP611"/>
      <c r="XEQ611"/>
      <c r="XER611"/>
      <c r="XES611"/>
      <c r="XET611"/>
      <c r="XEU611"/>
      <c r="XEV611"/>
      <c r="XEW611"/>
      <c r="XEX611"/>
      <c r="XEY611"/>
      <c r="XEZ611"/>
      <c r="XFA611"/>
      <c r="XFB611"/>
      <c r="XFC611"/>
      <c r="XFD611"/>
    </row>
    <row r="612" s="239" customFormat="1" ht="21" customHeight="1" spans="1:16384">
      <c r="A612" s="246">
        <v>2080901</v>
      </c>
      <c r="B612" s="249" t="s">
        <v>555</v>
      </c>
      <c r="C612" s="132">
        <f t="shared" si="9"/>
        <v>1522</v>
      </c>
      <c r="K612" s="239">
        <v>811</v>
      </c>
      <c r="L612" s="239">
        <v>711</v>
      </c>
      <c r="M612" s="239">
        <v>0</v>
      </c>
      <c r="XEJ612"/>
      <c r="XEK612"/>
      <c r="XEL612"/>
      <c r="XEM612"/>
      <c r="XEN612"/>
      <c r="XEO612"/>
      <c r="XEP612"/>
      <c r="XEQ612"/>
      <c r="XER612"/>
      <c r="XES612"/>
      <c r="XET612"/>
      <c r="XEU612"/>
      <c r="XEV612"/>
      <c r="XEW612"/>
      <c r="XEX612"/>
      <c r="XEY612"/>
      <c r="XEZ612"/>
      <c r="XFA612"/>
      <c r="XFB612"/>
      <c r="XFC612"/>
      <c r="XFD612"/>
    </row>
    <row r="613" s="239" customFormat="1" ht="21" customHeight="1" spans="1:16384">
      <c r="A613" s="246">
        <v>2080902</v>
      </c>
      <c r="B613" s="249" t="s">
        <v>556</v>
      </c>
      <c r="C613" s="132">
        <f t="shared" si="9"/>
        <v>441</v>
      </c>
      <c r="K613" s="239">
        <v>58</v>
      </c>
      <c r="L613" s="239">
        <v>383</v>
      </c>
      <c r="M613" s="239">
        <v>0</v>
      </c>
      <c r="XEJ613"/>
      <c r="XEK613"/>
      <c r="XEL613"/>
      <c r="XEM613"/>
      <c r="XEN613"/>
      <c r="XEO613"/>
      <c r="XEP613"/>
      <c r="XEQ613"/>
      <c r="XER613"/>
      <c r="XES613"/>
      <c r="XET613"/>
      <c r="XEU613"/>
      <c r="XEV613"/>
      <c r="XEW613"/>
      <c r="XEX613"/>
      <c r="XEY613"/>
      <c r="XEZ613"/>
      <c r="XFA613"/>
      <c r="XFB613"/>
      <c r="XFC613"/>
      <c r="XFD613"/>
    </row>
    <row r="614" s="239" customFormat="1" ht="21" customHeight="1" spans="1:16384">
      <c r="A614" s="246">
        <v>2080903</v>
      </c>
      <c r="B614" s="249" t="s">
        <v>557</v>
      </c>
      <c r="C614" s="132">
        <f t="shared" si="9"/>
        <v>28</v>
      </c>
      <c r="L614" s="239">
        <v>28</v>
      </c>
      <c r="M614" s="239">
        <v>0</v>
      </c>
      <c r="XEJ614"/>
      <c r="XEK614"/>
      <c r="XEL614"/>
      <c r="XEM614"/>
      <c r="XEN614"/>
      <c r="XEO614"/>
      <c r="XEP614"/>
      <c r="XEQ614"/>
      <c r="XER614"/>
      <c r="XES614"/>
      <c r="XET614"/>
      <c r="XEU614"/>
      <c r="XEV614"/>
      <c r="XEW614"/>
      <c r="XEX614"/>
      <c r="XEY614"/>
      <c r="XEZ614"/>
      <c r="XFA614"/>
      <c r="XFB614"/>
      <c r="XFC614"/>
      <c r="XFD614"/>
    </row>
    <row r="615" s="239" customFormat="1" ht="21" customHeight="1" spans="1:16384">
      <c r="A615" s="246">
        <v>2080904</v>
      </c>
      <c r="B615" s="248" t="s">
        <v>558</v>
      </c>
      <c r="C615" s="132">
        <f t="shared" ref="C615:C678" si="10">D615+E615+F615+G615+H615+I615+J615+K615+L615+M615</f>
        <v>7.29</v>
      </c>
      <c r="M615" s="239">
        <v>7.29</v>
      </c>
      <c r="XEJ615"/>
      <c r="XEK615"/>
      <c r="XEL615"/>
      <c r="XEM615"/>
      <c r="XEN615"/>
      <c r="XEO615"/>
      <c r="XEP615"/>
      <c r="XEQ615"/>
      <c r="XER615"/>
      <c r="XES615"/>
      <c r="XET615"/>
      <c r="XEU615"/>
      <c r="XEV615"/>
      <c r="XEW615"/>
      <c r="XEX615"/>
      <c r="XEY615"/>
      <c r="XEZ615"/>
      <c r="XFA615"/>
      <c r="XFB615"/>
      <c r="XFC615"/>
      <c r="XFD615"/>
    </row>
    <row r="616" s="239" customFormat="1" ht="21" customHeight="1" spans="1:16384">
      <c r="A616" s="246">
        <v>2080905</v>
      </c>
      <c r="B616" s="249" t="s">
        <v>559</v>
      </c>
      <c r="C616" s="132">
        <f t="shared" si="10"/>
        <v>951.35</v>
      </c>
      <c r="K616" s="239">
        <v>265</v>
      </c>
      <c r="L616" s="239">
        <v>685</v>
      </c>
      <c r="M616" s="239">
        <v>1.35</v>
      </c>
      <c r="XEJ616"/>
      <c r="XEK616"/>
      <c r="XEL616"/>
      <c r="XEM616"/>
      <c r="XEN616"/>
      <c r="XEO616"/>
      <c r="XEP616"/>
      <c r="XEQ616"/>
      <c r="XER616"/>
      <c r="XES616"/>
      <c r="XET616"/>
      <c r="XEU616"/>
      <c r="XEV616"/>
      <c r="XEW616"/>
      <c r="XEX616"/>
      <c r="XEY616"/>
      <c r="XEZ616"/>
      <c r="XFA616"/>
      <c r="XFB616"/>
      <c r="XFC616"/>
      <c r="XFD616"/>
    </row>
    <row r="617" s="239" customFormat="1" ht="21" customHeight="1" spans="1:16384">
      <c r="A617" s="246">
        <v>2080999</v>
      </c>
      <c r="B617" s="249" t="s">
        <v>560</v>
      </c>
      <c r="C617" s="132">
        <f t="shared" si="10"/>
        <v>1.7</v>
      </c>
      <c r="M617" s="239">
        <v>1.7</v>
      </c>
      <c r="XEJ617"/>
      <c r="XEK617"/>
      <c r="XEL617"/>
      <c r="XEM617"/>
      <c r="XEN617"/>
      <c r="XEO617"/>
      <c r="XEP617"/>
      <c r="XEQ617"/>
      <c r="XER617"/>
      <c r="XES617"/>
      <c r="XET617"/>
      <c r="XEU617"/>
      <c r="XEV617"/>
      <c r="XEW617"/>
      <c r="XEX617"/>
      <c r="XEY617"/>
      <c r="XEZ617"/>
      <c r="XFA617"/>
      <c r="XFB617"/>
      <c r="XFC617"/>
      <c r="XFD617"/>
    </row>
    <row r="618" s="239" customFormat="1" ht="21" customHeight="1" spans="1:16384">
      <c r="A618" s="246">
        <v>20810</v>
      </c>
      <c r="B618" s="249" t="s">
        <v>561</v>
      </c>
      <c r="C618" s="132">
        <f t="shared" si="10"/>
        <v>4077.1</v>
      </c>
      <c r="F618" s="239">
        <v>718.09</v>
      </c>
      <c r="K618" s="239">
        <v>1148</v>
      </c>
      <c r="L618" s="239">
        <v>1802</v>
      </c>
      <c r="M618" s="239">
        <v>409.01</v>
      </c>
      <c r="XEJ618"/>
      <c r="XEK618"/>
      <c r="XEL618"/>
      <c r="XEM618"/>
      <c r="XEN618"/>
      <c r="XEO618"/>
      <c r="XEP618"/>
      <c r="XEQ618"/>
      <c r="XER618"/>
      <c r="XES618"/>
      <c r="XET618"/>
      <c r="XEU618"/>
      <c r="XEV618"/>
      <c r="XEW618"/>
      <c r="XEX618"/>
      <c r="XEY618"/>
      <c r="XEZ618"/>
      <c r="XFA618"/>
      <c r="XFB618"/>
      <c r="XFC618"/>
      <c r="XFD618"/>
    </row>
    <row r="619" s="239" customFormat="1" ht="21" customHeight="1" spans="1:16384">
      <c r="A619" s="246">
        <v>2081001</v>
      </c>
      <c r="B619" s="248" t="s">
        <v>562</v>
      </c>
      <c r="C619" s="132">
        <f t="shared" si="10"/>
        <v>824.99</v>
      </c>
      <c r="K619" s="239">
        <v>163</v>
      </c>
      <c r="L619" s="239">
        <v>650</v>
      </c>
      <c r="M619" s="239">
        <v>11.99</v>
      </c>
      <c r="XEJ619"/>
      <c r="XEK619"/>
      <c r="XEL619"/>
      <c r="XEM619"/>
      <c r="XEN619"/>
      <c r="XEO619"/>
      <c r="XEP619"/>
      <c r="XEQ619"/>
      <c r="XER619"/>
      <c r="XES619"/>
      <c r="XET619"/>
      <c r="XEU619"/>
      <c r="XEV619"/>
      <c r="XEW619"/>
      <c r="XEX619"/>
      <c r="XEY619"/>
      <c r="XEZ619"/>
      <c r="XFA619"/>
      <c r="XFB619"/>
      <c r="XFC619"/>
      <c r="XFD619"/>
    </row>
    <row r="620" s="239" customFormat="1" ht="21" customHeight="1" spans="1:16384">
      <c r="A620" s="246">
        <v>2081002</v>
      </c>
      <c r="B620" s="249" t="s">
        <v>563</v>
      </c>
      <c r="C620" s="132">
        <f t="shared" si="10"/>
        <v>1857</v>
      </c>
      <c r="K620" s="239">
        <v>985</v>
      </c>
      <c r="L620" s="239">
        <v>872</v>
      </c>
      <c r="M620" s="239">
        <v>0</v>
      </c>
      <c r="XEJ620"/>
      <c r="XEK620"/>
      <c r="XEL620"/>
      <c r="XEM620"/>
      <c r="XEN620"/>
      <c r="XEO620"/>
      <c r="XEP620"/>
      <c r="XEQ620"/>
      <c r="XER620"/>
      <c r="XES620"/>
      <c r="XET620"/>
      <c r="XEU620"/>
      <c r="XEV620"/>
      <c r="XEW620"/>
      <c r="XEX620"/>
      <c r="XEY620"/>
      <c r="XEZ620"/>
      <c r="XFA620"/>
      <c r="XFB620"/>
      <c r="XFC620"/>
      <c r="XFD620"/>
    </row>
    <row r="621" s="239" customFormat="1" ht="21" hidden="1" customHeight="1" spans="1:16384">
      <c r="A621" s="246">
        <v>2081003</v>
      </c>
      <c r="B621" s="249" t="s">
        <v>564</v>
      </c>
      <c r="C621" s="132">
        <f t="shared" si="10"/>
        <v>0</v>
      </c>
      <c r="M621" s="239">
        <v>0</v>
      </c>
      <c r="XEJ621"/>
      <c r="XEK621"/>
      <c r="XEL621"/>
      <c r="XEM621"/>
      <c r="XEN621"/>
      <c r="XEO621"/>
      <c r="XEP621"/>
      <c r="XEQ621"/>
      <c r="XER621"/>
      <c r="XES621"/>
      <c r="XET621"/>
      <c r="XEU621"/>
      <c r="XEV621"/>
      <c r="XEW621"/>
      <c r="XEX621"/>
      <c r="XEY621"/>
      <c r="XEZ621"/>
      <c r="XFA621"/>
      <c r="XFB621"/>
      <c r="XFC621"/>
      <c r="XFD621"/>
    </row>
    <row r="622" s="239" customFormat="1" ht="21" customHeight="1" spans="1:16384">
      <c r="A622" s="246">
        <v>2081004</v>
      </c>
      <c r="B622" s="248" t="s">
        <v>565</v>
      </c>
      <c r="C622" s="132">
        <f t="shared" si="10"/>
        <v>27</v>
      </c>
      <c r="F622" s="239">
        <v>0</v>
      </c>
      <c r="M622" s="239">
        <v>27</v>
      </c>
      <c r="XEJ622"/>
      <c r="XEK622"/>
      <c r="XEL622"/>
      <c r="XEM622"/>
      <c r="XEN622"/>
      <c r="XEO622"/>
      <c r="XEP622"/>
      <c r="XEQ622"/>
      <c r="XER622"/>
      <c r="XES622"/>
      <c r="XET622"/>
      <c r="XEU622"/>
      <c r="XEV622"/>
      <c r="XEW622"/>
      <c r="XEX622"/>
      <c r="XEY622"/>
      <c r="XEZ622"/>
      <c r="XFA622"/>
      <c r="XFB622"/>
      <c r="XFC622"/>
      <c r="XFD622"/>
    </row>
    <row r="623" s="239" customFormat="1" ht="21" customHeight="1" spans="1:16384">
      <c r="A623" s="246">
        <v>2081005</v>
      </c>
      <c r="B623" s="249" t="s">
        <v>566</v>
      </c>
      <c r="C623" s="132">
        <f t="shared" si="10"/>
        <v>718.09</v>
      </c>
      <c r="F623" s="239">
        <v>718.09</v>
      </c>
      <c r="M623" s="239">
        <v>0</v>
      </c>
      <c r="XEJ623"/>
      <c r="XEK623"/>
      <c r="XEL623"/>
      <c r="XEM623"/>
      <c r="XEN623"/>
      <c r="XEO623"/>
      <c r="XEP623"/>
      <c r="XEQ623"/>
      <c r="XER623"/>
      <c r="XES623"/>
      <c r="XET623"/>
      <c r="XEU623"/>
      <c r="XEV623"/>
      <c r="XEW623"/>
      <c r="XEX623"/>
      <c r="XEY623"/>
      <c r="XEZ623"/>
      <c r="XFA623"/>
      <c r="XFB623"/>
      <c r="XFC623"/>
      <c r="XFD623"/>
    </row>
    <row r="624" s="239" customFormat="1" ht="21" customHeight="1" spans="1:16384">
      <c r="A624" s="246">
        <v>2081006</v>
      </c>
      <c r="B624" s="249" t="s">
        <v>567</v>
      </c>
      <c r="C624" s="132">
        <f t="shared" si="10"/>
        <v>640.02</v>
      </c>
      <c r="L624" s="239">
        <v>280</v>
      </c>
      <c r="M624" s="239">
        <v>360.02</v>
      </c>
      <c r="XEJ624"/>
      <c r="XEK624"/>
      <c r="XEL624"/>
      <c r="XEM624"/>
      <c r="XEN624"/>
      <c r="XEO624"/>
      <c r="XEP624"/>
      <c r="XEQ624"/>
      <c r="XER624"/>
      <c r="XES624"/>
      <c r="XET624"/>
      <c r="XEU624"/>
      <c r="XEV624"/>
      <c r="XEW624"/>
      <c r="XEX624"/>
      <c r="XEY624"/>
      <c r="XEZ624"/>
      <c r="XFA624"/>
      <c r="XFB624"/>
      <c r="XFC624"/>
      <c r="XFD624"/>
    </row>
    <row r="625" s="239" customFormat="1" ht="21" customHeight="1" spans="1:16384">
      <c r="A625" s="246">
        <v>2081099</v>
      </c>
      <c r="B625" s="248" t="s">
        <v>568</v>
      </c>
      <c r="C625" s="132">
        <f t="shared" si="10"/>
        <v>10</v>
      </c>
      <c r="M625" s="239">
        <v>10</v>
      </c>
      <c r="XEJ625"/>
      <c r="XEK625"/>
      <c r="XEL625"/>
      <c r="XEM625"/>
      <c r="XEN625"/>
      <c r="XEO625"/>
      <c r="XEP625"/>
      <c r="XEQ625"/>
      <c r="XER625"/>
      <c r="XES625"/>
      <c r="XET625"/>
      <c r="XEU625"/>
      <c r="XEV625"/>
      <c r="XEW625"/>
      <c r="XEX625"/>
      <c r="XEY625"/>
      <c r="XEZ625"/>
      <c r="XFA625"/>
      <c r="XFB625"/>
      <c r="XFC625"/>
      <c r="XFD625"/>
    </row>
    <row r="626" s="239" customFormat="1" ht="21" customHeight="1" spans="1:16384">
      <c r="A626" s="246">
        <v>20811</v>
      </c>
      <c r="B626" s="249" t="s">
        <v>569</v>
      </c>
      <c r="C626" s="132">
        <f t="shared" si="10"/>
        <v>4425.61</v>
      </c>
      <c r="F626" s="239">
        <v>200.36</v>
      </c>
      <c r="K626" s="239">
        <v>362</v>
      </c>
      <c r="L626" s="239">
        <v>3332</v>
      </c>
      <c r="M626" s="239">
        <v>531.25</v>
      </c>
      <c r="XEJ626"/>
      <c r="XEK626"/>
      <c r="XEL626"/>
      <c r="XEM626"/>
      <c r="XEN626"/>
      <c r="XEO626"/>
      <c r="XEP626"/>
      <c r="XEQ626"/>
      <c r="XER626"/>
      <c r="XES626"/>
      <c r="XET626"/>
      <c r="XEU626"/>
      <c r="XEV626"/>
      <c r="XEW626"/>
      <c r="XEX626"/>
      <c r="XEY626"/>
      <c r="XEZ626"/>
      <c r="XFA626"/>
      <c r="XFB626"/>
      <c r="XFC626"/>
      <c r="XFD626"/>
    </row>
    <row r="627" s="239" customFormat="1" ht="21" customHeight="1" spans="1:16384">
      <c r="A627" s="246">
        <v>2081101</v>
      </c>
      <c r="B627" s="249" t="s">
        <v>132</v>
      </c>
      <c r="C627" s="132">
        <f t="shared" si="10"/>
        <v>115.98</v>
      </c>
      <c r="F627" s="239">
        <v>115.98</v>
      </c>
      <c r="M627" s="239">
        <v>0</v>
      </c>
      <c r="XEJ627"/>
      <c r="XEK627"/>
      <c r="XEL627"/>
      <c r="XEM627"/>
      <c r="XEN627"/>
      <c r="XEO627"/>
      <c r="XEP627"/>
      <c r="XEQ627"/>
      <c r="XER627"/>
      <c r="XES627"/>
      <c r="XET627"/>
      <c r="XEU627"/>
      <c r="XEV627"/>
      <c r="XEW627"/>
      <c r="XEX627"/>
      <c r="XEY627"/>
      <c r="XEZ627"/>
      <c r="XFA627"/>
      <c r="XFB627"/>
      <c r="XFC627"/>
      <c r="XFD627"/>
    </row>
    <row r="628" s="239" customFormat="1" ht="21" hidden="1" customHeight="1" spans="1:16384">
      <c r="A628" s="246">
        <v>2081102</v>
      </c>
      <c r="B628" s="249" t="s">
        <v>133</v>
      </c>
      <c r="C628" s="132">
        <f t="shared" si="10"/>
        <v>0</v>
      </c>
      <c r="M628" s="239">
        <v>0</v>
      </c>
      <c r="XEJ628"/>
      <c r="XEK628"/>
      <c r="XEL628"/>
      <c r="XEM628"/>
      <c r="XEN628"/>
      <c r="XEO628"/>
      <c r="XEP628"/>
      <c r="XEQ628"/>
      <c r="XER628"/>
      <c r="XES628"/>
      <c r="XET628"/>
      <c r="XEU628"/>
      <c r="XEV628"/>
      <c r="XEW628"/>
      <c r="XEX628"/>
      <c r="XEY628"/>
      <c r="XEZ628"/>
      <c r="XFA628"/>
      <c r="XFB628"/>
      <c r="XFC628"/>
      <c r="XFD628"/>
    </row>
    <row r="629" s="239" customFormat="1" ht="21" hidden="1" customHeight="1" spans="1:16384">
      <c r="A629" s="246">
        <v>2081103</v>
      </c>
      <c r="B629" s="248" t="s">
        <v>134</v>
      </c>
      <c r="C629" s="132">
        <f t="shared" si="10"/>
        <v>0</v>
      </c>
      <c r="M629" s="239">
        <v>0</v>
      </c>
      <c r="XEJ629"/>
      <c r="XEK629"/>
      <c r="XEL629"/>
      <c r="XEM629"/>
      <c r="XEN629"/>
      <c r="XEO629"/>
      <c r="XEP629"/>
      <c r="XEQ629"/>
      <c r="XER629"/>
      <c r="XES629"/>
      <c r="XET629"/>
      <c r="XEU629"/>
      <c r="XEV629"/>
      <c r="XEW629"/>
      <c r="XEX629"/>
      <c r="XEY629"/>
      <c r="XEZ629"/>
      <c r="XFA629"/>
      <c r="XFB629"/>
      <c r="XFC629"/>
      <c r="XFD629"/>
    </row>
    <row r="630" s="239" customFormat="1" ht="21" customHeight="1" spans="1:16384">
      <c r="A630" s="246">
        <v>2081104</v>
      </c>
      <c r="B630" s="249" t="s">
        <v>570</v>
      </c>
      <c r="C630" s="132">
        <f t="shared" si="10"/>
        <v>328.55</v>
      </c>
      <c r="L630" s="239">
        <v>141</v>
      </c>
      <c r="M630" s="239">
        <v>187.55</v>
      </c>
      <c r="XEJ630"/>
      <c r="XEK630"/>
      <c r="XEL630"/>
      <c r="XEM630"/>
      <c r="XEN630"/>
      <c r="XEO630"/>
      <c r="XEP630"/>
      <c r="XEQ630"/>
      <c r="XER630"/>
      <c r="XES630"/>
      <c r="XET630"/>
      <c r="XEU630"/>
      <c r="XEV630"/>
      <c r="XEW630"/>
      <c r="XEX630"/>
      <c r="XEY630"/>
      <c r="XEZ630"/>
      <c r="XFA630"/>
      <c r="XFB630"/>
      <c r="XFC630"/>
      <c r="XFD630"/>
    </row>
    <row r="631" s="239" customFormat="1" ht="21" customHeight="1" spans="1:16384">
      <c r="A631" s="246">
        <v>2081105</v>
      </c>
      <c r="B631" s="249" t="s">
        <v>571</v>
      </c>
      <c r="C631" s="132">
        <f t="shared" si="10"/>
        <v>91.7</v>
      </c>
      <c r="M631" s="239">
        <v>91.7</v>
      </c>
      <c r="XEJ631"/>
      <c r="XEK631"/>
      <c r="XEL631"/>
      <c r="XEM631"/>
      <c r="XEN631"/>
      <c r="XEO631"/>
      <c r="XEP631"/>
      <c r="XEQ631"/>
      <c r="XER631"/>
      <c r="XES631"/>
      <c r="XET631"/>
      <c r="XEU631"/>
      <c r="XEV631"/>
      <c r="XEW631"/>
      <c r="XEX631"/>
      <c r="XEY631"/>
      <c r="XEZ631"/>
      <c r="XFA631"/>
      <c r="XFB631"/>
      <c r="XFC631"/>
      <c r="XFD631"/>
    </row>
    <row r="632" s="239" customFormat="1" ht="21" customHeight="1" spans="1:16384">
      <c r="A632" s="246">
        <v>2081106</v>
      </c>
      <c r="B632" s="249" t="s">
        <v>572</v>
      </c>
      <c r="C632" s="132">
        <f t="shared" si="10"/>
        <v>6.03</v>
      </c>
      <c r="M632" s="239">
        <v>6.03</v>
      </c>
      <c r="XEJ632"/>
      <c r="XEK632"/>
      <c r="XEL632"/>
      <c r="XEM632"/>
      <c r="XEN632"/>
      <c r="XEO632"/>
      <c r="XEP632"/>
      <c r="XEQ632"/>
      <c r="XER632"/>
      <c r="XES632"/>
      <c r="XET632"/>
      <c r="XEU632"/>
      <c r="XEV632"/>
      <c r="XEW632"/>
      <c r="XEX632"/>
      <c r="XEY632"/>
      <c r="XEZ632"/>
      <c r="XFA632"/>
      <c r="XFB632"/>
      <c r="XFC632"/>
      <c r="XFD632"/>
    </row>
    <row r="633" s="239" customFormat="1" ht="21" customHeight="1" spans="1:16384">
      <c r="A633" s="246">
        <v>2081107</v>
      </c>
      <c r="B633" s="249" t="s">
        <v>573</v>
      </c>
      <c r="C633" s="132">
        <f t="shared" si="10"/>
        <v>2648.14</v>
      </c>
      <c r="K633" s="239">
        <v>362</v>
      </c>
      <c r="L633" s="239">
        <v>2226</v>
      </c>
      <c r="M633" s="239">
        <v>60.14</v>
      </c>
      <c r="XEJ633"/>
      <c r="XEK633"/>
      <c r="XEL633"/>
      <c r="XEM633"/>
      <c r="XEN633"/>
      <c r="XEO633"/>
      <c r="XEP633"/>
      <c r="XEQ633"/>
      <c r="XER633"/>
      <c r="XES633"/>
      <c r="XET633"/>
      <c r="XEU633"/>
      <c r="XEV633"/>
      <c r="XEW633"/>
      <c r="XEX633"/>
      <c r="XEY633"/>
      <c r="XEZ633"/>
      <c r="XFA633"/>
      <c r="XFB633"/>
      <c r="XFC633"/>
      <c r="XFD633"/>
    </row>
    <row r="634" s="239" customFormat="1" ht="21" customHeight="1" spans="1:16384">
      <c r="A634" s="246">
        <v>2081199</v>
      </c>
      <c r="B634" s="248" t="s">
        <v>574</v>
      </c>
      <c r="C634" s="132">
        <f t="shared" si="10"/>
        <v>1235.21</v>
      </c>
      <c r="F634" s="239">
        <v>84.38</v>
      </c>
      <c r="L634" s="239">
        <v>965</v>
      </c>
      <c r="M634" s="239">
        <v>185.83</v>
      </c>
      <c r="XEJ634"/>
      <c r="XEK634"/>
      <c r="XEL634"/>
      <c r="XEM634"/>
      <c r="XEN634"/>
      <c r="XEO634"/>
      <c r="XEP634"/>
      <c r="XEQ634"/>
      <c r="XER634"/>
      <c r="XES634"/>
      <c r="XET634"/>
      <c r="XEU634"/>
      <c r="XEV634"/>
      <c r="XEW634"/>
      <c r="XEX634"/>
      <c r="XEY634"/>
      <c r="XEZ634"/>
      <c r="XFA634"/>
      <c r="XFB634"/>
      <c r="XFC634"/>
      <c r="XFD634"/>
    </row>
    <row r="635" s="239" customFormat="1" ht="21" hidden="1" customHeight="1" spans="1:16384">
      <c r="A635" s="246">
        <v>20816</v>
      </c>
      <c r="B635" s="249" t="s">
        <v>575</v>
      </c>
      <c r="C635" s="132">
        <f t="shared" si="10"/>
        <v>0</v>
      </c>
      <c r="M635" s="239">
        <v>0</v>
      </c>
      <c r="XEJ635"/>
      <c r="XEK635"/>
      <c r="XEL635"/>
      <c r="XEM635"/>
      <c r="XEN635"/>
      <c r="XEO635"/>
      <c r="XEP635"/>
      <c r="XEQ635"/>
      <c r="XER635"/>
      <c r="XES635"/>
      <c r="XET635"/>
      <c r="XEU635"/>
      <c r="XEV635"/>
      <c r="XEW635"/>
      <c r="XEX635"/>
      <c r="XEY635"/>
      <c r="XEZ635"/>
      <c r="XFA635"/>
      <c r="XFB635"/>
      <c r="XFC635"/>
      <c r="XFD635"/>
    </row>
    <row r="636" s="239" customFormat="1" ht="21" hidden="1" customHeight="1" spans="1:16384">
      <c r="A636" s="246">
        <v>2081601</v>
      </c>
      <c r="B636" s="249" t="s">
        <v>132</v>
      </c>
      <c r="C636" s="132">
        <f t="shared" si="10"/>
        <v>0</v>
      </c>
      <c r="M636" s="239">
        <v>0</v>
      </c>
      <c r="XEJ636"/>
      <c r="XEK636"/>
      <c r="XEL636"/>
      <c r="XEM636"/>
      <c r="XEN636"/>
      <c r="XEO636"/>
      <c r="XEP636"/>
      <c r="XEQ636"/>
      <c r="XER636"/>
      <c r="XES636"/>
      <c r="XET636"/>
      <c r="XEU636"/>
      <c r="XEV636"/>
      <c r="XEW636"/>
      <c r="XEX636"/>
      <c r="XEY636"/>
      <c r="XEZ636"/>
      <c r="XFA636"/>
      <c r="XFB636"/>
      <c r="XFC636"/>
      <c r="XFD636"/>
    </row>
    <row r="637" s="239" customFormat="1" ht="21" hidden="1" customHeight="1" spans="1:16384">
      <c r="A637" s="246">
        <v>2081602</v>
      </c>
      <c r="B637" s="249" t="s">
        <v>133</v>
      </c>
      <c r="C637" s="132">
        <f t="shared" si="10"/>
        <v>0</v>
      </c>
      <c r="M637" s="239">
        <v>0</v>
      </c>
      <c r="XEJ637"/>
      <c r="XEK637"/>
      <c r="XEL637"/>
      <c r="XEM637"/>
      <c r="XEN637"/>
      <c r="XEO637"/>
      <c r="XEP637"/>
      <c r="XEQ637"/>
      <c r="XER637"/>
      <c r="XES637"/>
      <c r="XET637"/>
      <c r="XEU637"/>
      <c r="XEV637"/>
      <c r="XEW637"/>
      <c r="XEX637"/>
      <c r="XEY637"/>
      <c r="XEZ637"/>
      <c r="XFA637"/>
      <c r="XFB637"/>
      <c r="XFC637"/>
      <c r="XFD637"/>
    </row>
    <row r="638" s="239" customFormat="1" ht="21" hidden="1" customHeight="1" spans="1:16384">
      <c r="A638" s="246">
        <v>2081603</v>
      </c>
      <c r="B638" s="249" t="s">
        <v>134</v>
      </c>
      <c r="C638" s="132">
        <f t="shared" si="10"/>
        <v>0</v>
      </c>
      <c r="M638" s="239">
        <v>0</v>
      </c>
      <c r="XEJ638"/>
      <c r="XEK638"/>
      <c r="XEL638"/>
      <c r="XEM638"/>
      <c r="XEN638"/>
      <c r="XEO638"/>
      <c r="XEP638"/>
      <c r="XEQ638"/>
      <c r="XER638"/>
      <c r="XES638"/>
      <c r="XET638"/>
      <c r="XEU638"/>
      <c r="XEV638"/>
      <c r="XEW638"/>
      <c r="XEX638"/>
      <c r="XEY638"/>
      <c r="XEZ638"/>
      <c r="XFA638"/>
      <c r="XFB638"/>
      <c r="XFC638"/>
      <c r="XFD638"/>
    </row>
    <row r="639" s="239" customFormat="1" ht="21" hidden="1" customHeight="1" spans="1:16384">
      <c r="A639" s="246">
        <v>2081699</v>
      </c>
      <c r="B639" s="249" t="s">
        <v>576</v>
      </c>
      <c r="C639" s="132">
        <f t="shared" si="10"/>
        <v>0</v>
      </c>
      <c r="M639" s="239">
        <v>0</v>
      </c>
      <c r="XEJ639"/>
      <c r="XEK639"/>
      <c r="XEL639"/>
      <c r="XEM639"/>
      <c r="XEN639"/>
      <c r="XEO639"/>
      <c r="XEP639"/>
      <c r="XEQ639"/>
      <c r="XER639"/>
      <c r="XES639"/>
      <c r="XET639"/>
      <c r="XEU639"/>
      <c r="XEV639"/>
      <c r="XEW639"/>
      <c r="XEX639"/>
      <c r="XEY639"/>
      <c r="XEZ639"/>
      <c r="XFA639"/>
      <c r="XFB639"/>
      <c r="XFC639"/>
      <c r="XFD639"/>
    </row>
    <row r="640" s="239" customFormat="1" ht="21" customHeight="1" spans="1:16384">
      <c r="A640" s="246">
        <v>20819</v>
      </c>
      <c r="B640" s="249" t="s">
        <v>577</v>
      </c>
      <c r="C640" s="132">
        <f t="shared" si="10"/>
        <v>30589</v>
      </c>
      <c r="K640" s="239">
        <v>7074</v>
      </c>
      <c r="L640" s="239">
        <v>23515</v>
      </c>
      <c r="M640" s="239">
        <v>0</v>
      </c>
      <c r="XEJ640"/>
      <c r="XEK640"/>
      <c r="XEL640"/>
      <c r="XEM640"/>
      <c r="XEN640"/>
      <c r="XEO640"/>
      <c r="XEP640"/>
      <c r="XEQ640"/>
      <c r="XER640"/>
      <c r="XES640"/>
      <c r="XET640"/>
      <c r="XEU640"/>
      <c r="XEV640"/>
      <c r="XEW640"/>
      <c r="XEX640"/>
      <c r="XEY640"/>
      <c r="XEZ640"/>
      <c r="XFA640"/>
      <c r="XFB640"/>
      <c r="XFC640"/>
      <c r="XFD640"/>
    </row>
    <row r="641" s="239" customFormat="1" ht="21" customHeight="1" spans="1:16384">
      <c r="A641" s="246">
        <v>2081901</v>
      </c>
      <c r="B641" s="249" t="s">
        <v>578</v>
      </c>
      <c r="C641" s="132">
        <f t="shared" si="10"/>
        <v>16639</v>
      </c>
      <c r="K641" s="239">
        <v>2424</v>
      </c>
      <c r="L641" s="239">
        <v>14215</v>
      </c>
      <c r="M641" s="239">
        <v>0</v>
      </c>
      <c r="XEJ641"/>
      <c r="XEK641"/>
      <c r="XEL641"/>
      <c r="XEM641"/>
      <c r="XEN641"/>
      <c r="XEO641"/>
      <c r="XEP641"/>
      <c r="XEQ641"/>
      <c r="XER641"/>
      <c r="XES641"/>
      <c r="XET641"/>
      <c r="XEU641"/>
      <c r="XEV641"/>
      <c r="XEW641"/>
      <c r="XEX641"/>
      <c r="XEY641"/>
      <c r="XEZ641"/>
      <c r="XFA641"/>
      <c r="XFB641"/>
      <c r="XFC641"/>
      <c r="XFD641"/>
    </row>
    <row r="642" s="239" customFormat="1" ht="21" customHeight="1" spans="1:16384">
      <c r="A642" s="246">
        <v>2081902</v>
      </c>
      <c r="B642" s="248" t="s">
        <v>579</v>
      </c>
      <c r="C642" s="132">
        <f t="shared" si="10"/>
        <v>13950</v>
      </c>
      <c r="K642" s="239">
        <v>4650</v>
      </c>
      <c r="L642" s="239">
        <v>9300</v>
      </c>
      <c r="M642" s="239">
        <v>0</v>
      </c>
      <c r="XEJ642"/>
      <c r="XEK642"/>
      <c r="XEL642"/>
      <c r="XEM642"/>
      <c r="XEN642"/>
      <c r="XEO642"/>
      <c r="XEP642"/>
      <c r="XEQ642"/>
      <c r="XER642"/>
      <c r="XES642"/>
      <c r="XET642"/>
      <c r="XEU642"/>
      <c r="XEV642"/>
      <c r="XEW642"/>
      <c r="XEX642"/>
      <c r="XEY642"/>
      <c r="XEZ642"/>
      <c r="XFA642"/>
      <c r="XFB642"/>
      <c r="XFC642"/>
      <c r="XFD642"/>
    </row>
    <row r="643" s="239" customFormat="1" ht="21" customHeight="1" spans="1:16384">
      <c r="A643" s="246">
        <v>20820</v>
      </c>
      <c r="B643" s="249" t="s">
        <v>580</v>
      </c>
      <c r="C643" s="132">
        <f t="shared" si="10"/>
        <v>2113</v>
      </c>
      <c r="K643" s="239">
        <v>423</v>
      </c>
      <c r="L643" s="239">
        <v>1690</v>
      </c>
      <c r="M643" s="239">
        <v>0</v>
      </c>
      <c r="XEJ643"/>
      <c r="XEK643"/>
      <c r="XEL643"/>
      <c r="XEM643"/>
      <c r="XEN643"/>
      <c r="XEO643"/>
      <c r="XEP643"/>
      <c r="XEQ643"/>
      <c r="XER643"/>
      <c r="XES643"/>
      <c r="XET643"/>
      <c r="XEU643"/>
      <c r="XEV643"/>
      <c r="XEW643"/>
      <c r="XEX643"/>
      <c r="XEY643"/>
      <c r="XEZ643"/>
      <c r="XFA643"/>
      <c r="XFB643"/>
      <c r="XFC643"/>
      <c r="XFD643"/>
    </row>
    <row r="644" s="239" customFormat="1" ht="21" customHeight="1" spans="1:16384">
      <c r="A644" s="246">
        <v>2082001</v>
      </c>
      <c r="B644" s="249" t="s">
        <v>581</v>
      </c>
      <c r="C644" s="132">
        <f t="shared" si="10"/>
        <v>2000</v>
      </c>
      <c r="K644" s="239">
        <v>400</v>
      </c>
      <c r="L644" s="239">
        <v>1600</v>
      </c>
      <c r="M644" s="239">
        <v>0</v>
      </c>
      <c r="XEJ644"/>
      <c r="XEK644"/>
      <c r="XEL644"/>
      <c r="XEM644"/>
      <c r="XEN644"/>
      <c r="XEO644"/>
      <c r="XEP644"/>
      <c r="XEQ644"/>
      <c r="XER644"/>
      <c r="XES644"/>
      <c r="XET644"/>
      <c r="XEU644"/>
      <c r="XEV644"/>
      <c r="XEW644"/>
      <c r="XEX644"/>
      <c r="XEY644"/>
      <c r="XEZ644"/>
      <c r="XFA644"/>
      <c r="XFB644"/>
      <c r="XFC644"/>
      <c r="XFD644"/>
    </row>
    <row r="645" s="239" customFormat="1" ht="21" customHeight="1" spans="1:16384">
      <c r="A645" s="246">
        <v>2082002</v>
      </c>
      <c r="B645" s="248" t="s">
        <v>582</v>
      </c>
      <c r="C645" s="132">
        <f t="shared" si="10"/>
        <v>113</v>
      </c>
      <c r="K645" s="239">
        <v>23</v>
      </c>
      <c r="L645" s="239">
        <v>90</v>
      </c>
      <c r="M645" s="239">
        <v>0</v>
      </c>
      <c r="XEJ645"/>
      <c r="XEK645"/>
      <c r="XEL645"/>
      <c r="XEM645"/>
      <c r="XEN645"/>
      <c r="XEO645"/>
      <c r="XEP645"/>
      <c r="XEQ645"/>
      <c r="XER645"/>
      <c r="XES645"/>
      <c r="XET645"/>
      <c r="XEU645"/>
      <c r="XEV645"/>
      <c r="XEW645"/>
      <c r="XEX645"/>
      <c r="XEY645"/>
      <c r="XEZ645"/>
      <c r="XFA645"/>
      <c r="XFB645"/>
      <c r="XFC645"/>
      <c r="XFD645"/>
    </row>
    <row r="646" s="239" customFormat="1" ht="21" customHeight="1" spans="1:16384">
      <c r="A646" s="246">
        <v>20821</v>
      </c>
      <c r="B646" s="249" t="s">
        <v>583</v>
      </c>
      <c r="C646" s="132">
        <f t="shared" si="10"/>
        <v>13011</v>
      </c>
      <c r="K646" s="239">
        <v>2869</v>
      </c>
      <c r="L646" s="239">
        <v>10142</v>
      </c>
      <c r="M646" s="239">
        <v>0</v>
      </c>
      <c r="XEJ646"/>
      <c r="XEK646"/>
      <c r="XEL646"/>
      <c r="XEM646"/>
      <c r="XEN646"/>
      <c r="XEO646"/>
      <c r="XEP646"/>
      <c r="XEQ646"/>
      <c r="XER646"/>
      <c r="XES646"/>
      <c r="XET646"/>
      <c r="XEU646"/>
      <c r="XEV646"/>
      <c r="XEW646"/>
      <c r="XEX646"/>
      <c r="XEY646"/>
      <c r="XEZ646"/>
      <c r="XFA646"/>
      <c r="XFB646"/>
      <c r="XFC646"/>
      <c r="XFD646"/>
    </row>
    <row r="647" s="239" customFormat="1" ht="21" customHeight="1" spans="1:16384">
      <c r="A647" s="246">
        <v>2082101</v>
      </c>
      <c r="B647" s="250" t="s">
        <v>584</v>
      </c>
      <c r="C647" s="132">
        <f t="shared" si="10"/>
        <v>8298</v>
      </c>
      <c r="K647" s="239">
        <v>1826</v>
      </c>
      <c r="L647" s="239">
        <v>6472</v>
      </c>
      <c r="M647" s="239">
        <v>0</v>
      </c>
      <c r="XEJ647"/>
      <c r="XEK647"/>
      <c r="XEL647"/>
      <c r="XEM647"/>
      <c r="XEN647"/>
      <c r="XEO647"/>
      <c r="XEP647"/>
      <c r="XEQ647"/>
      <c r="XER647"/>
      <c r="XES647"/>
      <c r="XET647"/>
      <c r="XEU647"/>
      <c r="XEV647"/>
      <c r="XEW647"/>
      <c r="XEX647"/>
      <c r="XEY647"/>
      <c r="XEZ647"/>
      <c r="XFA647"/>
      <c r="XFB647"/>
      <c r="XFC647"/>
      <c r="XFD647"/>
    </row>
    <row r="648" s="239" customFormat="1" ht="21" customHeight="1" spans="1:16384">
      <c r="A648" s="246">
        <v>2082102</v>
      </c>
      <c r="B648" s="248" t="s">
        <v>585</v>
      </c>
      <c r="C648" s="132">
        <f t="shared" si="10"/>
        <v>4713</v>
      </c>
      <c r="K648" s="239">
        <v>1043</v>
      </c>
      <c r="L648" s="239">
        <v>3670</v>
      </c>
      <c r="M648" s="239">
        <v>0</v>
      </c>
      <c r="XEJ648"/>
      <c r="XEK648"/>
      <c r="XEL648"/>
      <c r="XEM648"/>
      <c r="XEN648"/>
      <c r="XEO648"/>
      <c r="XEP648"/>
      <c r="XEQ648"/>
      <c r="XER648"/>
      <c r="XES648"/>
      <c r="XET648"/>
      <c r="XEU648"/>
      <c r="XEV648"/>
      <c r="XEW648"/>
      <c r="XEX648"/>
      <c r="XEY648"/>
      <c r="XEZ648"/>
      <c r="XFA648"/>
      <c r="XFB648"/>
      <c r="XFC648"/>
      <c r="XFD648"/>
    </row>
    <row r="649" s="239" customFormat="1" ht="21" hidden="1" customHeight="1" spans="1:16384">
      <c r="A649" s="246">
        <v>20824</v>
      </c>
      <c r="B649" s="249" t="s">
        <v>586</v>
      </c>
      <c r="C649" s="132">
        <f t="shared" si="10"/>
        <v>0</v>
      </c>
      <c r="M649" s="239">
        <v>0</v>
      </c>
      <c r="XEJ649"/>
      <c r="XEK649"/>
      <c r="XEL649"/>
      <c r="XEM649"/>
      <c r="XEN649"/>
      <c r="XEO649"/>
      <c r="XEP649"/>
      <c r="XEQ649"/>
      <c r="XER649"/>
      <c r="XES649"/>
      <c r="XET649"/>
      <c r="XEU649"/>
      <c r="XEV649"/>
      <c r="XEW649"/>
      <c r="XEX649"/>
      <c r="XEY649"/>
      <c r="XEZ649"/>
      <c r="XFA649"/>
      <c r="XFB649"/>
      <c r="XFC649"/>
      <c r="XFD649"/>
    </row>
    <row r="650" s="239" customFormat="1" ht="21" hidden="1" customHeight="1" spans="1:16384">
      <c r="A650" s="246">
        <v>2082401</v>
      </c>
      <c r="B650" s="249" t="s">
        <v>587</v>
      </c>
      <c r="C650" s="132">
        <f t="shared" si="10"/>
        <v>0</v>
      </c>
      <c r="M650" s="239">
        <v>0</v>
      </c>
      <c r="XEJ650"/>
      <c r="XEK650"/>
      <c r="XEL650"/>
      <c r="XEM650"/>
      <c r="XEN650"/>
      <c r="XEO650"/>
      <c r="XEP650"/>
      <c r="XEQ650"/>
      <c r="XER650"/>
      <c r="XES650"/>
      <c r="XET650"/>
      <c r="XEU650"/>
      <c r="XEV650"/>
      <c r="XEW650"/>
      <c r="XEX650"/>
      <c r="XEY650"/>
      <c r="XEZ650"/>
      <c r="XFA650"/>
      <c r="XFB650"/>
      <c r="XFC650"/>
      <c r="XFD650"/>
    </row>
    <row r="651" s="239" customFormat="1" ht="21" hidden="1" customHeight="1" spans="1:16384">
      <c r="A651" s="246">
        <v>2082402</v>
      </c>
      <c r="B651" s="249" t="s">
        <v>588</v>
      </c>
      <c r="C651" s="132">
        <f t="shared" si="10"/>
        <v>0</v>
      </c>
      <c r="M651" s="239">
        <v>0</v>
      </c>
      <c r="XEJ651"/>
      <c r="XEK651"/>
      <c r="XEL651"/>
      <c r="XEM651"/>
      <c r="XEN651"/>
      <c r="XEO651"/>
      <c r="XEP651"/>
      <c r="XEQ651"/>
      <c r="XER651"/>
      <c r="XES651"/>
      <c r="XET651"/>
      <c r="XEU651"/>
      <c r="XEV651"/>
      <c r="XEW651"/>
      <c r="XEX651"/>
      <c r="XEY651"/>
      <c r="XEZ651"/>
      <c r="XFA651"/>
      <c r="XFB651"/>
      <c r="XFC651"/>
      <c r="XFD651"/>
    </row>
    <row r="652" s="239" customFormat="1" ht="21" customHeight="1" spans="1:16384">
      <c r="A652" s="246">
        <v>20825</v>
      </c>
      <c r="B652" s="249" t="s">
        <v>589</v>
      </c>
      <c r="C652" s="132">
        <f t="shared" si="10"/>
        <v>1242.59</v>
      </c>
      <c r="K652" s="239">
        <v>100</v>
      </c>
      <c r="L652" s="239">
        <v>868</v>
      </c>
      <c r="M652" s="239">
        <v>274.59</v>
      </c>
      <c r="XEJ652"/>
      <c r="XEK652"/>
      <c r="XEL652"/>
      <c r="XEM652"/>
      <c r="XEN652"/>
      <c r="XEO652"/>
      <c r="XEP652"/>
      <c r="XEQ652"/>
      <c r="XER652"/>
      <c r="XES652"/>
      <c r="XET652"/>
      <c r="XEU652"/>
      <c r="XEV652"/>
      <c r="XEW652"/>
      <c r="XEX652"/>
      <c r="XEY652"/>
      <c r="XEZ652"/>
      <c r="XFA652"/>
      <c r="XFB652"/>
      <c r="XFC652"/>
      <c r="XFD652"/>
    </row>
    <row r="653" s="239" customFormat="1" ht="21" customHeight="1" spans="1:16384">
      <c r="A653" s="246">
        <v>2082501</v>
      </c>
      <c r="B653" s="248" t="s">
        <v>590</v>
      </c>
      <c r="C653" s="132">
        <f t="shared" si="10"/>
        <v>368.19</v>
      </c>
      <c r="K653" s="239">
        <v>100</v>
      </c>
      <c r="L653" s="239">
        <v>254</v>
      </c>
      <c r="M653" s="239">
        <v>14.19</v>
      </c>
      <c r="XEJ653"/>
      <c r="XEK653"/>
      <c r="XEL653"/>
      <c r="XEM653"/>
      <c r="XEN653"/>
      <c r="XEO653"/>
      <c r="XEP653"/>
      <c r="XEQ653"/>
      <c r="XER653"/>
      <c r="XES653"/>
      <c r="XET653"/>
      <c r="XEU653"/>
      <c r="XEV653"/>
      <c r="XEW653"/>
      <c r="XEX653"/>
      <c r="XEY653"/>
      <c r="XEZ653"/>
      <c r="XFA653"/>
      <c r="XFB653"/>
      <c r="XFC653"/>
      <c r="XFD653"/>
    </row>
    <row r="654" s="239" customFormat="1" ht="21" customHeight="1" spans="1:16384">
      <c r="A654" s="246">
        <v>2082502</v>
      </c>
      <c r="B654" s="249" t="s">
        <v>591</v>
      </c>
      <c r="C654" s="132">
        <f t="shared" si="10"/>
        <v>874.4</v>
      </c>
      <c r="L654" s="239">
        <v>614</v>
      </c>
      <c r="M654" s="239">
        <v>260.4</v>
      </c>
      <c r="XEJ654"/>
      <c r="XEK654"/>
      <c r="XEL654"/>
      <c r="XEM654"/>
      <c r="XEN654"/>
      <c r="XEO654"/>
      <c r="XEP654"/>
      <c r="XEQ654"/>
      <c r="XER654"/>
      <c r="XES654"/>
      <c r="XET654"/>
      <c r="XEU654"/>
      <c r="XEV654"/>
      <c r="XEW654"/>
      <c r="XEX654"/>
      <c r="XEY654"/>
      <c r="XEZ654"/>
      <c r="XFA654"/>
      <c r="XFB654"/>
      <c r="XFC654"/>
      <c r="XFD654"/>
    </row>
    <row r="655" s="239" customFormat="1" ht="21" hidden="1" customHeight="1" spans="1:16384">
      <c r="A655" s="246">
        <v>20826</v>
      </c>
      <c r="B655" s="249" t="s">
        <v>592</v>
      </c>
      <c r="C655" s="132">
        <f t="shared" si="10"/>
        <v>0</v>
      </c>
      <c r="M655" s="239">
        <v>0</v>
      </c>
      <c r="XEJ655"/>
      <c r="XEK655"/>
      <c r="XEL655"/>
      <c r="XEM655"/>
      <c r="XEN655"/>
      <c r="XEO655"/>
      <c r="XEP655"/>
      <c r="XEQ655"/>
      <c r="XER655"/>
      <c r="XES655"/>
      <c r="XET655"/>
      <c r="XEU655"/>
      <c r="XEV655"/>
      <c r="XEW655"/>
      <c r="XEX655"/>
      <c r="XEY655"/>
      <c r="XEZ655"/>
      <c r="XFA655"/>
      <c r="XFB655"/>
      <c r="XFC655"/>
      <c r="XFD655"/>
    </row>
    <row r="656" s="239" customFormat="1" ht="21" hidden="1" customHeight="1" spans="1:16384">
      <c r="A656" s="246">
        <v>2082601</v>
      </c>
      <c r="B656" s="249" t="s">
        <v>593</v>
      </c>
      <c r="C656" s="132">
        <f t="shared" si="10"/>
        <v>0</v>
      </c>
      <c r="M656" s="239">
        <v>0</v>
      </c>
      <c r="XEJ656"/>
      <c r="XEK656"/>
      <c r="XEL656"/>
      <c r="XEM656"/>
      <c r="XEN656"/>
      <c r="XEO656"/>
      <c r="XEP656"/>
      <c r="XEQ656"/>
      <c r="XER656"/>
      <c r="XES656"/>
      <c r="XET656"/>
      <c r="XEU656"/>
      <c r="XEV656"/>
      <c r="XEW656"/>
      <c r="XEX656"/>
      <c r="XEY656"/>
      <c r="XEZ656"/>
      <c r="XFA656"/>
      <c r="XFB656"/>
      <c r="XFC656"/>
      <c r="XFD656"/>
    </row>
    <row r="657" s="239" customFormat="1" ht="21" hidden="1" customHeight="1" spans="1:16384">
      <c r="A657" s="246">
        <v>2082602</v>
      </c>
      <c r="B657" s="249" t="s">
        <v>594</v>
      </c>
      <c r="C657" s="132">
        <f t="shared" si="10"/>
        <v>0</v>
      </c>
      <c r="M657" s="239">
        <v>0</v>
      </c>
      <c r="XEJ657"/>
      <c r="XEK657"/>
      <c r="XEL657"/>
      <c r="XEM657"/>
      <c r="XEN657"/>
      <c r="XEO657"/>
      <c r="XEP657"/>
      <c r="XEQ657"/>
      <c r="XER657"/>
      <c r="XES657"/>
      <c r="XET657"/>
      <c r="XEU657"/>
      <c r="XEV657"/>
      <c r="XEW657"/>
      <c r="XEX657"/>
      <c r="XEY657"/>
      <c r="XEZ657"/>
      <c r="XFA657"/>
      <c r="XFB657"/>
      <c r="XFC657"/>
      <c r="XFD657"/>
    </row>
    <row r="658" s="239" customFormat="1" ht="21" hidden="1" customHeight="1" spans="1:16384">
      <c r="A658" s="246">
        <v>2082699</v>
      </c>
      <c r="B658" s="249" t="s">
        <v>595</v>
      </c>
      <c r="C658" s="132">
        <f t="shared" si="10"/>
        <v>0</v>
      </c>
      <c r="M658" s="239">
        <v>0</v>
      </c>
      <c r="XEJ658"/>
      <c r="XEK658"/>
      <c r="XEL658"/>
      <c r="XEM658"/>
      <c r="XEN658"/>
      <c r="XEO658"/>
      <c r="XEP658"/>
      <c r="XEQ658"/>
      <c r="XER658"/>
      <c r="XES658"/>
      <c r="XET658"/>
      <c r="XEU658"/>
      <c r="XEV658"/>
      <c r="XEW658"/>
      <c r="XEX658"/>
      <c r="XEY658"/>
      <c r="XEZ658"/>
      <c r="XFA658"/>
      <c r="XFB658"/>
      <c r="XFC658"/>
      <c r="XFD658"/>
    </row>
    <row r="659" s="239" customFormat="1" ht="21" hidden="1" customHeight="1" spans="1:16384">
      <c r="A659" s="246">
        <v>20827</v>
      </c>
      <c r="B659" s="249" t="s">
        <v>596</v>
      </c>
      <c r="C659" s="132">
        <f t="shared" si="10"/>
        <v>0</v>
      </c>
      <c r="M659" s="239">
        <v>0</v>
      </c>
      <c r="XEJ659"/>
      <c r="XEK659"/>
      <c r="XEL659"/>
      <c r="XEM659"/>
      <c r="XEN659"/>
      <c r="XEO659"/>
      <c r="XEP659"/>
      <c r="XEQ659"/>
      <c r="XER659"/>
      <c r="XES659"/>
      <c r="XET659"/>
      <c r="XEU659"/>
      <c r="XEV659"/>
      <c r="XEW659"/>
      <c r="XEX659"/>
      <c r="XEY659"/>
      <c r="XEZ659"/>
      <c r="XFA659"/>
      <c r="XFB659"/>
      <c r="XFC659"/>
      <c r="XFD659"/>
    </row>
    <row r="660" s="239" customFormat="1" ht="21" hidden="1" customHeight="1" spans="1:16384">
      <c r="A660" s="246">
        <v>2082701</v>
      </c>
      <c r="B660" s="249" t="s">
        <v>597</v>
      </c>
      <c r="C660" s="132">
        <f t="shared" si="10"/>
        <v>0</v>
      </c>
      <c r="M660" s="239">
        <v>0</v>
      </c>
      <c r="XEJ660"/>
      <c r="XEK660"/>
      <c r="XEL660"/>
      <c r="XEM660"/>
      <c r="XEN660"/>
      <c r="XEO660"/>
      <c r="XEP660"/>
      <c r="XEQ660"/>
      <c r="XER660"/>
      <c r="XES660"/>
      <c r="XET660"/>
      <c r="XEU660"/>
      <c r="XEV660"/>
      <c r="XEW660"/>
      <c r="XEX660"/>
      <c r="XEY660"/>
      <c r="XEZ660"/>
      <c r="XFA660"/>
      <c r="XFB660"/>
      <c r="XFC660"/>
      <c r="XFD660"/>
    </row>
    <row r="661" s="239" customFormat="1" ht="21" hidden="1" customHeight="1" spans="1:16384">
      <c r="A661" s="246">
        <v>2082702</v>
      </c>
      <c r="B661" s="249" t="s">
        <v>598</v>
      </c>
      <c r="C661" s="132">
        <f t="shared" si="10"/>
        <v>0</v>
      </c>
      <c r="M661" s="239">
        <v>0</v>
      </c>
      <c r="XEJ661"/>
      <c r="XEK661"/>
      <c r="XEL661"/>
      <c r="XEM661"/>
      <c r="XEN661"/>
      <c r="XEO661"/>
      <c r="XEP661"/>
      <c r="XEQ661"/>
      <c r="XER661"/>
      <c r="XES661"/>
      <c r="XET661"/>
      <c r="XEU661"/>
      <c r="XEV661"/>
      <c r="XEW661"/>
      <c r="XEX661"/>
      <c r="XEY661"/>
      <c r="XEZ661"/>
      <c r="XFA661"/>
      <c r="XFB661"/>
      <c r="XFC661"/>
      <c r="XFD661"/>
    </row>
    <row r="662" s="239" customFormat="1" ht="21" hidden="1" customHeight="1" spans="1:16384">
      <c r="A662" s="246">
        <v>2082799</v>
      </c>
      <c r="B662" s="249" t="s">
        <v>599</v>
      </c>
      <c r="C662" s="132">
        <f t="shared" si="10"/>
        <v>0</v>
      </c>
      <c r="M662" s="239">
        <v>0</v>
      </c>
      <c r="XEJ662"/>
      <c r="XEK662"/>
      <c r="XEL662"/>
      <c r="XEM662"/>
      <c r="XEN662"/>
      <c r="XEO662"/>
      <c r="XEP662"/>
      <c r="XEQ662"/>
      <c r="XER662"/>
      <c r="XES662"/>
      <c r="XET662"/>
      <c r="XEU662"/>
      <c r="XEV662"/>
      <c r="XEW662"/>
      <c r="XEX662"/>
      <c r="XEY662"/>
      <c r="XEZ662"/>
      <c r="XFA662"/>
      <c r="XFB662"/>
      <c r="XFC662"/>
      <c r="XFD662"/>
    </row>
    <row r="663" s="239" customFormat="1" ht="21" customHeight="1" spans="1:16384">
      <c r="A663" s="246">
        <v>20828</v>
      </c>
      <c r="B663" s="249" t="s">
        <v>600</v>
      </c>
      <c r="C663" s="132">
        <f t="shared" si="10"/>
        <v>493.75</v>
      </c>
      <c r="F663" s="239">
        <v>432.87</v>
      </c>
      <c r="G663" s="239">
        <v>0.81</v>
      </c>
      <c r="M663" s="239">
        <v>60.07</v>
      </c>
      <c r="XEJ663"/>
      <c r="XEK663"/>
      <c r="XEL663"/>
      <c r="XEM663"/>
      <c r="XEN663"/>
      <c r="XEO663"/>
      <c r="XEP663"/>
      <c r="XEQ663"/>
      <c r="XER663"/>
      <c r="XES663"/>
      <c r="XET663"/>
      <c r="XEU663"/>
      <c r="XEV663"/>
      <c r="XEW663"/>
      <c r="XEX663"/>
      <c r="XEY663"/>
      <c r="XEZ663"/>
      <c r="XFA663"/>
      <c r="XFB663"/>
      <c r="XFC663"/>
      <c r="XFD663"/>
    </row>
    <row r="664" s="239" customFormat="1" ht="21" customHeight="1" spans="1:16384">
      <c r="A664" s="246">
        <v>2082801</v>
      </c>
      <c r="B664" s="249" t="s">
        <v>132</v>
      </c>
      <c r="C664" s="132">
        <f t="shared" si="10"/>
        <v>199.13</v>
      </c>
      <c r="F664" s="239">
        <v>199.13</v>
      </c>
      <c r="M664" s="239">
        <v>0</v>
      </c>
      <c r="XEJ664"/>
      <c r="XEK664"/>
      <c r="XEL664"/>
      <c r="XEM664"/>
      <c r="XEN664"/>
      <c r="XEO664"/>
      <c r="XEP664"/>
      <c r="XEQ664"/>
      <c r="XER664"/>
      <c r="XES664"/>
      <c r="XET664"/>
      <c r="XEU664"/>
      <c r="XEV664"/>
      <c r="XEW664"/>
      <c r="XEX664"/>
      <c r="XEY664"/>
      <c r="XEZ664"/>
      <c r="XFA664"/>
      <c r="XFB664"/>
      <c r="XFC664"/>
      <c r="XFD664"/>
    </row>
    <row r="665" s="239" customFormat="1" ht="21" hidden="1" customHeight="1" spans="1:16384">
      <c r="A665" s="246">
        <v>2082802</v>
      </c>
      <c r="B665" s="249" t="s">
        <v>133</v>
      </c>
      <c r="C665" s="132">
        <f t="shared" si="10"/>
        <v>0</v>
      </c>
      <c r="M665" s="239">
        <v>0</v>
      </c>
      <c r="XEJ665"/>
      <c r="XEK665"/>
      <c r="XEL665"/>
      <c r="XEM665"/>
      <c r="XEN665"/>
      <c r="XEO665"/>
      <c r="XEP665"/>
      <c r="XEQ665"/>
      <c r="XER665"/>
      <c r="XES665"/>
      <c r="XET665"/>
      <c r="XEU665"/>
      <c r="XEV665"/>
      <c r="XEW665"/>
      <c r="XEX665"/>
      <c r="XEY665"/>
      <c r="XEZ665"/>
      <c r="XFA665"/>
      <c r="XFB665"/>
      <c r="XFC665"/>
      <c r="XFD665"/>
    </row>
    <row r="666" s="239" customFormat="1" ht="21" hidden="1" customHeight="1" spans="1:16384">
      <c r="A666" s="246">
        <v>2082803</v>
      </c>
      <c r="B666" s="248" t="s">
        <v>134</v>
      </c>
      <c r="C666" s="132">
        <f t="shared" si="10"/>
        <v>0</v>
      </c>
      <c r="M666" s="239">
        <v>0</v>
      </c>
      <c r="XEJ666"/>
      <c r="XEK666"/>
      <c r="XEL666"/>
      <c r="XEM666"/>
      <c r="XEN666"/>
      <c r="XEO666"/>
      <c r="XEP666"/>
      <c r="XEQ666"/>
      <c r="XER666"/>
      <c r="XES666"/>
      <c r="XET666"/>
      <c r="XEU666"/>
      <c r="XEV666"/>
      <c r="XEW666"/>
      <c r="XEX666"/>
      <c r="XEY666"/>
      <c r="XEZ666"/>
      <c r="XFA666"/>
      <c r="XFB666"/>
      <c r="XFC666"/>
      <c r="XFD666"/>
    </row>
    <row r="667" s="239" customFormat="1" ht="21" hidden="1" customHeight="1" spans="1:16384">
      <c r="A667" s="246">
        <v>2082804</v>
      </c>
      <c r="B667" s="249" t="s">
        <v>601</v>
      </c>
      <c r="C667" s="132">
        <f t="shared" si="10"/>
        <v>0</v>
      </c>
      <c r="M667" s="239">
        <v>0</v>
      </c>
      <c r="XEJ667"/>
      <c r="XEK667"/>
      <c r="XEL667"/>
      <c r="XEM667"/>
      <c r="XEN667"/>
      <c r="XEO667"/>
      <c r="XEP667"/>
      <c r="XEQ667"/>
      <c r="XER667"/>
      <c r="XES667"/>
      <c r="XET667"/>
      <c r="XEU667"/>
      <c r="XEV667"/>
      <c r="XEW667"/>
      <c r="XEX667"/>
      <c r="XEY667"/>
      <c r="XEZ667"/>
      <c r="XFA667"/>
      <c r="XFB667"/>
      <c r="XFC667"/>
      <c r="XFD667"/>
    </row>
    <row r="668" s="239" customFormat="1" ht="21" hidden="1" customHeight="1" spans="1:16384">
      <c r="A668" s="246">
        <v>2082805</v>
      </c>
      <c r="B668" s="249" t="s">
        <v>602</v>
      </c>
      <c r="C668" s="132">
        <f t="shared" si="10"/>
        <v>0</v>
      </c>
      <c r="M668" s="239">
        <v>0</v>
      </c>
      <c r="XEJ668"/>
      <c r="XEK668"/>
      <c r="XEL668"/>
      <c r="XEM668"/>
      <c r="XEN668"/>
      <c r="XEO668"/>
      <c r="XEP668"/>
      <c r="XEQ668"/>
      <c r="XER668"/>
      <c r="XES668"/>
      <c r="XET668"/>
      <c r="XEU668"/>
      <c r="XEV668"/>
      <c r="XEW668"/>
      <c r="XEX668"/>
      <c r="XEY668"/>
      <c r="XEZ668"/>
      <c r="XFA668"/>
      <c r="XFB668"/>
      <c r="XFC668"/>
      <c r="XFD668"/>
    </row>
    <row r="669" s="239" customFormat="1" ht="21" customHeight="1" spans="1:16384">
      <c r="A669" s="246">
        <v>2082850</v>
      </c>
      <c r="B669" s="249" t="s">
        <v>141</v>
      </c>
      <c r="C669" s="132">
        <f t="shared" si="10"/>
        <v>234.55</v>
      </c>
      <c r="F669" s="239">
        <v>233.74</v>
      </c>
      <c r="G669" s="239">
        <v>0.81</v>
      </c>
      <c r="M669" s="239">
        <v>0</v>
      </c>
      <c r="XEJ669"/>
      <c r="XEK669"/>
      <c r="XEL669"/>
      <c r="XEM669"/>
      <c r="XEN669"/>
      <c r="XEO669"/>
      <c r="XEP669"/>
      <c r="XEQ669"/>
      <c r="XER669"/>
      <c r="XES669"/>
      <c r="XET669"/>
      <c r="XEU669"/>
      <c r="XEV669"/>
      <c r="XEW669"/>
      <c r="XEX669"/>
      <c r="XEY669"/>
      <c r="XEZ669"/>
      <c r="XFA669"/>
      <c r="XFB669"/>
      <c r="XFC669"/>
      <c r="XFD669"/>
    </row>
    <row r="670" s="239" customFormat="1" ht="21" customHeight="1" spans="1:16384">
      <c r="A670" s="246">
        <v>2082899</v>
      </c>
      <c r="B670" s="248" t="s">
        <v>603</v>
      </c>
      <c r="C670" s="132">
        <f t="shared" si="10"/>
        <v>60.07</v>
      </c>
      <c r="M670" s="239">
        <v>60.07</v>
      </c>
      <c r="XEJ670"/>
      <c r="XEK670"/>
      <c r="XEL670"/>
      <c r="XEM670"/>
      <c r="XEN670"/>
      <c r="XEO670"/>
      <c r="XEP670"/>
      <c r="XEQ670"/>
      <c r="XER670"/>
      <c r="XES670"/>
      <c r="XET670"/>
      <c r="XEU670"/>
      <c r="XEV670"/>
      <c r="XEW670"/>
      <c r="XEX670"/>
      <c r="XEY670"/>
      <c r="XEZ670"/>
      <c r="XFA670"/>
      <c r="XFB670"/>
      <c r="XFC670"/>
      <c r="XFD670"/>
    </row>
    <row r="671" s="239" customFormat="1" ht="21" hidden="1" customHeight="1" spans="1:16384">
      <c r="A671" s="246">
        <v>20830</v>
      </c>
      <c r="B671" s="249" t="s">
        <v>604</v>
      </c>
      <c r="C671" s="132">
        <f t="shared" si="10"/>
        <v>0</v>
      </c>
      <c r="M671" s="239">
        <v>0</v>
      </c>
      <c r="XEJ671"/>
      <c r="XEK671"/>
      <c r="XEL671"/>
      <c r="XEM671"/>
      <c r="XEN671"/>
      <c r="XEO671"/>
      <c r="XEP671"/>
      <c r="XEQ671"/>
      <c r="XER671"/>
      <c r="XES671"/>
      <c r="XET671"/>
      <c r="XEU671"/>
      <c r="XEV671"/>
      <c r="XEW671"/>
      <c r="XEX671"/>
      <c r="XEY671"/>
      <c r="XEZ671"/>
      <c r="XFA671"/>
      <c r="XFB671"/>
      <c r="XFC671"/>
      <c r="XFD671"/>
    </row>
    <row r="672" s="239" customFormat="1" ht="21" hidden="1" customHeight="1" spans="1:16384">
      <c r="A672" s="246">
        <v>2083001</v>
      </c>
      <c r="B672" s="249" t="s">
        <v>605</v>
      </c>
      <c r="C672" s="132">
        <f t="shared" si="10"/>
        <v>0</v>
      </c>
      <c r="M672" s="239">
        <v>0</v>
      </c>
      <c r="XEJ672"/>
      <c r="XEK672"/>
      <c r="XEL672"/>
      <c r="XEM672"/>
      <c r="XEN672"/>
      <c r="XEO672"/>
      <c r="XEP672"/>
      <c r="XEQ672"/>
      <c r="XER672"/>
      <c r="XES672"/>
      <c r="XET672"/>
      <c r="XEU672"/>
      <c r="XEV672"/>
      <c r="XEW672"/>
      <c r="XEX672"/>
      <c r="XEY672"/>
      <c r="XEZ672"/>
      <c r="XFA672"/>
      <c r="XFB672"/>
      <c r="XFC672"/>
      <c r="XFD672"/>
    </row>
    <row r="673" s="239" customFormat="1" ht="21" hidden="1" customHeight="1" spans="1:16384">
      <c r="A673" s="246">
        <v>2083099</v>
      </c>
      <c r="B673" s="249" t="s">
        <v>606</v>
      </c>
      <c r="C673" s="132">
        <f t="shared" si="10"/>
        <v>0</v>
      </c>
      <c r="M673" s="239">
        <v>0</v>
      </c>
      <c r="XEJ673"/>
      <c r="XEK673"/>
      <c r="XEL673"/>
      <c r="XEM673"/>
      <c r="XEN673"/>
      <c r="XEO673"/>
      <c r="XEP673"/>
      <c r="XEQ673"/>
      <c r="XER673"/>
      <c r="XES673"/>
      <c r="XET673"/>
      <c r="XEU673"/>
      <c r="XEV673"/>
      <c r="XEW673"/>
      <c r="XEX673"/>
      <c r="XEY673"/>
      <c r="XEZ673"/>
      <c r="XFA673"/>
      <c r="XFB673"/>
      <c r="XFC673"/>
      <c r="XFD673"/>
    </row>
    <row r="674" s="239" customFormat="1" ht="21" customHeight="1" spans="1:16384">
      <c r="A674" s="246">
        <v>20899</v>
      </c>
      <c r="B674" s="249" t="s">
        <v>607</v>
      </c>
      <c r="C674" s="132">
        <f t="shared" si="10"/>
        <v>5889.15</v>
      </c>
      <c r="G674" s="239">
        <v>4.86</v>
      </c>
      <c r="K674" s="239">
        <v>841.78</v>
      </c>
      <c r="L674" s="239">
        <v>38</v>
      </c>
      <c r="M674" s="239">
        <v>5004.51</v>
      </c>
      <c r="XEJ674"/>
      <c r="XEK674"/>
      <c r="XEL674"/>
      <c r="XEM674"/>
      <c r="XEN674"/>
      <c r="XEO674"/>
      <c r="XEP674"/>
      <c r="XEQ674"/>
      <c r="XER674"/>
      <c r="XES674"/>
      <c r="XET674"/>
      <c r="XEU674"/>
      <c r="XEV674"/>
      <c r="XEW674"/>
      <c r="XEX674"/>
      <c r="XEY674"/>
      <c r="XEZ674"/>
      <c r="XFA674"/>
      <c r="XFB674"/>
      <c r="XFC674"/>
      <c r="XFD674"/>
    </row>
    <row r="675" s="239" customFormat="1" ht="21" customHeight="1" spans="1:16384">
      <c r="A675" s="246">
        <v>2089999</v>
      </c>
      <c r="B675" s="249" t="s">
        <v>608</v>
      </c>
      <c r="C675" s="132">
        <f t="shared" si="10"/>
        <v>5889.15</v>
      </c>
      <c r="G675" s="239">
        <v>4.86</v>
      </c>
      <c r="K675" s="239">
        <v>841.78</v>
      </c>
      <c r="L675" s="239">
        <v>38</v>
      </c>
      <c r="M675" s="239">
        <v>5004.51</v>
      </c>
      <c r="XEJ675"/>
      <c r="XEK675"/>
      <c r="XEL675"/>
      <c r="XEM675"/>
      <c r="XEN675"/>
      <c r="XEO675"/>
      <c r="XEP675"/>
      <c r="XEQ675"/>
      <c r="XER675"/>
      <c r="XES675"/>
      <c r="XET675"/>
      <c r="XEU675"/>
      <c r="XEV675"/>
      <c r="XEW675"/>
      <c r="XEX675"/>
      <c r="XEY675"/>
      <c r="XEZ675"/>
      <c r="XFA675"/>
      <c r="XFB675"/>
      <c r="XFC675"/>
      <c r="XFD675"/>
    </row>
    <row r="676" s="239" customFormat="1" ht="21" customHeight="1" spans="1:16384">
      <c r="A676" s="246">
        <v>210</v>
      </c>
      <c r="B676" s="247" t="s">
        <v>609</v>
      </c>
      <c r="C676" s="132">
        <f t="shared" si="10"/>
        <v>83558.13</v>
      </c>
      <c r="F676" s="239">
        <v>42834.47</v>
      </c>
      <c r="G676" s="239">
        <v>80.19</v>
      </c>
      <c r="I676" s="239">
        <v>2500</v>
      </c>
      <c r="J676" s="239">
        <v>0.89</v>
      </c>
      <c r="K676" s="239">
        <v>8113.48</v>
      </c>
      <c r="L676" s="239">
        <v>24140</v>
      </c>
      <c r="M676" s="239">
        <v>5889.1</v>
      </c>
      <c r="XEJ676"/>
      <c r="XEK676"/>
      <c r="XEL676"/>
      <c r="XEM676"/>
      <c r="XEN676"/>
      <c r="XEO676"/>
      <c r="XEP676"/>
      <c r="XEQ676"/>
      <c r="XER676"/>
      <c r="XES676"/>
      <c r="XET676"/>
      <c r="XEU676"/>
      <c r="XEV676"/>
      <c r="XEW676"/>
      <c r="XEX676"/>
      <c r="XEY676"/>
      <c r="XEZ676"/>
      <c r="XFA676"/>
      <c r="XFB676"/>
      <c r="XFC676"/>
      <c r="XFD676"/>
    </row>
    <row r="677" s="239" customFormat="1" ht="21" customHeight="1" spans="1:16384">
      <c r="A677" s="246">
        <v>21001</v>
      </c>
      <c r="B677" s="249" t="s">
        <v>610</v>
      </c>
      <c r="C677" s="132">
        <f t="shared" si="10"/>
        <v>3220.67</v>
      </c>
      <c r="F677" s="239">
        <v>2022.86</v>
      </c>
      <c r="G677" s="239">
        <v>0.81</v>
      </c>
      <c r="K677" s="239">
        <v>1197</v>
      </c>
      <c r="M677" s="239">
        <v>0</v>
      </c>
      <c r="XEJ677"/>
      <c r="XEK677"/>
      <c r="XEL677"/>
      <c r="XEM677"/>
      <c r="XEN677"/>
      <c r="XEO677"/>
      <c r="XEP677"/>
      <c r="XEQ677"/>
      <c r="XER677"/>
      <c r="XES677"/>
      <c r="XET677"/>
      <c r="XEU677"/>
      <c r="XEV677"/>
      <c r="XEW677"/>
      <c r="XEX677"/>
      <c r="XEY677"/>
      <c r="XEZ677"/>
      <c r="XFA677"/>
      <c r="XFB677"/>
      <c r="XFC677"/>
      <c r="XFD677"/>
    </row>
    <row r="678" s="239" customFormat="1" ht="21" customHeight="1" spans="1:16384">
      <c r="A678" s="246">
        <v>2100101</v>
      </c>
      <c r="B678" s="249" t="s">
        <v>132</v>
      </c>
      <c r="C678" s="132">
        <f t="shared" si="10"/>
        <v>1512.91</v>
      </c>
      <c r="F678" s="239">
        <v>1512.1</v>
      </c>
      <c r="G678" s="239">
        <v>0.81</v>
      </c>
      <c r="M678" s="239">
        <v>0</v>
      </c>
      <c r="XEJ678"/>
      <c r="XEK678"/>
      <c r="XEL678"/>
      <c r="XEM678"/>
      <c r="XEN678"/>
      <c r="XEO678"/>
      <c r="XEP678"/>
      <c r="XEQ678"/>
      <c r="XER678"/>
      <c r="XES678"/>
      <c r="XET678"/>
      <c r="XEU678"/>
      <c r="XEV678"/>
      <c r="XEW678"/>
      <c r="XEX678"/>
      <c r="XEY678"/>
      <c r="XEZ678"/>
      <c r="XFA678"/>
      <c r="XFB678"/>
      <c r="XFC678"/>
      <c r="XFD678"/>
    </row>
    <row r="679" s="239" customFormat="1" ht="21" hidden="1" customHeight="1" spans="1:16384">
      <c r="A679" s="246">
        <v>2100102</v>
      </c>
      <c r="B679" s="249" t="s">
        <v>133</v>
      </c>
      <c r="C679" s="132">
        <f t="shared" ref="C679:C742" si="11">D679+E679+F679+G679+H679+I679+J679+K679+L679+M679</f>
        <v>0</v>
      </c>
      <c r="M679" s="239">
        <v>0</v>
      </c>
      <c r="XEJ679"/>
      <c r="XEK679"/>
      <c r="XEL679"/>
      <c r="XEM679"/>
      <c r="XEN679"/>
      <c r="XEO679"/>
      <c r="XEP679"/>
      <c r="XEQ679"/>
      <c r="XER679"/>
      <c r="XES679"/>
      <c r="XET679"/>
      <c r="XEU679"/>
      <c r="XEV679"/>
      <c r="XEW679"/>
      <c r="XEX679"/>
      <c r="XEY679"/>
      <c r="XEZ679"/>
      <c r="XFA679"/>
      <c r="XFB679"/>
      <c r="XFC679"/>
      <c r="XFD679"/>
    </row>
    <row r="680" s="239" customFormat="1" ht="21" hidden="1" customHeight="1" spans="1:16384">
      <c r="A680" s="246">
        <v>2100103</v>
      </c>
      <c r="B680" s="249" t="s">
        <v>134</v>
      </c>
      <c r="C680" s="132">
        <f t="shared" si="11"/>
        <v>0</v>
      </c>
      <c r="M680" s="239">
        <v>0</v>
      </c>
      <c r="XEJ680"/>
      <c r="XEK680"/>
      <c r="XEL680"/>
      <c r="XEM680"/>
      <c r="XEN680"/>
      <c r="XEO680"/>
      <c r="XEP680"/>
      <c r="XEQ680"/>
      <c r="XER680"/>
      <c r="XES680"/>
      <c r="XET680"/>
      <c r="XEU680"/>
      <c r="XEV680"/>
      <c r="XEW680"/>
      <c r="XEX680"/>
      <c r="XEY680"/>
      <c r="XEZ680"/>
      <c r="XFA680"/>
      <c r="XFB680"/>
      <c r="XFC680"/>
      <c r="XFD680"/>
    </row>
    <row r="681" s="239" customFormat="1" ht="21" customHeight="1" spans="1:16384">
      <c r="A681" s="246">
        <v>2100199</v>
      </c>
      <c r="B681" s="249" t="s">
        <v>611</v>
      </c>
      <c r="C681" s="132">
        <f t="shared" si="11"/>
        <v>1707.76</v>
      </c>
      <c r="F681" s="239">
        <v>510.76</v>
      </c>
      <c r="K681" s="239">
        <v>1197</v>
      </c>
      <c r="M681" s="239">
        <v>0</v>
      </c>
      <c r="XEJ681"/>
      <c r="XEK681"/>
      <c r="XEL681"/>
      <c r="XEM681"/>
      <c r="XEN681"/>
      <c r="XEO681"/>
      <c r="XEP681"/>
      <c r="XEQ681"/>
      <c r="XER681"/>
      <c r="XES681"/>
      <c r="XET681"/>
      <c r="XEU681"/>
      <c r="XEV681"/>
      <c r="XEW681"/>
      <c r="XEX681"/>
      <c r="XEY681"/>
      <c r="XEZ681"/>
      <c r="XFA681"/>
      <c r="XFB681"/>
      <c r="XFC681"/>
      <c r="XFD681"/>
    </row>
    <row r="682" s="239" customFormat="1" ht="21" customHeight="1" spans="1:16384">
      <c r="A682" s="246">
        <v>21002</v>
      </c>
      <c r="B682" s="248" t="s">
        <v>612</v>
      </c>
      <c r="C682" s="132">
        <f t="shared" si="11"/>
        <v>394.41</v>
      </c>
      <c r="F682" s="239">
        <v>19.69</v>
      </c>
      <c r="G682" s="239">
        <v>9.72</v>
      </c>
      <c r="L682" s="239">
        <v>116</v>
      </c>
      <c r="M682" s="239">
        <v>249</v>
      </c>
      <c r="XEJ682"/>
      <c r="XEK682"/>
      <c r="XEL682"/>
      <c r="XEM682"/>
      <c r="XEN682"/>
      <c r="XEO682"/>
      <c r="XEP682"/>
      <c r="XEQ682"/>
      <c r="XER682"/>
      <c r="XES682"/>
      <c r="XET682"/>
      <c r="XEU682"/>
      <c r="XEV682"/>
      <c r="XEW682"/>
      <c r="XEX682"/>
      <c r="XEY682"/>
      <c r="XEZ682"/>
      <c r="XFA682"/>
      <c r="XFB682"/>
      <c r="XFC682"/>
      <c r="XFD682"/>
    </row>
    <row r="683" s="239" customFormat="1" ht="21" customHeight="1" spans="1:16384">
      <c r="A683" s="246">
        <v>2100201</v>
      </c>
      <c r="B683" s="249" t="s">
        <v>613</v>
      </c>
      <c r="C683" s="132">
        <f t="shared" si="11"/>
        <v>9.48</v>
      </c>
      <c r="F683" s="239">
        <v>0</v>
      </c>
      <c r="G683" s="239">
        <v>6.48</v>
      </c>
      <c r="M683" s="239">
        <v>3</v>
      </c>
      <c r="XEJ683"/>
      <c r="XEK683"/>
      <c r="XEL683"/>
      <c r="XEM683"/>
      <c r="XEN683"/>
      <c r="XEO683"/>
      <c r="XEP683"/>
      <c r="XEQ683"/>
      <c r="XER683"/>
      <c r="XES683"/>
      <c r="XET683"/>
      <c r="XEU683"/>
      <c r="XEV683"/>
      <c r="XEW683"/>
      <c r="XEX683"/>
      <c r="XEY683"/>
      <c r="XEZ683"/>
      <c r="XFA683"/>
      <c r="XFB683"/>
      <c r="XFC683"/>
      <c r="XFD683"/>
    </row>
    <row r="684" s="239" customFormat="1" ht="21" customHeight="1" spans="1:16384">
      <c r="A684" s="246">
        <v>2100202</v>
      </c>
      <c r="B684" s="249" t="s">
        <v>614</v>
      </c>
      <c r="C684" s="132">
        <f t="shared" si="11"/>
        <v>4.24</v>
      </c>
      <c r="F684" s="239">
        <v>0</v>
      </c>
      <c r="G684" s="239">
        <v>3.24</v>
      </c>
      <c r="L684" s="239">
        <v>1</v>
      </c>
      <c r="M684" s="239">
        <v>0</v>
      </c>
      <c r="XEJ684"/>
      <c r="XEK684"/>
      <c r="XEL684"/>
      <c r="XEM684"/>
      <c r="XEN684"/>
      <c r="XEO684"/>
      <c r="XEP684"/>
      <c r="XEQ684"/>
      <c r="XER684"/>
      <c r="XES684"/>
      <c r="XET684"/>
      <c r="XEU684"/>
      <c r="XEV684"/>
      <c r="XEW684"/>
      <c r="XEX684"/>
      <c r="XEY684"/>
      <c r="XEZ684"/>
      <c r="XFA684"/>
      <c r="XFB684"/>
      <c r="XFC684"/>
      <c r="XFD684"/>
    </row>
    <row r="685" s="239" customFormat="1" ht="21" hidden="1" customHeight="1" spans="1:16384">
      <c r="A685" s="246">
        <v>2100203</v>
      </c>
      <c r="B685" s="248" t="s">
        <v>615</v>
      </c>
      <c r="C685" s="132">
        <f t="shared" si="11"/>
        <v>0</v>
      </c>
      <c r="M685" s="239">
        <v>0</v>
      </c>
      <c r="XEJ685"/>
      <c r="XEK685"/>
      <c r="XEL685"/>
      <c r="XEM685"/>
      <c r="XEN685"/>
      <c r="XEO685"/>
      <c r="XEP685"/>
      <c r="XEQ685"/>
      <c r="XER685"/>
      <c r="XES685"/>
      <c r="XET685"/>
      <c r="XEU685"/>
      <c r="XEV685"/>
      <c r="XEW685"/>
      <c r="XEX685"/>
      <c r="XEY685"/>
      <c r="XEZ685"/>
      <c r="XFA685"/>
      <c r="XFB685"/>
      <c r="XFC685"/>
      <c r="XFD685"/>
    </row>
    <row r="686" s="239" customFormat="1" ht="21" hidden="1" customHeight="1" spans="1:16384">
      <c r="A686" s="246">
        <v>2100204</v>
      </c>
      <c r="B686" s="249" t="s">
        <v>616</v>
      </c>
      <c r="C686" s="132">
        <f t="shared" si="11"/>
        <v>0</v>
      </c>
      <c r="M686" s="239">
        <v>0</v>
      </c>
      <c r="XEJ686"/>
      <c r="XEK686"/>
      <c r="XEL686"/>
      <c r="XEM686"/>
      <c r="XEN686"/>
      <c r="XEO686"/>
      <c r="XEP686"/>
      <c r="XEQ686"/>
      <c r="XER686"/>
      <c r="XES686"/>
      <c r="XET686"/>
      <c r="XEU686"/>
      <c r="XEV686"/>
      <c r="XEW686"/>
      <c r="XEX686"/>
      <c r="XEY686"/>
      <c r="XEZ686"/>
      <c r="XFA686"/>
      <c r="XFB686"/>
      <c r="XFC686"/>
      <c r="XFD686"/>
    </row>
    <row r="687" s="239" customFormat="1" ht="21" hidden="1" customHeight="1" spans="1:16384">
      <c r="A687" s="246">
        <v>2100205</v>
      </c>
      <c r="B687" s="249" t="s">
        <v>617</v>
      </c>
      <c r="C687" s="132">
        <f t="shared" si="11"/>
        <v>0</v>
      </c>
      <c r="M687" s="239">
        <v>0</v>
      </c>
      <c r="XEJ687"/>
      <c r="XEK687"/>
      <c r="XEL687"/>
      <c r="XEM687"/>
      <c r="XEN687"/>
      <c r="XEO687"/>
      <c r="XEP687"/>
      <c r="XEQ687"/>
      <c r="XER687"/>
      <c r="XES687"/>
      <c r="XET687"/>
      <c r="XEU687"/>
      <c r="XEV687"/>
      <c r="XEW687"/>
      <c r="XEX687"/>
      <c r="XEY687"/>
      <c r="XEZ687"/>
      <c r="XFA687"/>
      <c r="XFB687"/>
      <c r="XFC687"/>
      <c r="XFD687"/>
    </row>
    <row r="688" s="239" customFormat="1" ht="21" customHeight="1" spans="1:16384">
      <c r="A688" s="246">
        <v>2100206</v>
      </c>
      <c r="B688" s="249" t="s">
        <v>618</v>
      </c>
      <c r="C688" s="132">
        <f t="shared" si="11"/>
        <v>19.69</v>
      </c>
      <c r="F688" s="239">
        <v>19.69</v>
      </c>
      <c r="M688" s="239">
        <v>0</v>
      </c>
      <c r="XEJ688"/>
      <c r="XEK688"/>
      <c r="XEL688"/>
      <c r="XEM688"/>
      <c r="XEN688"/>
      <c r="XEO688"/>
      <c r="XEP688"/>
      <c r="XEQ688"/>
      <c r="XER688"/>
      <c r="XES688"/>
      <c r="XET688"/>
      <c r="XEU688"/>
      <c r="XEV688"/>
      <c r="XEW688"/>
      <c r="XEX688"/>
      <c r="XEY688"/>
      <c r="XEZ688"/>
      <c r="XFA688"/>
      <c r="XFB688"/>
      <c r="XFC688"/>
      <c r="XFD688"/>
    </row>
    <row r="689" s="239" customFormat="1" ht="21" hidden="1" customHeight="1" spans="1:16384">
      <c r="A689" s="246">
        <v>2100207</v>
      </c>
      <c r="B689" s="248" t="s">
        <v>619</v>
      </c>
      <c r="C689" s="132">
        <f t="shared" si="11"/>
        <v>0</v>
      </c>
      <c r="M689" s="239">
        <v>0</v>
      </c>
      <c r="XEJ689"/>
      <c r="XEK689"/>
      <c r="XEL689"/>
      <c r="XEM689"/>
      <c r="XEN689"/>
      <c r="XEO689"/>
      <c r="XEP689"/>
      <c r="XEQ689"/>
      <c r="XER689"/>
      <c r="XES689"/>
      <c r="XET689"/>
      <c r="XEU689"/>
      <c r="XEV689"/>
      <c r="XEW689"/>
      <c r="XEX689"/>
      <c r="XEY689"/>
      <c r="XEZ689"/>
      <c r="XFA689"/>
      <c r="XFB689"/>
      <c r="XFC689"/>
      <c r="XFD689"/>
    </row>
    <row r="690" s="239" customFormat="1" ht="21" hidden="1" customHeight="1" spans="1:16384">
      <c r="A690" s="246">
        <v>2100208</v>
      </c>
      <c r="B690" s="249" t="s">
        <v>620</v>
      </c>
      <c r="C690" s="132">
        <f t="shared" si="11"/>
        <v>0</v>
      </c>
      <c r="M690" s="239">
        <v>0</v>
      </c>
      <c r="XEJ690"/>
      <c r="XEK690"/>
      <c r="XEL690"/>
      <c r="XEM690"/>
      <c r="XEN690"/>
      <c r="XEO690"/>
      <c r="XEP690"/>
      <c r="XEQ690"/>
      <c r="XER690"/>
      <c r="XES690"/>
      <c r="XET690"/>
      <c r="XEU690"/>
      <c r="XEV690"/>
      <c r="XEW690"/>
      <c r="XEX690"/>
      <c r="XEY690"/>
      <c r="XEZ690"/>
      <c r="XFA690"/>
      <c r="XFB690"/>
      <c r="XFC690"/>
      <c r="XFD690"/>
    </row>
    <row r="691" s="239" customFormat="1" ht="21" hidden="1" customHeight="1" spans="1:16384">
      <c r="A691" s="246">
        <v>2100209</v>
      </c>
      <c r="B691" s="249" t="s">
        <v>621</v>
      </c>
      <c r="C691" s="132">
        <f t="shared" si="11"/>
        <v>0</v>
      </c>
      <c r="M691" s="239">
        <v>0</v>
      </c>
      <c r="XEJ691"/>
      <c r="XEK691"/>
      <c r="XEL691"/>
      <c r="XEM691"/>
      <c r="XEN691"/>
      <c r="XEO691"/>
      <c r="XEP691"/>
      <c r="XEQ691"/>
      <c r="XER691"/>
      <c r="XES691"/>
      <c r="XET691"/>
      <c r="XEU691"/>
      <c r="XEV691"/>
      <c r="XEW691"/>
      <c r="XEX691"/>
      <c r="XEY691"/>
      <c r="XEZ691"/>
      <c r="XFA691"/>
      <c r="XFB691"/>
      <c r="XFC691"/>
      <c r="XFD691"/>
    </row>
    <row r="692" s="239" customFormat="1" ht="21" hidden="1" customHeight="1" spans="1:16384">
      <c r="A692" s="246">
        <v>2100210</v>
      </c>
      <c r="B692" s="249" t="s">
        <v>622</v>
      </c>
      <c r="C692" s="132">
        <f t="shared" si="11"/>
        <v>0</v>
      </c>
      <c r="M692" s="239">
        <v>0</v>
      </c>
      <c r="XEJ692"/>
      <c r="XEK692"/>
      <c r="XEL692"/>
      <c r="XEM692"/>
      <c r="XEN692"/>
      <c r="XEO692"/>
      <c r="XEP692"/>
      <c r="XEQ692"/>
      <c r="XER692"/>
      <c r="XES692"/>
      <c r="XET692"/>
      <c r="XEU692"/>
      <c r="XEV692"/>
      <c r="XEW692"/>
      <c r="XEX692"/>
      <c r="XEY692"/>
      <c r="XEZ692"/>
      <c r="XFA692"/>
      <c r="XFB692"/>
      <c r="XFC692"/>
      <c r="XFD692"/>
    </row>
    <row r="693" s="239" customFormat="1" ht="21" hidden="1" customHeight="1" spans="1:16384">
      <c r="A693" s="246">
        <v>2100211</v>
      </c>
      <c r="B693" s="249" t="s">
        <v>623</v>
      </c>
      <c r="C693" s="132">
        <f t="shared" si="11"/>
        <v>0</v>
      </c>
      <c r="M693" s="239">
        <v>0</v>
      </c>
      <c r="XEJ693"/>
      <c r="XEK693"/>
      <c r="XEL693"/>
      <c r="XEM693"/>
      <c r="XEN693"/>
      <c r="XEO693"/>
      <c r="XEP693"/>
      <c r="XEQ693"/>
      <c r="XER693"/>
      <c r="XES693"/>
      <c r="XET693"/>
      <c r="XEU693"/>
      <c r="XEV693"/>
      <c r="XEW693"/>
      <c r="XEX693"/>
      <c r="XEY693"/>
      <c r="XEZ693"/>
      <c r="XFA693"/>
      <c r="XFB693"/>
      <c r="XFC693"/>
      <c r="XFD693"/>
    </row>
    <row r="694" s="239" customFormat="1" ht="21" hidden="1" customHeight="1" spans="1:16384">
      <c r="A694" s="246">
        <v>2100212</v>
      </c>
      <c r="B694" s="248" t="s">
        <v>624</v>
      </c>
      <c r="C694" s="132">
        <f t="shared" si="11"/>
        <v>0</v>
      </c>
      <c r="M694" s="239">
        <v>0</v>
      </c>
      <c r="XEJ694"/>
      <c r="XEK694"/>
      <c r="XEL694"/>
      <c r="XEM694"/>
      <c r="XEN694"/>
      <c r="XEO694"/>
      <c r="XEP694"/>
      <c r="XEQ694"/>
      <c r="XER694"/>
      <c r="XES694"/>
      <c r="XET694"/>
      <c r="XEU694"/>
      <c r="XEV694"/>
      <c r="XEW694"/>
      <c r="XEX694"/>
      <c r="XEY694"/>
      <c r="XEZ694"/>
      <c r="XFA694"/>
      <c r="XFB694"/>
      <c r="XFC694"/>
      <c r="XFD694"/>
    </row>
    <row r="695" s="239" customFormat="1" ht="21" hidden="1" customHeight="1" spans="1:16384">
      <c r="A695" s="246">
        <v>2100213</v>
      </c>
      <c r="B695" s="249" t="s">
        <v>625</v>
      </c>
      <c r="C695" s="132">
        <f t="shared" si="11"/>
        <v>0</v>
      </c>
      <c r="M695" s="239">
        <v>0</v>
      </c>
      <c r="XEJ695"/>
      <c r="XEK695"/>
      <c r="XEL695"/>
      <c r="XEM695"/>
      <c r="XEN695"/>
      <c r="XEO695"/>
      <c r="XEP695"/>
      <c r="XEQ695"/>
      <c r="XER695"/>
      <c r="XES695"/>
      <c r="XET695"/>
      <c r="XEU695"/>
      <c r="XEV695"/>
      <c r="XEW695"/>
      <c r="XEX695"/>
      <c r="XEY695"/>
      <c r="XEZ695"/>
      <c r="XFA695"/>
      <c r="XFB695"/>
      <c r="XFC695"/>
      <c r="XFD695"/>
    </row>
    <row r="696" s="239" customFormat="1" ht="21" customHeight="1" spans="1:16384">
      <c r="A696" s="246">
        <v>2100299</v>
      </c>
      <c r="B696" s="249" t="s">
        <v>626</v>
      </c>
      <c r="C696" s="132">
        <f t="shared" si="11"/>
        <v>361</v>
      </c>
      <c r="L696" s="239">
        <v>115</v>
      </c>
      <c r="M696" s="239">
        <v>246</v>
      </c>
      <c r="XEJ696"/>
      <c r="XEK696"/>
      <c r="XEL696"/>
      <c r="XEM696"/>
      <c r="XEN696"/>
      <c r="XEO696"/>
      <c r="XEP696"/>
      <c r="XEQ696"/>
      <c r="XER696"/>
      <c r="XES696"/>
      <c r="XET696"/>
      <c r="XEU696"/>
      <c r="XEV696"/>
      <c r="XEW696"/>
      <c r="XEX696"/>
      <c r="XEY696"/>
      <c r="XEZ696"/>
      <c r="XFA696"/>
      <c r="XFB696"/>
      <c r="XFC696"/>
      <c r="XFD696"/>
    </row>
    <row r="697" s="239" customFormat="1" ht="21" customHeight="1" spans="1:16384">
      <c r="A697" s="246">
        <v>21003</v>
      </c>
      <c r="B697" s="249" t="s">
        <v>627</v>
      </c>
      <c r="C697" s="132">
        <f t="shared" si="11"/>
        <v>15089.07</v>
      </c>
      <c r="F697" s="239">
        <v>11090.94</v>
      </c>
      <c r="G697" s="239">
        <v>62.37</v>
      </c>
      <c r="I697" s="239">
        <v>2500</v>
      </c>
      <c r="L697" s="239">
        <v>1200</v>
      </c>
      <c r="M697" s="239">
        <v>235.76</v>
      </c>
      <c r="XEJ697"/>
      <c r="XEK697"/>
      <c r="XEL697"/>
      <c r="XEM697"/>
      <c r="XEN697"/>
      <c r="XEO697"/>
      <c r="XEP697"/>
      <c r="XEQ697"/>
      <c r="XER697"/>
      <c r="XES697"/>
      <c r="XET697"/>
      <c r="XEU697"/>
      <c r="XEV697"/>
      <c r="XEW697"/>
      <c r="XEX697"/>
      <c r="XEY697"/>
      <c r="XEZ697"/>
      <c r="XFA697"/>
      <c r="XFB697"/>
      <c r="XFC697"/>
      <c r="XFD697"/>
    </row>
    <row r="698" s="239" customFormat="1" ht="21" customHeight="1" spans="1:16384">
      <c r="A698" s="246">
        <v>2100301</v>
      </c>
      <c r="B698" s="248" t="s">
        <v>628</v>
      </c>
      <c r="C698" s="132">
        <f t="shared" si="11"/>
        <v>2108.35</v>
      </c>
      <c r="F698" s="239">
        <v>2101.06</v>
      </c>
      <c r="G698" s="239">
        <v>7.29</v>
      </c>
      <c r="M698" s="239">
        <v>0</v>
      </c>
      <c r="XEJ698"/>
      <c r="XEK698"/>
      <c r="XEL698"/>
      <c r="XEM698"/>
      <c r="XEN698"/>
      <c r="XEO698"/>
      <c r="XEP698"/>
      <c r="XEQ698"/>
      <c r="XER698"/>
      <c r="XES698"/>
      <c r="XET698"/>
      <c r="XEU698"/>
      <c r="XEV698"/>
      <c r="XEW698"/>
      <c r="XEX698"/>
      <c r="XEY698"/>
      <c r="XEZ698"/>
      <c r="XFA698"/>
      <c r="XFB698"/>
      <c r="XFC698"/>
      <c r="XFD698"/>
    </row>
    <row r="699" s="239" customFormat="1" ht="21" customHeight="1" spans="1:16384">
      <c r="A699" s="246">
        <v>2100302</v>
      </c>
      <c r="B699" s="249" t="s">
        <v>629</v>
      </c>
      <c r="C699" s="132">
        <f t="shared" si="11"/>
        <v>11544.96</v>
      </c>
      <c r="F699" s="239">
        <v>8989.88</v>
      </c>
      <c r="G699" s="239">
        <v>55.08</v>
      </c>
      <c r="I699" s="239">
        <v>2500</v>
      </c>
      <c r="M699" s="239">
        <v>0</v>
      </c>
      <c r="XEJ699"/>
      <c r="XEK699"/>
      <c r="XEL699"/>
      <c r="XEM699"/>
      <c r="XEN699"/>
      <c r="XEO699"/>
      <c r="XEP699"/>
      <c r="XEQ699"/>
      <c r="XER699"/>
      <c r="XES699"/>
      <c r="XET699"/>
      <c r="XEU699"/>
      <c r="XEV699"/>
      <c r="XEW699"/>
      <c r="XEX699"/>
      <c r="XEY699"/>
      <c r="XEZ699"/>
      <c r="XFA699"/>
      <c r="XFB699"/>
      <c r="XFC699"/>
      <c r="XFD699"/>
    </row>
    <row r="700" s="239" customFormat="1" ht="21" customHeight="1" spans="1:16384">
      <c r="A700" s="246">
        <v>2100399</v>
      </c>
      <c r="B700" s="249" t="s">
        <v>630</v>
      </c>
      <c r="C700" s="132">
        <f t="shared" si="11"/>
        <v>1435.76</v>
      </c>
      <c r="L700" s="239">
        <v>1200</v>
      </c>
      <c r="M700" s="239">
        <v>235.76</v>
      </c>
      <c r="XEJ700"/>
      <c r="XEK700"/>
      <c r="XEL700"/>
      <c r="XEM700"/>
      <c r="XEN700"/>
      <c r="XEO700"/>
      <c r="XEP700"/>
      <c r="XEQ700"/>
      <c r="XER700"/>
      <c r="XES700"/>
      <c r="XET700"/>
      <c r="XEU700"/>
      <c r="XEV700"/>
      <c r="XEW700"/>
      <c r="XEX700"/>
      <c r="XEY700"/>
      <c r="XEZ700"/>
      <c r="XFA700"/>
      <c r="XFB700"/>
      <c r="XFC700"/>
      <c r="XFD700"/>
    </row>
    <row r="701" s="239" customFormat="1" ht="21" customHeight="1" spans="1:16384">
      <c r="A701" s="246">
        <v>21004</v>
      </c>
      <c r="B701" s="249" t="s">
        <v>631</v>
      </c>
      <c r="C701" s="132">
        <f t="shared" si="11"/>
        <v>17543.12</v>
      </c>
      <c r="F701" s="239">
        <v>5421.72</v>
      </c>
      <c r="G701" s="239">
        <v>7.29</v>
      </c>
      <c r="K701" s="239">
        <v>766</v>
      </c>
      <c r="L701" s="239">
        <v>9314</v>
      </c>
      <c r="M701" s="239">
        <v>2034.11</v>
      </c>
      <c r="XEJ701"/>
      <c r="XEK701"/>
      <c r="XEL701"/>
      <c r="XEM701"/>
      <c r="XEN701"/>
      <c r="XEO701"/>
      <c r="XEP701"/>
      <c r="XEQ701"/>
      <c r="XER701"/>
      <c r="XES701"/>
      <c r="XET701"/>
      <c r="XEU701"/>
      <c r="XEV701"/>
      <c r="XEW701"/>
      <c r="XEX701"/>
      <c r="XEY701"/>
      <c r="XEZ701"/>
      <c r="XFA701"/>
      <c r="XFB701"/>
      <c r="XFC701"/>
      <c r="XFD701"/>
    </row>
    <row r="702" s="239" customFormat="1" ht="21" customHeight="1" spans="1:16384">
      <c r="A702" s="246">
        <v>2100401</v>
      </c>
      <c r="B702" s="248" t="s">
        <v>632</v>
      </c>
      <c r="C702" s="132">
        <f t="shared" si="11"/>
        <v>3148.58</v>
      </c>
      <c r="F702" s="239">
        <v>1996.15</v>
      </c>
      <c r="G702" s="239">
        <v>2.43</v>
      </c>
      <c r="M702" s="239">
        <v>1150</v>
      </c>
      <c r="XEJ702"/>
      <c r="XEK702"/>
      <c r="XEL702"/>
      <c r="XEM702"/>
      <c r="XEN702"/>
      <c r="XEO702"/>
      <c r="XEP702"/>
      <c r="XEQ702"/>
      <c r="XER702"/>
      <c r="XES702"/>
      <c r="XET702"/>
      <c r="XEU702"/>
      <c r="XEV702"/>
      <c r="XEW702"/>
      <c r="XEX702"/>
      <c r="XEY702"/>
      <c r="XEZ702"/>
      <c r="XFA702"/>
      <c r="XFB702"/>
      <c r="XFC702"/>
      <c r="XFD702"/>
    </row>
    <row r="703" s="239" customFormat="1" ht="21" customHeight="1" spans="1:16384">
      <c r="A703" s="246">
        <v>2100402</v>
      </c>
      <c r="B703" s="249" t="s">
        <v>633</v>
      </c>
      <c r="C703" s="132">
        <f t="shared" si="11"/>
        <v>698.94</v>
      </c>
      <c r="F703" s="239">
        <v>698.94</v>
      </c>
      <c r="M703" s="239">
        <v>0</v>
      </c>
      <c r="XEJ703"/>
      <c r="XEK703"/>
      <c r="XEL703"/>
      <c r="XEM703"/>
      <c r="XEN703"/>
      <c r="XEO703"/>
      <c r="XEP703"/>
      <c r="XEQ703"/>
      <c r="XER703"/>
      <c r="XES703"/>
      <c r="XET703"/>
      <c r="XEU703"/>
      <c r="XEV703"/>
      <c r="XEW703"/>
      <c r="XEX703"/>
      <c r="XEY703"/>
      <c r="XEZ703"/>
      <c r="XFA703"/>
      <c r="XFB703"/>
      <c r="XFC703"/>
      <c r="XFD703"/>
    </row>
    <row r="704" s="239" customFormat="1" ht="21" customHeight="1" spans="1:16384">
      <c r="A704" s="246">
        <v>2100403</v>
      </c>
      <c r="B704" s="249" t="s">
        <v>634</v>
      </c>
      <c r="C704" s="132">
        <f t="shared" si="11"/>
        <v>1600.76</v>
      </c>
      <c r="F704" s="239">
        <v>1598.33</v>
      </c>
      <c r="G704" s="239">
        <v>2.43</v>
      </c>
      <c r="M704" s="239">
        <v>0</v>
      </c>
      <c r="XEJ704"/>
      <c r="XEK704"/>
      <c r="XEL704"/>
      <c r="XEM704"/>
      <c r="XEN704"/>
      <c r="XEO704"/>
      <c r="XEP704"/>
      <c r="XEQ704"/>
      <c r="XER704"/>
      <c r="XES704"/>
      <c r="XET704"/>
      <c r="XEU704"/>
      <c r="XEV704"/>
      <c r="XEW704"/>
      <c r="XEX704"/>
      <c r="XEY704"/>
      <c r="XEZ704"/>
      <c r="XFA704"/>
      <c r="XFB704"/>
      <c r="XFC704"/>
      <c r="XFD704"/>
    </row>
    <row r="705" s="239" customFormat="1" ht="21" customHeight="1" spans="1:16384">
      <c r="A705" s="246">
        <v>2100404</v>
      </c>
      <c r="B705" s="248" t="s">
        <v>635</v>
      </c>
      <c r="C705" s="132">
        <f t="shared" si="11"/>
        <v>1130.73</v>
      </c>
      <c r="F705" s="239">
        <v>1128.3</v>
      </c>
      <c r="G705" s="239">
        <v>2.43</v>
      </c>
      <c r="M705" s="239">
        <v>0</v>
      </c>
      <c r="XEJ705"/>
      <c r="XEK705"/>
      <c r="XEL705"/>
      <c r="XEM705"/>
      <c r="XEN705"/>
      <c r="XEO705"/>
      <c r="XEP705"/>
      <c r="XEQ705"/>
      <c r="XER705"/>
      <c r="XES705"/>
      <c r="XET705"/>
      <c r="XEU705"/>
      <c r="XEV705"/>
      <c r="XEW705"/>
      <c r="XEX705"/>
      <c r="XEY705"/>
      <c r="XEZ705"/>
      <c r="XFA705"/>
      <c r="XFB705"/>
      <c r="XFC705"/>
      <c r="XFD705"/>
    </row>
    <row r="706" s="239" customFormat="1" ht="21" hidden="1" customHeight="1" spans="1:16384">
      <c r="A706" s="246">
        <v>2100405</v>
      </c>
      <c r="B706" s="249" t="s">
        <v>636</v>
      </c>
      <c r="C706" s="132">
        <f t="shared" si="11"/>
        <v>0</v>
      </c>
      <c r="M706" s="239">
        <v>0</v>
      </c>
      <c r="XEJ706"/>
      <c r="XEK706"/>
      <c r="XEL706"/>
      <c r="XEM706"/>
      <c r="XEN706"/>
      <c r="XEO706"/>
      <c r="XEP706"/>
      <c r="XEQ706"/>
      <c r="XER706"/>
      <c r="XES706"/>
      <c r="XET706"/>
      <c r="XEU706"/>
      <c r="XEV706"/>
      <c r="XEW706"/>
      <c r="XEX706"/>
      <c r="XEY706"/>
      <c r="XEZ706"/>
      <c r="XFA706"/>
      <c r="XFB706"/>
      <c r="XFC706"/>
      <c r="XFD706"/>
    </row>
    <row r="707" s="239" customFormat="1" ht="21" hidden="1" customHeight="1" spans="1:16384">
      <c r="A707" s="246">
        <v>2100406</v>
      </c>
      <c r="B707" s="249" t="s">
        <v>637</v>
      </c>
      <c r="C707" s="132">
        <f t="shared" si="11"/>
        <v>0</v>
      </c>
      <c r="M707" s="239">
        <v>0</v>
      </c>
      <c r="XEJ707"/>
      <c r="XEK707"/>
      <c r="XEL707"/>
      <c r="XEM707"/>
      <c r="XEN707"/>
      <c r="XEO707"/>
      <c r="XEP707"/>
      <c r="XEQ707"/>
      <c r="XER707"/>
      <c r="XES707"/>
      <c r="XET707"/>
      <c r="XEU707"/>
      <c r="XEV707"/>
      <c r="XEW707"/>
      <c r="XEX707"/>
      <c r="XEY707"/>
      <c r="XEZ707"/>
      <c r="XFA707"/>
      <c r="XFB707"/>
      <c r="XFC707"/>
      <c r="XFD707"/>
    </row>
    <row r="708" s="239" customFormat="1" ht="21" hidden="1" customHeight="1" spans="1:16384">
      <c r="A708" s="246">
        <v>2100407</v>
      </c>
      <c r="B708" s="249" t="s">
        <v>638</v>
      </c>
      <c r="C708" s="132">
        <f t="shared" si="11"/>
        <v>0</v>
      </c>
      <c r="M708" s="239">
        <v>0</v>
      </c>
      <c r="XEJ708"/>
      <c r="XEK708"/>
      <c r="XEL708"/>
      <c r="XEM708"/>
      <c r="XEN708"/>
      <c r="XEO708"/>
      <c r="XEP708"/>
      <c r="XEQ708"/>
      <c r="XER708"/>
      <c r="XES708"/>
      <c r="XET708"/>
      <c r="XEU708"/>
      <c r="XEV708"/>
      <c r="XEW708"/>
      <c r="XEX708"/>
      <c r="XEY708"/>
      <c r="XEZ708"/>
      <c r="XFA708"/>
      <c r="XFB708"/>
      <c r="XFC708"/>
      <c r="XFD708"/>
    </row>
    <row r="709" s="239" customFormat="1" ht="21" customHeight="1" spans="1:16384">
      <c r="A709" s="246">
        <v>2100408</v>
      </c>
      <c r="B709" s="249" t="s">
        <v>639</v>
      </c>
      <c r="C709" s="132">
        <f t="shared" si="11"/>
        <v>9388.11</v>
      </c>
      <c r="K709" s="239">
        <v>766</v>
      </c>
      <c r="L709" s="239">
        <v>8281</v>
      </c>
      <c r="M709" s="239">
        <v>341.11</v>
      </c>
      <c r="XEJ709"/>
      <c r="XEK709"/>
      <c r="XEL709"/>
      <c r="XEM709"/>
      <c r="XEN709"/>
      <c r="XEO709"/>
      <c r="XEP709"/>
      <c r="XEQ709"/>
      <c r="XER709"/>
      <c r="XES709"/>
      <c r="XET709"/>
      <c r="XEU709"/>
      <c r="XEV709"/>
      <c r="XEW709"/>
      <c r="XEX709"/>
      <c r="XEY709"/>
      <c r="XEZ709"/>
      <c r="XFA709"/>
      <c r="XFB709"/>
      <c r="XFC709"/>
      <c r="XFD709"/>
    </row>
    <row r="710" s="239" customFormat="1" ht="21" customHeight="1" spans="1:16384">
      <c r="A710" s="246">
        <v>2100409</v>
      </c>
      <c r="B710" s="249" t="s">
        <v>640</v>
      </c>
      <c r="C710" s="132">
        <f t="shared" si="11"/>
        <v>1064</v>
      </c>
      <c r="L710" s="239">
        <v>760</v>
      </c>
      <c r="M710" s="239">
        <v>304</v>
      </c>
      <c r="XEJ710"/>
      <c r="XEK710"/>
      <c r="XEL710"/>
      <c r="XEM710"/>
      <c r="XEN710"/>
      <c r="XEO710"/>
      <c r="XEP710"/>
      <c r="XEQ710"/>
      <c r="XER710"/>
      <c r="XES710"/>
      <c r="XET710"/>
      <c r="XEU710"/>
      <c r="XEV710"/>
      <c r="XEW710"/>
      <c r="XEX710"/>
      <c r="XEY710"/>
      <c r="XEZ710"/>
      <c r="XFA710"/>
      <c r="XFB710"/>
      <c r="XFC710"/>
      <c r="XFD710"/>
    </row>
    <row r="711" s="239" customFormat="1" ht="21" customHeight="1" spans="1:16384">
      <c r="A711" s="246">
        <v>2100410</v>
      </c>
      <c r="B711" s="249" t="s">
        <v>641</v>
      </c>
      <c r="C711" s="132">
        <f t="shared" si="11"/>
        <v>35</v>
      </c>
      <c r="M711" s="239">
        <v>35</v>
      </c>
      <c r="XEJ711"/>
      <c r="XEK711"/>
      <c r="XEL711"/>
      <c r="XEM711"/>
      <c r="XEN711"/>
      <c r="XEO711"/>
      <c r="XEP711"/>
      <c r="XEQ711"/>
      <c r="XER711"/>
      <c r="XES711"/>
      <c r="XET711"/>
      <c r="XEU711"/>
      <c r="XEV711"/>
      <c r="XEW711"/>
      <c r="XEX711"/>
      <c r="XEY711"/>
      <c r="XEZ711"/>
      <c r="XFA711"/>
      <c r="XFB711"/>
      <c r="XFC711"/>
      <c r="XFD711"/>
    </row>
    <row r="712" s="239" customFormat="1" ht="21" customHeight="1" spans="1:16384">
      <c r="A712" s="246">
        <v>2100499</v>
      </c>
      <c r="B712" s="249" t="s">
        <v>642</v>
      </c>
      <c r="C712" s="132">
        <f t="shared" si="11"/>
        <v>477</v>
      </c>
      <c r="L712" s="239">
        <v>273</v>
      </c>
      <c r="M712" s="239">
        <v>204</v>
      </c>
      <c r="XEJ712"/>
      <c r="XEK712"/>
      <c r="XEL712"/>
      <c r="XEM712"/>
      <c r="XEN712"/>
      <c r="XEO712"/>
      <c r="XEP712"/>
      <c r="XEQ712"/>
      <c r="XER712"/>
      <c r="XES712"/>
      <c r="XET712"/>
      <c r="XEU712"/>
      <c r="XEV712"/>
      <c r="XEW712"/>
      <c r="XEX712"/>
      <c r="XEY712"/>
      <c r="XEZ712"/>
      <c r="XFA712"/>
      <c r="XFB712"/>
      <c r="XFC712"/>
      <c r="XFD712"/>
    </row>
    <row r="713" s="239" customFormat="1" ht="21" customHeight="1" spans="1:16384">
      <c r="A713" s="246">
        <v>21006</v>
      </c>
      <c r="B713" s="249" t="s">
        <v>643</v>
      </c>
      <c r="C713" s="132">
        <f t="shared" si="11"/>
        <v>25</v>
      </c>
      <c r="L713" s="239">
        <v>25</v>
      </c>
      <c r="M713" s="239">
        <v>0</v>
      </c>
      <c r="XEJ713"/>
      <c r="XEK713"/>
      <c r="XEL713"/>
      <c r="XEM713"/>
      <c r="XEN713"/>
      <c r="XEO713"/>
      <c r="XEP713"/>
      <c r="XEQ713"/>
      <c r="XER713"/>
      <c r="XES713"/>
      <c r="XET713"/>
      <c r="XEU713"/>
      <c r="XEV713"/>
      <c r="XEW713"/>
      <c r="XEX713"/>
      <c r="XEY713"/>
      <c r="XEZ713"/>
      <c r="XFA713"/>
      <c r="XFB713"/>
      <c r="XFC713"/>
      <c r="XFD713"/>
    </row>
    <row r="714" s="239" customFormat="1" ht="21" customHeight="1" spans="1:16384">
      <c r="A714" s="246">
        <v>2100601</v>
      </c>
      <c r="B714" s="248" t="s">
        <v>644</v>
      </c>
      <c r="C714" s="132">
        <f t="shared" si="11"/>
        <v>25</v>
      </c>
      <c r="L714" s="239">
        <v>25</v>
      </c>
      <c r="M714" s="239">
        <v>0</v>
      </c>
      <c r="XEJ714"/>
      <c r="XEK714"/>
      <c r="XEL714"/>
      <c r="XEM714"/>
      <c r="XEN714"/>
      <c r="XEO714"/>
      <c r="XEP714"/>
      <c r="XEQ714"/>
      <c r="XER714"/>
      <c r="XES714"/>
      <c r="XET714"/>
      <c r="XEU714"/>
      <c r="XEV714"/>
      <c r="XEW714"/>
      <c r="XEX714"/>
      <c r="XEY714"/>
      <c r="XEZ714"/>
      <c r="XFA714"/>
      <c r="XFB714"/>
      <c r="XFC714"/>
      <c r="XFD714"/>
    </row>
    <row r="715" s="239" customFormat="1" ht="21" hidden="1" customHeight="1" spans="1:16384">
      <c r="A715" s="246">
        <v>2100699</v>
      </c>
      <c r="B715" s="249" t="s">
        <v>645</v>
      </c>
      <c r="C715" s="132">
        <f t="shared" si="11"/>
        <v>0</v>
      </c>
      <c r="M715" s="239">
        <v>0</v>
      </c>
      <c r="XEJ715"/>
      <c r="XEK715"/>
      <c r="XEL715"/>
      <c r="XEM715"/>
      <c r="XEN715"/>
      <c r="XEO715"/>
      <c r="XEP715"/>
      <c r="XEQ715"/>
      <c r="XER715"/>
      <c r="XES715"/>
      <c r="XET715"/>
      <c r="XEU715"/>
      <c r="XEV715"/>
      <c r="XEW715"/>
      <c r="XEX715"/>
      <c r="XEY715"/>
      <c r="XEZ715"/>
      <c r="XFA715"/>
      <c r="XFB715"/>
      <c r="XFC715"/>
      <c r="XFD715"/>
    </row>
    <row r="716" s="239" customFormat="1" ht="21" customHeight="1" spans="1:16384">
      <c r="A716" s="246">
        <v>21007</v>
      </c>
      <c r="B716" s="248" t="s">
        <v>646</v>
      </c>
      <c r="C716" s="132">
        <f t="shared" si="11"/>
        <v>4896.27</v>
      </c>
      <c r="F716" s="239">
        <v>157.17</v>
      </c>
      <c r="K716" s="239">
        <v>1295.1</v>
      </c>
      <c r="L716" s="239">
        <v>3444</v>
      </c>
      <c r="M716" s="239">
        <v>0</v>
      </c>
      <c r="XEJ716"/>
      <c r="XEK716"/>
      <c r="XEL716"/>
      <c r="XEM716"/>
      <c r="XEN716"/>
      <c r="XEO716"/>
      <c r="XEP716"/>
      <c r="XEQ716"/>
      <c r="XER716"/>
      <c r="XES716"/>
      <c r="XET716"/>
      <c r="XEU716"/>
      <c r="XEV716"/>
      <c r="XEW716"/>
      <c r="XEX716"/>
      <c r="XEY716"/>
      <c r="XEZ716"/>
      <c r="XFA716"/>
      <c r="XFB716"/>
      <c r="XFC716"/>
      <c r="XFD716"/>
    </row>
    <row r="717" s="239" customFormat="1" ht="21" customHeight="1" spans="1:16384">
      <c r="A717" s="246">
        <v>2100716</v>
      </c>
      <c r="B717" s="249" t="s">
        <v>647</v>
      </c>
      <c r="C717" s="132">
        <f t="shared" si="11"/>
        <v>157.17</v>
      </c>
      <c r="F717" s="239">
        <v>157.17</v>
      </c>
      <c r="M717" s="239">
        <v>0</v>
      </c>
      <c r="XEJ717"/>
      <c r="XEK717"/>
      <c r="XEL717"/>
      <c r="XEM717"/>
      <c r="XEN717"/>
      <c r="XEO717"/>
      <c r="XEP717"/>
      <c r="XEQ717"/>
      <c r="XER717"/>
      <c r="XES717"/>
      <c r="XET717"/>
      <c r="XEU717"/>
      <c r="XEV717"/>
      <c r="XEW717"/>
      <c r="XEX717"/>
      <c r="XEY717"/>
      <c r="XEZ717"/>
      <c r="XFA717"/>
      <c r="XFB717"/>
      <c r="XFC717"/>
      <c r="XFD717"/>
    </row>
    <row r="718" s="239" customFormat="1" ht="21" customHeight="1" spans="1:16384">
      <c r="A718" s="246">
        <v>2100717</v>
      </c>
      <c r="B718" s="250" t="s">
        <v>648</v>
      </c>
      <c r="C718" s="132">
        <f t="shared" si="11"/>
        <v>4060</v>
      </c>
      <c r="K718" s="239">
        <v>616</v>
      </c>
      <c r="L718" s="239">
        <v>3444</v>
      </c>
      <c r="M718" s="239">
        <v>0</v>
      </c>
      <c r="XEJ718"/>
      <c r="XEK718"/>
      <c r="XEL718"/>
      <c r="XEM718"/>
      <c r="XEN718"/>
      <c r="XEO718"/>
      <c r="XEP718"/>
      <c r="XEQ718"/>
      <c r="XER718"/>
      <c r="XES718"/>
      <c r="XET718"/>
      <c r="XEU718"/>
      <c r="XEV718"/>
      <c r="XEW718"/>
      <c r="XEX718"/>
      <c r="XEY718"/>
      <c r="XEZ718"/>
      <c r="XFA718"/>
      <c r="XFB718"/>
      <c r="XFC718"/>
      <c r="XFD718"/>
    </row>
    <row r="719" s="239" customFormat="1" ht="21" customHeight="1" spans="1:16384">
      <c r="A719" s="246">
        <v>2100799</v>
      </c>
      <c r="B719" s="248" t="s">
        <v>649</v>
      </c>
      <c r="C719" s="132">
        <f t="shared" si="11"/>
        <v>679.1</v>
      </c>
      <c r="K719" s="239">
        <v>679.1</v>
      </c>
      <c r="M719" s="239">
        <v>0</v>
      </c>
      <c r="XEJ719"/>
      <c r="XEK719"/>
      <c r="XEL719"/>
      <c r="XEM719"/>
      <c r="XEN719"/>
      <c r="XEO719"/>
      <c r="XEP719"/>
      <c r="XEQ719"/>
      <c r="XER719"/>
      <c r="XES719"/>
      <c r="XET719"/>
      <c r="XEU719"/>
      <c r="XEV719"/>
      <c r="XEW719"/>
      <c r="XEX719"/>
      <c r="XEY719"/>
      <c r="XEZ719"/>
      <c r="XFA719"/>
      <c r="XFB719"/>
      <c r="XFC719"/>
      <c r="XFD719"/>
    </row>
    <row r="720" s="239" customFormat="1" ht="21" customHeight="1" spans="1:16384">
      <c r="A720" s="246">
        <v>21011</v>
      </c>
      <c r="B720" s="249" t="s">
        <v>650</v>
      </c>
      <c r="C720" s="132">
        <f t="shared" si="11"/>
        <v>23544.84</v>
      </c>
      <c r="F720" s="239">
        <v>23423.95</v>
      </c>
      <c r="J720" s="239">
        <v>0.89</v>
      </c>
      <c r="K720" s="239">
        <v>120</v>
      </c>
      <c r="M720" s="239">
        <v>0</v>
      </c>
      <c r="XEJ720"/>
      <c r="XEK720"/>
      <c r="XEL720"/>
      <c r="XEM720"/>
      <c r="XEN720"/>
      <c r="XEO720"/>
      <c r="XEP720"/>
      <c r="XEQ720"/>
      <c r="XER720"/>
      <c r="XES720"/>
      <c r="XET720"/>
      <c r="XEU720"/>
      <c r="XEV720"/>
      <c r="XEW720"/>
      <c r="XEX720"/>
      <c r="XEY720"/>
      <c r="XEZ720"/>
      <c r="XFA720"/>
      <c r="XFB720"/>
      <c r="XFC720"/>
      <c r="XFD720"/>
    </row>
    <row r="721" s="239" customFormat="1" ht="21" customHeight="1" spans="1:16384">
      <c r="A721" s="246">
        <v>2101101</v>
      </c>
      <c r="B721" s="249" t="s">
        <v>651</v>
      </c>
      <c r="C721" s="132">
        <f t="shared" si="11"/>
        <v>3357.27</v>
      </c>
      <c r="F721" s="239">
        <v>3236.38</v>
      </c>
      <c r="J721" s="239">
        <v>0.89</v>
      </c>
      <c r="K721" s="239">
        <v>120</v>
      </c>
      <c r="M721" s="239">
        <v>0</v>
      </c>
      <c r="XEJ721"/>
      <c r="XEK721"/>
      <c r="XEL721"/>
      <c r="XEM721"/>
      <c r="XEN721"/>
      <c r="XEO721"/>
      <c r="XEP721"/>
      <c r="XEQ721"/>
      <c r="XER721"/>
      <c r="XES721"/>
      <c r="XET721"/>
      <c r="XEU721"/>
      <c r="XEV721"/>
      <c r="XEW721"/>
      <c r="XEX721"/>
      <c r="XEY721"/>
      <c r="XEZ721"/>
      <c r="XFA721"/>
      <c r="XFB721"/>
      <c r="XFC721"/>
      <c r="XFD721"/>
    </row>
    <row r="722" s="239" customFormat="1" ht="21" customHeight="1" spans="1:16384">
      <c r="A722" s="246">
        <v>2101102</v>
      </c>
      <c r="B722" s="249" t="s">
        <v>652</v>
      </c>
      <c r="C722" s="132">
        <f t="shared" si="11"/>
        <v>19265.96</v>
      </c>
      <c r="F722" s="239">
        <v>19265.96</v>
      </c>
      <c r="M722" s="239">
        <v>0</v>
      </c>
      <c r="XEJ722"/>
      <c r="XEK722"/>
      <c r="XEL722"/>
      <c r="XEM722"/>
      <c r="XEN722"/>
      <c r="XEO722"/>
      <c r="XEP722"/>
      <c r="XEQ722"/>
      <c r="XER722"/>
      <c r="XES722"/>
      <c r="XET722"/>
      <c r="XEU722"/>
      <c r="XEV722"/>
      <c r="XEW722"/>
      <c r="XEX722"/>
      <c r="XEY722"/>
      <c r="XEZ722"/>
      <c r="XFA722"/>
      <c r="XFB722"/>
      <c r="XFC722"/>
      <c r="XFD722"/>
    </row>
    <row r="723" s="239" customFormat="1" ht="21" hidden="1" customHeight="1" spans="1:16384">
      <c r="A723" s="246">
        <v>2101103</v>
      </c>
      <c r="B723" s="249" t="s">
        <v>653</v>
      </c>
      <c r="C723" s="132">
        <f t="shared" si="11"/>
        <v>0</v>
      </c>
      <c r="M723" s="239">
        <v>0</v>
      </c>
      <c r="XEJ723"/>
      <c r="XEK723"/>
      <c r="XEL723"/>
      <c r="XEM723"/>
      <c r="XEN723"/>
      <c r="XEO723"/>
      <c r="XEP723"/>
      <c r="XEQ723"/>
      <c r="XER723"/>
      <c r="XES723"/>
      <c r="XET723"/>
      <c r="XEU723"/>
      <c r="XEV723"/>
      <c r="XEW723"/>
      <c r="XEX723"/>
      <c r="XEY723"/>
      <c r="XEZ723"/>
      <c r="XFA723"/>
      <c r="XFB723"/>
      <c r="XFC723"/>
      <c r="XFD723"/>
    </row>
    <row r="724" s="239" customFormat="1" ht="21" customHeight="1" spans="1:16384">
      <c r="A724" s="246">
        <v>2101199</v>
      </c>
      <c r="B724" s="249" t="s">
        <v>654</v>
      </c>
      <c r="C724" s="132">
        <f t="shared" si="11"/>
        <v>921.61</v>
      </c>
      <c r="F724" s="239">
        <v>921.61</v>
      </c>
      <c r="M724" s="239">
        <v>0</v>
      </c>
      <c r="XEJ724"/>
      <c r="XEK724"/>
      <c r="XEL724"/>
      <c r="XEM724"/>
      <c r="XEN724"/>
      <c r="XEO724"/>
      <c r="XEP724"/>
      <c r="XEQ724"/>
      <c r="XER724"/>
      <c r="XES724"/>
      <c r="XET724"/>
      <c r="XEU724"/>
      <c r="XEV724"/>
      <c r="XEW724"/>
      <c r="XEX724"/>
      <c r="XEY724"/>
      <c r="XEZ724"/>
      <c r="XFA724"/>
      <c r="XFB724"/>
      <c r="XFC724"/>
      <c r="XFD724"/>
    </row>
    <row r="725" s="239" customFormat="1" ht="21" customHeight="1" spans="1:16384">
      <c r="A725" s="246">
        <v>21012</v>
      </c>
      <c r="B725" s="249" t="s">
        <v>655</v>
      </c>
      <c r="C725" s="132">
        <f t="shared" si="11"/>
        <v>3353</v>
      </c>
      <c r="K725" s="239">
        <v>2474</v>
      </c>
      <c r="L725" s="239">
        <v>879</v>
      </c>
      <c r="M725" s="239">
        <v>0</v>
      </c>
      <c r="XEJ725"/>
      <c r="XEK725"/>
      <c r="XEL725"/>
      <c r="XEM725"/>
      <c r="XEN725"/>
      <c r="XEO725"/>
      <c r="XEP725"/>
      <c r="XEQ725"/>
      <c r="XER725"/>
      <c r="XES725"/>
      <c r="XET725"/>
      <c r="XEU725"/>
      <c r="XEV725"/>
      <c r="XEW725"/>
      <c r="XEX725"/>
      <c r="XEY725"/>
      <c r="XEZ725"/>
      <c r="XFA725"/>
      <c r="XFB725"/>
      <c r="XFC725"/>
      <c r="XFD725"/>
    </row>
    <row r="726" s="239" customFormat="1" ht="21" hidden="1" customHeight="1" spans="1:16384">
      <c r="A726" s="246">
        <v>2101201</v>
      </c>
      <c r="B726" s="249" t="s">
        <v>656</v>
      </c>
      <c r="C726" s="132">
        <f t="shared" si="11"/>
        <v>0</v>
      </c>
      <c r="M726" s="239">
        <v>0</v>
      </c>
      <c r="XEJ726"/>
      <c r="XEK726"/>
      <c r="XEL726"/>
      <c r="XEM726"/>
      <c r="XEN726"/>
      <c r="XEO726"/>
      <c r="XEP726"/>
      <c r="XEQ726"/>
      <c r="XER726"/>
      <c r="XES726"/>
      <c r="XET726"/>
      <c r="XEU726"/>
      <c r="XEV726"/>
      <c r="XEW726"/>
      <c r="XEX726"/>
      <c r="XEY726"/>
      <c r="XEZ726"/>
      <c r="XFA726"/>
      <c r="XFB726"/>
      <c r="XFC726"/>
      <c r="XFD726"/>
    </row>
    <row r="727" s="239" customFormat="1" ht="21" customHeight="1" spans="1:16384">
      <c r="A727" s="246">
        <v>2101202</v>
      </c>
      <c r="B727" s="249" t="s">
        <v>657</v>
      </c>
      <c r="C727" s="132">
        <f t="shared" si="11"/>
        <v>3353</v>
      </c>
      <c r="K727" s="239">
        <v>2474</v>
      </c>
      <c r="L727" s="239">
        <v>879</v>
      </c>
      <c r="M727" s="239">
        <v>0</v>
      </c>
      <c r="XEJ727"/>
      <c r="XEK727"/>
      <c r="XEL727"/>
      <c r="XEM727"/>
      <c r="XEN727"/>
      <c r="XEO727"/>
      <c r="XEP727"/>
      <c r="XEQ727"/>
      <c r="XER727"/>
      <c r="XES727"/>
      <c r="XET727"/>
      <c r="XEU727"/>
      <c r="XEV727"/>
      <c r="XEW727"/>
      <c r="XEX727"/>
      <c r="XEY727"/>
      <c r="XEZ727"/>
      <c r="XFA727"/>
      <c r="XFB727"/>
      <c r="XFC727"/>
      <c r="XFD727"/>
    </row>
    <row r="728" s="239" customFormat="1" ht="21" hidden="1" customHeight="1" spans="1:16384">
      <c r="A728" s="246">
        <v>2101299</v>
      </c>
      <c r="B728" s="248" t="s">
        <v>658</v>
      </c>
      <c r="C728" s="132">
        <f t="shared" si="11"/>
        <v>0</v>
      </c>
      <c r="M728" s="239">
        <v>0</v>
      </c>
      <c r="XEJ728"/>
      <c r="XEK728"/>
      <c r="XEL728"/>
      <c r="XEM728"/>
      <c r="XEN728"/>
      <c r="XEO728"/>
      <c r="XEP728"/>
      <c r="XEQ728"/>
      <c r="XER728"/>
      <c r="XES728"/>
      <c r="XET728"/>
      <c r="XEU728"/>
      <c r="XEV728"/>
      <c r="XEW728"/>
      <c r="XEX728"/>
      <c r="XEY728"/>
      <c r="XEZ728"/>
      <c r="XFA728"/>
      <c r="XFB728"/>
      <c r="XFC728"/>
      <c r="XFD728"/>
    </row>
    <row r="729" s="239" customFormat="1" ht="21" customHeight="1" spans="1:16384">
      <c r="A729" s="246">
        <v>21013</v>
      </c>
      <c r="B729" s="249" t="s">
        <v>659</v>
      </c>
      <c r="C729" s="132">
        <f t="shared" si="11"/>
        <v>9443.38</v>
      </c>
      <c r="K729" s="239">
        <v>2261.38</v>
      </c>
      <c r="L729" s="239">
        <v>7182</v>
      </c>
      <c r="M729" s="239">
        <v>0</v>
      </c>
      <c r="XEJ729"/>
      <c r="XEK729"/>
      <c r="XEL729"/>
      <c r="XEM729"/>
      <c r="XEN729"/>
      <c r="XEO729"/>
      <c r="XEP729"/>
      <c r="XEQ729"/>
      <c r="XER729"/>
      <c r="XES729"/>
      <c r="XET729"/>
      <c r="XEU729"/>
      <c r="XEV729"/>
      <c r="XEW729"/>
      <c r="XEX729"/>
      <c r="XEY729"/>
      <c r="XEZ729"/>
      <c r="XFA729"/>
      <c r="XFB729"/>
      <c r="XFC729"/>
      <c r="XFD729"/>
    </row>
    <row r="730" s="239" customFormat="1" ht="21" customHeight="1" spans="1:16384">
      <c r="A730" s="246">
        <v>2101301</v>
      </c>
      <c r="B730" s="249" t="s">
        <v>660</v>
      </c>
      <c r="C730" s="132">
        <f t="shared" si="11"/>
        <v>9382</v>
      </c>
      <c r="K730" s="239">
        <v>2200</v>
      </c>
      <c r="L730" s="239">
        <v>7182</v>
      </c>
      <c r="M730" s="239">
        <v>0</v>
      </c>
      <c r="XEJ730"/>
      <c r="XEK730"/>
      <c r="XEL730"/>
      <c r="XEM730"/>
      <c r="XEN730"/>
      <c r="XEO730"/>
      <c r="XEP730"/>
      <c r="XEQ730"/>
      <c r="XER730"/>
      <c r="XES730"/>
      <c r="XET730"/>
      <c r="XEU730"/>
      <c r="XEV730"/>
      <c r="XEW730"/>
      <c r="XEX730"/>
      <c r="XEY730"/>
      <c r="XEZ730"/>
      <c r="XFA730"/>
      <c r="XFB730"/>
      <c r="XFC730"/>
      <c r="XFD730"/>
    </row>
    <row r="731" s="239" customFormat="1" ht="21" hidden="1" customHeight="1" spans="1:16384">
      <c r="A731" s="246">
        <v>2101302</v>
      </c>
      <c r="B731" s="249" t="s">
        <v>661</v>
      </c>
      <c r="C731" s="132">
        <f t="shared" si="11"/>
        <v>0</v>
      </c>
      <c r="M731" s="239">
        <v>0</v>
      </c>
      <c r="XEJ731"/>
      <c r="XEK731"/>
      <c r="XEL731"/>
      <c r="XEM731"/>
      <c r="XEN731"/>
      <c r="XEO731"/>
      <c r="XEP731"/>
      <c r="XEQ731"/>
      <c r="XER731"/>
      <c r="XES731"/>
      <c r="XET731"/>
      <c r="XEU731"/>
      <c r="XEV731"/>
      <c r="XEW731"/>
      <c r="XEX731"/>
      <c r="XEY731"/>
      <c r="XEZ731"/>
      <c r="XFA731"/>
      <c r="XFB731"/>
      <c r="XFC731"/>
      <c r="XFD731"/>
    </row>
    <row r="732" s="239" customFormat="1" ht="21" customHeight="1" spans="1:16384">
      <c r="A732" s="246">
        <v>2101399</v>
      </c>
      <c r="B732" s="248" t="s">
        <v>662</v>
      </c>
      <c r="C732" s="132">
        <f t="shared" si="11"/>
        <v>61.38</v>
      </c>
      <c r="K732" s="239">
        <v>61.38</v>
      </c>
      <c r="M732" s="239">
        <v>0</v>
      </c>
      <c r="XEJ732"/>
      <c r="XEK732"/>
      <c r="XEL732"/>
      <c r="XEM732"/>
      <c r="XEN732"/>
      <c r="XEO732"/>
      <c r="XEP732"/>
      <c r="XEQ732"/>
      <c r="XER732"/>
      <c r="XES732"/>
      <c r="XET732"/>
      <c r="XEU732"/>
      <c r="XEV732"/>
      <c r="XEW732"/>
      <c r="XEX732"/>
      <c r="XEY732"/>
      <c r="XEZ732"/>
      <c r="XFA732"/>
      <c r="XFB732"/>
      <c r="XFC732"/>
      <c r="XFD732"/>
    </row>
    <row r="733" s="239" customFormat="1" ht="21" customHeight="1" spans="1:16384">
      <c r="A733" s="246">
        <v>21014</v>
      </c>
      <c r="B733" s="249" t="s">
        <v>663</v>
      </c>
      <c r="C733" s="132">
        <f t="shared" si="11"/>
        <v>1015.92</v>
      </c>
      <c r="L733" s="239">
        <v>805</v>
      </c>
      <c r="M733" s="239">
        <v>210.92</v>
      </c>
      <c r="XEJ733"/>
      <c r="XEK733"/>
      <c r="XEL733"/>
      <c r="XEM733"/>
      <c r="XEN733"/>
      <c r="XEO733"/>
      <c r="XEP733"/>
      <c r="XEQ733"/>
      <c r="XER733"/>
      <c r="XES733"/>
      <c r="XET733"/>
      <c r="XEU733"/>
      <c r="XEV733"/>
      <c r="XEW733"/>
      <c r="XEX733"/>
      <c r="XEY733"/>
      <c r="XEZ733"/>
      <c r="XFA733"/>
      <c r="XFB733"/>
      <c r="XFC733"/>
      <c r="XFD733"/>
    </row>
    <row r="734" s="239" customFormat="1" ht="21" customHeight="1" spans="1:16384">
      <c r="A734" s="246">
        <v>2101401</v>
      </c>
      <c r="B734" s="249" t="s">
        <v>664</v>
      </c>
      <c r="C734" s="132">
        <f t="shared" si="11"/>
        <v>1015.92</v>
      </c>
      <c r="L734" s="239">
        <v>805</v>
      </c>
      <c r="M734" s="239">
        <v>210.92</v>
      </c>
      <c r="XEJ734"/>
      <c r="XEK734"/>
      <c r="XEL734"/>
      <c r="XEM734"/>
      <c r="XEN734"/>
      <c r="XEO734"/>
      <c r="XEP734"/>
      <c r="XEQ734"/>
      <c r="XER734"/>
      <c r="XES734"/>
      <c r="XET734"/>
      <c r="XEU734"/>
      <c r="XEV734"/>
      <c r="XEW734"/>
      <c r="XEX734"/>
      <c r="XEY734"/>
      <c r="XEZ734"/>
      <c r="XFA734"/>
      <c r="XFB734"/>
      <c r="XFC734"/>
      <c r="XFD734"/>
    </row>
    <row r="735" s="239" customFormat="1" ht="21" hidden="1" customHeight="1" spans="1:16384">
      <c r="A735" s="246">
        <v>2101499</v>
      </c>
      <c r="B735" s="249" t="s">
        <v>665</v>
      </c>
      <c r="C735" s="132">
        <f t="shared" si="11"/>
        <v>0</v>
      </c>
      <c r="M735" s="239">
        <v>0</v>
      </c>
      <c r="XEJ735"/>
      <c r="XEK735"/>
      <c r="XEL735"/>
      <c r="XEM735"/>
      <c r="XEN735"/>
      <c r="XEO735"/>
      <c r="XEP735"/>
      <c r="XEQ735"/>
      <c r="XER735"/>
      <c r="XES735"/>
      <c r="XET735"/>
      <c r="XEU735"/>
      <c r="XEV735"/>
      <c r="XEW735"/>
      <c r="XEX735"/>
      <c r="XEY735"/>
      <c r="XEZ735"/>
      <c r="XFA735"/>
      <c r="XFB735"/>
      <c r="XFC735"/>
      <c r="XFD735"/>
    </row>
    <row r="736" s="239" customFormat="1" ht="21" customHeight="1" spans="1:16384">
      <c r="A736" s="246">
        <v>21015</v>
      </c>
      <c r="B736" s="249" t="s">
        <v>666</v>
      </c>
      <c r="C736" s="132">
        <f t="shared" si="11"/>
        <v>4422.45</v>
      </c>
      <c r="F736" s="239">
        <v>698.14</v>
      </c>
      <c r="L736" s="239">
        <v>565</v>
      </c>
      <c r="M736" s="239">
        <v>3159.31</v>
      </c>
      <c r="XEJ736"/>
      <c r="XEK736"/>
      <c r="XEL736"/>
      <c r="XEM736"/>
      <c r="XEN736"/>
      <c r="XEO736"/>
      <c r="XEP736"/>
      <c r="XEQ736"/>
      <c r="XER736"/>
      <c r="XES736"/>
      <c r="XET736"/>
      <c r="XEU736"/>
      <c r="XEV736"/>
      <c r="XEW736"/>
      <c r="XEX736"/>
      <c r="XEY736"/>
      <c r="XEZ736"/>
      <c r="XFA736"/>
      <c r="XFB736"/>
      <c r="XFC736"/>
      <c r="XFD736"/>
    </row>
    <row r="737" s="239" customFormat="1" ht="21" customHeight="1" spans="1:16384">
      <c r="A737" s="246">
        <v>2101501</v>
      </c>
      <c r="B737" s="249" t="s">
        <v>132</v>
      </c>
      <c r="C737" s="132">
        <f t="shared" si="11"/>
        <v>541.61</v>
      </c>
      <c r="F737" s="239">
        <v>541.61</v>
      </c>
      <c r="M737" s="239">
        <v>0</v>
      </c>
      <c r="XEJ737"/>
      <c r="XEK737"/>
      <c r="XEL737"/>
      <c r="XEM737"/>
      <c r="XEN737"/>
      <c r="XEO737"/>
      <c r="XEP737"/>
      <c r="XEQ737"/>
      <c r="XER737"/>
      <c r="XES737"/>
      <c r="XET737"/>
      <c r="XEU737"/>
      <c r="XEV737"/>
      <c r="XEW737"/>
      <c r="XEX737"/>
      <c r="XEY737"/>
      <c r="XEZ737"/>
      <c r="XFA737"/>
      <c r="XFB737"/>
      <c r="XFC737"/>
      <c r="XFD737"/>
    </row>
    <row r="738" s="239" customFormat="1" ht="21" hidden="1" customHeight="1" spans="1:16384">
      <c r="A738" s="246">
        <v>2101502</v>
      </c>
      <c r="B738" s="249" t="s">
        <v>133</v>
      </c>
      <c r="C738" s="132">
        <f t="shared" si="11"/>
        <v>0</v>
      </c>
      <c r="M738" s="239">
        <v>0</v>
      </c>
      <c r="XEJ738"/>
      <c r="XEK738"/>
      <c r="XEL738"/>
      <c r="XEM738"/>
      <c r="XEN738"/>
      <c r="XEO738"/>
      <c r="XEP738"/>
      <c r="XEQ738"/>
      <c r="XER738"/>
      <c r="XES738"/>
      <c r="XET738"/>
      <c r="XEU738"/>
      <c r="XEV738"/>
      <c r="XEW738"/>
      <c r="XEX738"/>
      <c r="XEY738"/>
      <c r="XEZ738"/>
      <c r="XFA738"/>
      <c r="XFB738"/>
      <c r="XFC738"/>
      <c r="XFD738"/>
    </row>
    <row r="739" s="239" customFormat="1" ht="21" hidden="1" customHeight="1" spans="1:16384">
      <c r="A739" s="246">
        <v>2101503</v>
      </c>
      <c r="B739" s="249" t="s">
        <v>134</v>
      </c>
      <c r="C739" s="132">
        <f t="shared" si="11"/>
        <v>0</v>
      </c>
      <c r="M739" s="239">
        <v>0</v>
      </c>
      <c r="XEJ739"/>
      <c r="XEK739"/>
      <c r="XEL739"/>
      <c r="XEM739"/>
      <c r="XEN739"/>
      <c r="XEO739"/>
      <c r="XEP739"/>
      <c r="XEQ739"/>
      <c r="XER739"/>
      <c r="XES739"/>
      <c r="XET739"/>
      <c r="XEU739"/>
      <c r="XEV739"/>
      <c r="XEW739"/>
      <c r="XEX739"/>
      <c r="XEY739"/>
      <c r="XEZ739"/>
      <c r="XFA739"/>
      <c r="XFB739"/>
      <c r="XFC739"/>
      <c r="XFD739"/>
    </row>
    <row r="740" s="239" customFormat="1" ht="21" hidden="1" customHeight="1" spans="1:16384">
      <c r="A740" s="246">
        <v>2101504</v>
      </c>
      <c r="B740" s="248" t="s">
        <v>173</v>
      </c>
      <c r="C740" s="132">
        <f t="shared" si="11"/>
        <v>0</v>
      </c>
      <c r="M740" s="239">
        <v>0</v>
      </c>
      <c r="XEJ740"/>
      <c r="XEK740"/>
      <c r="XEL740"/>
      <c r="XEM740"/>
      <c r="XEN740"/>
      <c r="XEO740"/>
      <c r="XEP740"/>
      <c r="XEQ740"/>
      <c r="XER740"/>
      <c r="XES740"/>
      <c r="XET740"/>
      <c r="XEU740"/>
      <c r="XEV740"/>
      <c r="XEW740"/>
      <c r="XEX740"/>
      <c r="XEY740"/>
      <c r="XEZ740"/>
      <c r="XFA740"/>
      <c r="XFB740"/>
      <c r="XFC740"/>
      <c r="XFD740"/>
    </row>
    <row r="741" s="239" customFormat="1" ht="21" customHeight="1" spans="1:16384">
      <c r="A741" s="246">
        <v>2101505</v>
      </c>
      <c r="B741" s="249" t="s">
        <v>667</v>
      </c>
      <c r="C741" s="132">
        <f t="shared" si="11"/>
        <v>300</v>
      </c>
      <c r="L741" s="239">
        <v>300</v>
      </c>
      <c r="M741" s="239">
        <v>0</v>
      </c>
      <c r="XEJ741"/>
      <c r="XEK741"/>
      <c r="XEL741"/>
      <c r="XEM741"/>
      <c r="XEN741"/>
      <c r="XEO741"/>
      <c r="XEP741"/>
      <c r="XEQ741"/>
      <c r="XER741"/>
      <c r="XES741"/>
      <c r="XET741"/>
      <c r="XEU741"/>
      <c r="XEV741"/>
      <c r="XEW741"/>
      <c r="XEX741"/>
      <c r="XEY741"/>
      <c r="XEZ741"/>
      <c r="XFA741"/>
      <c r="XFB741"/>
      <c r="XFC741"/>
      <c r="XFD741"/>
    </row>
    <row r="742" s="239" customFormat="1" ht="21" customHeight="1" spans="1:16384">
      <c r="A742" s="246">
        <v>2101506</v>
      </c>
      <c r="B742" s="249" t="s">
        <v>668</v>
      </c>
      <c r="C742" s="132">
        <f t="shared" si="11"/>
        <v>324.31</v>
      </c>
      <c r="L742" s="239">
        <v>265</v>
      </c>
      <c r="M742" s="239">
        <v>59.31</v>
      </c>
      <c r="XEJ742"/>
      <c r="XEK742"/>
      <c r="XEL742"/>
      <c r="XEM742"/>
      <c r="XEN742"/>
      <c r="XEO742"/>
      <c r="XEP742"/>
      <c r="XEQ742"/>
      <c r="XER742"/>
      <c r="XES742"/>
      <c r="XET742"/>
      <c r="XEU742"/>
      <c r="XEV742"/>
      <c r="XEW742"/>
      <c r="XEX742"/>
      <c r="XEY742"/>
      <c r="XEZ742"/>
      <c r="XFA742"/>
      <c r="XFB742"/>
      <c r="XFC742"/>
      <c r="XFD742"/>
    </row>
    <row r="743" s="239" customFormat="1" ht="21" customHeight="1" spans="1:16384">
      <c r="A743" s="246">
        <v>2101550</v>
      </c>
      <c r="B743" s="249" t="s">
        <v>141</v>
      </c>
      <c r="C743" s="132">
        <f t="shared" ref="C743:C806" si="12">D743+E743+F743+G743+H743+I743+J743+K743+L743+M743</f>
        <v>156.53</v>
      </c>
      <c r="F743" s="239">
        <v>156.53</v>
      </c>
      <c r="M743" s="239">
        <v>0</v>
      </c>
      <c r="XEJ743"/>
      <c r="XEK743"/>
      <c r="XEL743"/>
      <c r="XEM743"/>
      <c r="XEN743"/>
      <c r="XEO743"/>
      <c r="XEP743"/>
      <c r="XEQ743"/>
      <c r="XER743"/>
      <c r="XES743"/>
      <c r="XET743"/>
      <c r="XEU743"/>
      <c r="XEV743"/>
      <c r="XEW743"/>
      <c r="XEX743"/>
      <c r="XEY743"/>
      <c r="XEZ743"/>
      <c r="XFA743"/>
      <c r="XFB743"/>
      <c r="XFC743"/>
      <c r="XFD743"/>
    </row>
    <row r="744" s="239" customFormat="1" ht="21" customHeight="1" spans="1:16384">
      <c r="A744" s="246">
        <v>2101599</v>
      </c>
      <c r="B744" s="249" t="s">
        <v>669</v>
      </c>
      <c r="C744" s="132">
        <f t="shared" si="12"/>
        <v>3100</v>
      </c>
      <c r="M744" s="239">
        <v>3100</v>
      </c>
      <c r="XEJ744"/>
      <c r="XEK744"/>
      <c r="XEL744"/>
      <c r="XEM744"/>
      <c r="XEN744"/>
      <c r="XEO744"/>
      <c r="XEP744"/>
      <c r="XEQ744"/>
      <c r="XER744"/>
      <c r="XES744"/>
      <c r="XET744"/>
      <c r="XEU744"/>
      <c r="XEV744"/>
      <c r="XEW744"/>
      <c r="XEX744"/>
      <c r="XEY744"/>
      <c r="XEZ744"/>
      <c r="XFA744"/>
      <c r="XFB744"/>
      <c r="XFC744"/>
      <c r="XFD744"/>
    </row>
    <row r="745" s="239" customFormat="1" ht="21" hidden="1" customHeight="1" spans="1:16384">
      <c r="A745" s="246">
        <v>21016</v>
      </c>
      <c r="B745" s="248" t="s">
        <v>670</v>
      </c>
      <c r="C745" s="132">
        <f t="shared" si="12"/>
        <v>0</v>
      </c>
      <c r="M745" s="239">
        <v>0</v>
      </c>
      <c r="XEJ745"/>
      <c r="XEK745"/>
      <c r="XEL745"/>
      <c r="XEM745"/>
      <c r="XEN745"/>
      <c r="XEO745"/>
      <c r="XEP745"/>
      <c r="XEQ745"/>
      <c r="XER745"/>
      <c r="XES745"/>
      <c r="XET745"/>
      <c r="XEU745"/>
      <c r="XEV745"/>
      <c r="XEW745"/>
      <c r="XEX745"/>
      <c r="XEY745"/>
      <c r="XEZ745"/>
      <c r="XFA745"/>
      <c r="XFB745"/>
      <c r="XFC745"/>
      <c r="XFD745"/>
    </row>
    <row r="746" s="239" customFormat="1" ht="21" hidden="1" customHeight="1" spans="1:16384">
      <c r="A746" s="246">
        <v>2101601</v>
      </c>
      <c r="B746" s="249" t="s">
        <v>671</v>
      </c>
      <c r="C746" s="132">
        <f t="shared" si="12"/>
        <v>0</v>
      </c>
      <c r="M746" s="239">
        <v>0</v>
      </c>
      <c r="XEJ746"/>
      <c r="XEK746"/>
      <c r="XEL746"/>
      <c r="XEM746"/>
      <c r="XEN746"/>
      <c r="XEO746"/>
      <c r="XEP746"/>
      <c r="XEQ746"/>
      <c r="XER746"/>
      <c r="XES746"/>
      <c r="XET746"/>
      <c r="XEU746"/>
      <c r="XEV746"/>
      <c r="XEW746"/>
      <c r="XEX746"/>
      <c r="XEY746"/>
      <c r="XEZ746"/>
      <c r="XFA746"/>
      <c r="XFB746"/>
      <c r="XFC746"/>
      <c r="XFD746"/>
    </row>
    <row r="747" s="239" customFormat="1" ht="21" customHeight="1" spans="1:16384">
      <c r="A747" s="246">
        <v>21099</v>
      </c>
      <c r="B747" s="248" t="s">
        <v>672</v>
      </c>
      <c r="C747" s="132">
        <f t="shared" si="12"/>
        <v>610</v>
      </c>
      <c r="L747" s="239">
        <v>610</v>
      </c>
      <c r="M747" s="239">
        <v>0</v>
      </c>
      <c r="XEJ747"/>
      <c r="XEK747"/>
      <c r="XEL747"/>
      <c r="XEM747"/>
      <c r="XEN747"/>
      <c r="XEO747"/>
      <c r="XEP747"/>
      <c r="XEQ747"/>
      <c r="XER747"/>
      <c r="XES747"/>
      <c r="XET747"/>
      <c r="XEU747"/>
      <c r="XEV747"/>
      <c r="XEW747"/>
      <c r="XEX747"/>
      <c r="XEY747"/>
      <c r="XEZ747"/>
      <c r="XFA747"/>
      <c r="XFB747"/>
      <c r="XFC747"/>
      <c r="XFD747"/>
    </row>
    <row r="748" s="239" customFormat="1" ht="21" customHeight="1" spans="1:16384">
      <c r="A748" s="246">
        <v>2109999</v>
      </c>
      <c r="B748" s="249" t="s">
        <v>673</v>
      </c>
      <c r="C748" s="132">
        <f t="shared" si="12"/>
        <v>610</v>
      </c>
      <c r="L748" s="239">
        <v>610</v>
      </c>
      <c r="M748" s="239">
        <v>0</v>
      </c>
      <c r="XEJ748"/>
      <c r="XEK748"/>
      <c r="XEL748"/>
      <c r="XEM748"/>
      <c r="XEN748"/>
      <c r="XEO748"/>
      <c r="XEP748"/>
      <c r="XEQ748"/>
      <c r="XER748"/>
      <c r="XES748"/>
      <c r="XET748"/>
      <c r="XEU748"/>
      <c r="XEV748"/>
      <c r="XEW748"/>
      <c r="XEX748"/>
      <c r="XEY748"/>
      <c r="XEZ748"/>
      <c r="XFA748"/>
      <c r="XFB748"/>
      <c r="XFC748"/>
      <c r="XFD748"/>
    </row>
    <row r="749" s="239" customFormat="1" ht="21" customHeight="1" spans="1:16384">
      <c r="A749" s="246">
        <v>211</v>
      </c>
      <c r="B749" s="247" t="s">
        <v>674</v>
      </c>
      <c r="C749" s="132">
        <f t="shared" si="12"/>
        <v>21331.91</v>
      </c>
      <c r="F749" s="239">
        <v>1422.78</v>
      </c>
      <c r="K749" s="239">
        <v>3342.51</v>
      </c>
      <c r="L749" s="239">
        <v>3586.25</v>
      </c>
      <c r="M749" s="239">
        <v>12980.37</v>
      </c>
      <c r="XEJ749"/>
      <c r="XEK749"/>
      <c r="XEL749"/>
      <c r="XEM749"/>
      <c r="XEN749"/>
      <c r="XEO749"/>
      <c r="XEP749"/>
      <c r="XEQ749"/>
      <c r="XER749"/>
      <c r="XES749"/>
      <c r="XET749"/>
      <c r="XEU749"/>
      <c r="XEV749"/>
      <c r="XEW749"/>
      <c r="XEX749"/>
      <c r="XEY749"/>
      <c r="XEZ749"/>
      <c r="XFA749"/>
      <c r="XFB749"/>
      <c r="XFC749"/>
      <c r="XFD749"/>
    </row>
    <row r="750" s="239" customFormat="1" ht="21" customHeight="1" spans="1:16384">
      <c r="A750" s="246">
        <v>21101</v>
      </c>
      <c r="B750" s="249" t="s">
        <v>675</v>
      </c>
      <c r="C750" s="132">
        <f t="shared" si="12"/>
        <v>1651.38</v>
      </c>
      <c r="F750" s="239">
        <v>855.38</v>
      </c>
      <c r="K750" s="239">
        <v>70</v>
      </c>
      <c r="L750" s="239">
        <v>726</v>
      </c>
      <c r="M750" s="239">
        <v>0</v>
      </c>
      <c r="XEJ750"/>
      <c r="XEK750"/>
      <c r="XEL750"/>
      <c r="XEM750"/>
      <c r="XEN750"/>
      <c r="XEO750"/>
      <c r="XEP750"/>
      <c r="XEQ750"/>
      <c r="XER750"/>
      <c r="XES750"/>
      <c r="XET750"/>
      <c r="XEU750"/>
      <c r="XEV750"/>
      <c r="XEW750"/>
      <c r="XEX750"/>
      <c r="XEY750"/>
      <c r="XEZ750"/>
      <c r="XFA750"/>
      <c r="XFB750"/>
      <c r="XFC750"/>
      <c r="XFD750"/>
    </row>
    <row r="751" s="239" customFormat="1" ht="21" customHeight="1" spans="1:16384">
      <c r="A751" s="246">
        <v>2110101</v>
      </c>
      <c r="B751" s="249" t="s">
        <v>132</v>
      </c>
      <c r="C751" s="132">
        <f t="shared" si="12"/>
        <v>855.38</v>
      </c>
      <c r="F751" s="239">
        <v>855.38</v>
      </c>
      <c r="M751" s="239">
        <v>0</v>
      </c>
      <c r="XEJ751"/>
      <c r="XEK751"/>
      <c r="XEL751"/>
      <c r="XEM751"/>
      <c r="XEN751"/>
      <c r="XEO751"/>
      <c r="XEP751"/>
      <c r="XEQ751"/>
      <c r="XER751"/>
      <c r="XES751"/>
      <c r="XET751"/>
      <c r="XEU751"/>
      <c r="XEV751"/>
      <c r="XEW751"/>
      <c r="XEX751"/>
      <c r="XEY751"/>
      <c r="XEZ751"/>
      <c r="XFA751"/>
      <c r="XFB751"/>
      <c r="XFC751"/>
      <c r="XFD751"/>
    </row>
    <row r="752" s="239" customFormat="1" ht="21" hidden="1" customHeight="1" spans="1:16384">
      <c r="A752" s="246">
        <v>2110102</v>
      </c>
      <c r="B752" s="248" t="s">
        <v>133</v>
      </c>
      <c r="C752" s="132">
        <f t="shared" si="12"/>
        <v>0</v>
      </c>
      <c r="M752" s="239">
        <v>0</v>
      </c>
      <c r="XEJ752"/>
      <c r="XEK752"/>
      <c r="XEL752"/>
      <c r="XEM752"/>
      <c r="XEN752"/>
      <c r="XEO752"/>
      <c r="XEP752"/>
      <c r="XEQ752"/>
      <c r="XER752"/>
      <c r="XES752"/>
      <c r="XET752"/>
      <c r="XEU752"/>
      <c r="XEV752"/>
      <c r="XEW752"/>
      <c r="XEX752"/>
      <c r="XEY752"/>
      <c r="XEZ752"/>
      <c r="XFA752"/>
      <c r="XFB752"/>
      <c r="XFC752"/>
      <c r="XFD752"/>
    </row>
    <row r="753" s="239" customFormat="1" ht="21" hidden="1" customHeight="1" spans="1:16384">
      <c r="A753" s="246">
        <v>2110103</v>
      </c>
      <c r="B753" s="249" t="s">
        <v>134</v>
      </c>
      <c r="C753" s="132">
        <f t="shared" si="12"/>
        <v>0</v>
      </c>
      <c r="M753" s="239">
        <v>0</v>
      </c>
      <c r="XEJ753"/>
      <c r="XEK753"/>
      <c r="XEL753"/>
      <c r="XEM753"/>
      <c r="XEN753"/>
      <c r="XEO753"/>
      <c r="XEP753"/>
      <c r="XEQ753"/>
      <c r="XER753"/>
      <c r="XES753"/>
      <c r="XET753"/>
      <c r="XEU753"/>
      <c r="XEV753"/>
      <c r="XEW753"/>
      <c r="XEX753"/>
      <c r="XEY753"/>
      <c r="XEZ753"/>
      <c r="XFA753"/>
      <c r="XFB753"/>
      <c r="XFC753"/>
      <c r="XFD753"/>
    </row>
    <row r="754" s="239" customFormat="1" ht="21" hidden="1" customHeight="1" spans="1:16384">
      <c r="A754" s="246">
        <v>2110104</v>
      </c>
      <c r="B754" s="249" t="s">
        <v>676</v>
      </c>
      <c r="C754" s="132">
        <f t="shared" si="12"/>
        <v>0</v>
      </c>
      <c r="M754" s="239">
        <v>0</v>
      </c>
      <c r="XEJ754"/>
      <c r="XEK754"/>
      <c r="XEL754"/>
      <c r="XEM754"/>
      <c r="XEN754"/>
      <c r="XEO754"/>
      <c r="XEP754"/>
      <c r="XEQ754"/>
      <c r="XER754"/>
      <c r="XES754"/>
      <c r="XET754"/>
      <c r="XEU754"/>
      <c r="XEV754"/>
      <c r="XEW754"/>
      <c r="XEX754"/>
      <c r="XEY754"/>
      <c r="XEZ754"/>
      <c r="XFA754"/>
      <c r="XFB754"/>
      <c r="XFC754"/>
      <c r="XFD754"/>
    </row>
    <row r="755" s="239" customFormat="1" ht="21" hidden="1" customHeight="1" spans="1:16384">
      <c r="A755" s="246">
        <v>2110105</v>
      </c>
      <c r="B755" s="249" t="s">
        <v>677</v>
      </c>
      <c r="C755" s="132">
        <f t="shared" si="12"/>
        <v>0</v>
      </c>
      <c r="M755" s="239">
        <v>0</v>
      </c>
      <c r="XEJ755"/>
      <c r="XEK755"/>
      <c r="XEL755"/>
      <c r="XEM755"/>
      <c r="XEN755"/>
      <c r="XEO755"/>
      <c r="XEP755"/>
      <c r="XEQ755"/>
      <c r="XER755"/>
      <c r="XES755"/>
      <c r="XET755"/>
      <c r="XEU755"/>
      <c r="XEV755"/>
      <c r="XEW755"/>
      <c r="XEX755"/>
      <c r="XEY755"/>
      <c r="XEZ755"/>
      <c r="XFA755"/>
      <c r="XFB755"/>
      <c r="XFC755"/>
      <c r="XFD755"/>
    </row>
    <row r="756" s="239" customFormat="1" ht="21" hidden="1" customHeight="1" spans="1:16384">
      <c r="A756" s="246">
        <v>2110106</v>
      </c>
      <c r="B756" s="249" t="s">
        <v>678</v>
      </c>
      <c r="C756" s="132">
        <f t="shared" si="12"/>
        <v>0</v>
      </c>
      <c r="M756" s="239">
        <v>0</v>
      </c>
      <c r="XEJ756"/>
      <c r="XEK756"/>
      <c r="XEL756"/>
      <c r="XEM756"/>
      <c r="XEN756"/>
      <c r="XEO756"/>
      <c r="XEP756"/>
      <c r="XEQ756"/>
      <c r="XER756"/>
      <c r="XES756"/>
      <c r="XET756"/>
      <c r="XEU756"/>
      <c r="XEV756"/>
      <c r="XEW756"/>
      <c r="XEX756"/>
      <c r="XEY756"/>
      <c r="XEZ756"/>
      <c r="XFA756"/>
      <c r="XFB756"/>
      <c r="XFC756"/>
      <c r="XFD756"/>
    </row>
    <row r="757" s="239" customFormat="1" ht="21" hidden="1" customHeight="1" spans="1:16384">
      <c r="A757" s="246">
        <v>2110107</v>
      </c>
      <c r="B757" s="249" t="s">
        <v>679</v>
      </c>
      <c r="C757" s="132">
        <f t="shared" si="12"/>
        <v>0</v>
      </c>
      <c r="M757" s="239">
        <v>0</v>
      </c>
      <c r="XEJ757"/>
      <c r="XEK757"/>
      <c r="XEL757"/>
      <c r="XEM757"/>
      <c r="XEN757"/>
      <c r="XEO757"/>
      <c r="XEP757"/>
      <c r="XEQ757"/>
      <c r="XER757"/>
      <c r="XES757"/>
      <c r="XET757"/>
      <c r="XEU757"/>
      <c r="XEV757"/>
      <c r="XEW757"/>
      <c r="XEX757"/>
      <c r="XEY757"/>
      <c r="XEZ757"/>
      <c r="XFA757"/>
      <c r="XFB757"/>
      <c r="XFC757"/>
      <c r="XFD757"/>
    </row>
    <row r="758" s="239" customFormat="1" ht="21" hidden="1" customHeight="1" spans="1:16384">
      <c r="A758" s="246">
        <v>2110108</v>
      </c>
      <c r="B758" s="248" t="s">
        <v>680</v>
      </c>
      <c r="C758" s="132">
        <f t="shared" si="12"/>
        <v>0</v>
      </c>
      <c r="M758" s="239">
        <v>0</v>
      </c>
      <c r="XEJ758"/>
      <c r="XEK758"/>
      <c r="XEL758"/>
      <c r="XEM758"/>
      <c r="XEN758"/>
      <c r="XEO758"/>
      <c r="XEP758"/>
      <c r="XEQ758"/>
      <c r="XER758"/>
      <c r="XES758"/>
      <c r="XET758"/>
      <c r="XEU758"/>
      <c r="XEV758"/>
      <c r="XEW758"/>
      <c r="XEX758"/>
      <c r="XEY758"/>
      <c r="XEZ758"/>
      <c r="XFA758"/>
      <c r="XFB758"/>
      <c r="XFC758"/>
      <c r="XFD758"/>
    </row>
    <row r="759" s="239" customFormat="1" ht="21" customHeight="1" spans="1:16384">
      <c r="A759" s="246">
        <v>2110199</v>
      </c>
      <c r="B759" s="249" t="s">
        <v>681</v>
      </c>
      <c r="C759" s="132">
        <f t="shared" si="12"/>
        <v>796</v>
      </c>
      <c r="K759" s="239">
        <v>70</v>
      </c>
      <c r="L759" s="239">
        <v>726</v>
      </c>
      <c r="M759" s="239">
        <v>0</v>
      </c>
      <c r="XEJ759"/>
      <c r="XEK759"/>
      <c r="XEL759"/>
      <c r="XEM759"/>
      <c r="XEN759"/>
      <c r="XEO759"/>
      <c r="XEP759"/>
      <c r="XEQ759"/>
      <c r="XER759"/>
      <c r="XES759"/>
      <c r="XET759"/>
      <c r="XEU759"/>
      <c r="XEV759"/>
      <c r="XEW759"/>
      <c r="XEX759"/>
      <c r="XEY759"/>
      <c r="XEZ759"/>
      <c r="XFA759"/>
      <c r="XFB759"/>
      <c r="XFC759"/>
      <c r="XFD759"/>
    </row>
    <row r="760" s="239" customFormat="1" ht="21" hidden="1" customHeight="1" spans="1:16384">
      <c r="A760" s="246">
        <v>21102</v>
      </c>
      <c r="B760" s="249" t="s">
        <v>682</v>
      </c>
      <c r="C760" s="132">
        <f t="shared" si="12"/>
        <v>0</v>
      </c>
      <c r="M760" s="239">
        <v>0</v>
      </c>
      <c r="XEJ760"/>
      <c r="XEK760"/>
      <c r="XEL760"/>
      <c r="XEM760"/>
      <c r="XEN760"/>
      <c r="XEO760"/>
      <c r="XEP760"/>
      <c r="XEQ760"/>
      <c r="XER760"/>
      <c r="XES760"/>
      <c r="XET760"/>
      <c r="XEU760"/>
      <c r="XEV760"/>
      <c r="XEW760"/>
      <c r="XEX760"/>
      <c r="XEY760"/>
      <c r="XEZ760"/>
      <c r="XFA760"/>
      <c r="XFB760"/>
      <c r="XFC760"/>
      <c r="XFD760"/>
    </row>
    <row r="761" s="239" customFormat="1" ht="21" hidden="1" customHeight="1" spans="1:16384">
      <c r="A761" s="246">
        <v>2110203</v>
      </c>
      <c r="B761" s="248" t="s">
        <v>683</v>
      </c>
      <c r="C761" s="132">
        <f t="shared" si="12"/>
        <v>0</v>
      </c>
      <c r="M761" s="239">
        <v>0</v>
      </c>
      <c r="XEJ761"/>
      <c r="XEK761"/>
      <c r="XEL761"/>
      <c r="XEM761"/>
      <c r="XEN761"/>
      <c r="XEO761"/>
      <c r="XEP761"/>
      <c r="XEQ761"/>
      <c r="XER761"/>
      <c r="XES761"/>
      <c r="XET761"/>
      <c r="XEU761"/>
      <c r="XEV761"/>
      <c r="XEW761"/>
      <c r="XEX761"/>
      <c r="XEY761"/>
      <c r="XEZ761"/>
      <c r="XFA761"/>
      <c r="XFB761"/>
      <c r="XFC761"/>
      <c r="XFD761"/>
    </row>
    <row r="762" s="239" customFormat="1" ht="21" hidden="1" customHeight="1" spans="1:16384">
      <c r="A762" s="246">
        <v>2110204</v>
      </c>
      <c r="B762" s="249" t="s">
        <v>684</v>
      </c>
      <c r="C762" s="132">
        <f t="shared" si="12"/>
        <v>0</v>
      </c>
      <c r="M762" s="239">
        <v>0</v>
      </c>
      <c r="XEJ762"/>
      <c r="XEK762"/>
      <c r="XEL762"/>
      <c r="XEM762"/>
      <c r="XEN762"/>
      <c r="XEO762"/>
      <c r="XEP762"/>
      <c r="XEQ762"/>
      <c r="XER762"/>
      <c r="XES762"/>
      <c r="XET762"/>
      <c r="XEU762"/>
      <c r="XEV762"/>
      <c r="XEW762"/>
      <c r="XEX762"/>
      <c r="XEY762"/>
      <c r="XEZ762"/>
      <c r="XFA762"/>
      <c r="XFB762"/>
      <c r="XFC762"/>
      <c r="XFD762"/>
    </row>
    <row r="763" s="239" customFormat="1" ht="21" hidden="1" customHeight="1" spans="1:16384">
      <c r="A763" s="246">
        <v>2110299</v>
      </c>
      <c r="B763" s="249" t="s">
        <v>685</v>
      </c>
      <c r="C763" s="132">
        <f t="shared" si="12"/>
        <v>0</v>
      </c>
      <c r="M763" s="239">
        <v>0</v>
      </c>
      <c r="XEJ763"/>
      <c r="XEK763"/>
      <c r="XEL763"/>
      <c r="XEM763"/>
      <c r="XEN763"/>
      <c r="XEO763"/>
      <c r="XEP763"/>
      <c r="XEQ763"/>
      <c r="XER763"/>
      <c r="XES763"/>
      <c r="XET763"/>
      <c r="XEU763"/>
      <c r="XEV763"/>
      <c r="XEW763"/>
      <c r="XEX763"/>
      <c r="XEY763"/>
      <c r="XEZ763"/>
      <c r="XFA763"/>
      <c r="XFB763"/>
      <c r="XFC763"/>
      <c r="XFD763"/>
    </row>
    <row r="764" s="239" customFormat="1" ht="21" customHeight="1" spans="1:16384">
      <c r="A764" s="246">
        <v>21103</v>
      </c>
      <c r="B764" s="248" t="s">
        <v>686</v>
      </c>
      <c r="C764" s="132">
        <f t="shared" si="12"/>
        <v>9191.38</v>
      </c>
      <c r="K764" s="239">
        <v>3272.51</v>
      </c>
      <c r="L764" s="239">
        <v>1904</v>
      </c>
      <c r="M764" s="239">
        <v>4014.87</v>
      </c>
      <c r="XEJ764"/>
      <c r="XEK764"/>
      <c r="XEL764"/>
      <c r="XEM764"/>
      <c r="XEN764"/>
      <c r="XEO764"/>
      <c r="XEP764"/>
      <c r="XEQ764"/>
      <c r="XER764"/>
      <c r="XES764"/>
      <c r="XET764"/>
      <c r="XEU764"/>
      <c r="XEV764"/>
      <c r="XEW764"/>
      <c r="XEX764"/>
      <c r="XEY764"/>
      <c r="XEZ764"/>
      <c r="XFA764"/>
      <c r="XFB764"/>
      <c r="XFC764"/>
      <c r="XFD764"/>
    </row>
    <row r="765" s="239" customFormat="1" ht="21" customHeight="1" spans="1:16384">
      <c r="A765" s="246">
        <v>2110301</v>
      </c>
      <c r="B765" s="249" t="s">
        <v>687</v>
      </c>
      <c r="C765" s="132">
        <f t="shared" si="12"/>
        <v>825.1</v>
      </c>
      <c r="M765" s="239">
        <v>825.1</v>
      </c>
      <c r="XEJ765"/>
      <c r="XEK765"/>
      <c r="XEL765"/>
      <c r="XEM765"/>
      <c r="XEN765"/>
      <c r="XEO765"/>
      <c r="XEP765"/>
      <c r="XEQ765"/>
      <c r="XER765"/>
      <c r="XES765"/>
      <c r="XET765"/>
      <c r="XEU765"/>
      <c r="XEV765"/>
      <c r="XEW765"/>
      <c r="XEX765"/>
      <c r="XEY765"/>
      <c r="XEZ765"/>
      <c r="XFA765"/>
      <c r="XFB765"/>
      <c r="XFC765"/>
      <c r="XFD765"/>
    </row>
    <row r="766" s="239" customFormat="1" ht="21" customHeight="1" spans="1:16384">
      <c r="A766" s="246">
        <v>2110302</v>
      </c>
      <c r="B766" s="248" t="s">
        <v>688</v>
      </c>
      <c r="C766" s="132">
        <f t="shared" si="12"/>
        <v>7081</v>
      </c>
      <c r="K766" s="239">
        <v>3272.51</v>
      </c>
      <c r="L766" s="239">
        <v>1676</v>
      </c>
      <c r="M766" s="239">
        <v>2132.49</v>
      </c>
      <c r="XEJ766"/>
      <c r="XEK766"/>
      <c r="XEL766"/>
      <c r="XEM766"/>
      <c r="XEN766"/>
      <c r="XEO766"/>
      <c r="XEP766"/>
      <c r="XEQ766"/>
      <c r="XER766"/>
      <c r="XES766"/>
      <c r="XET766"/>
      <c r="XEU766"/>
      <c r="XEV766"/>
      <c r="XEW766"/>
      <c r="XEX766"/>
      <c r="XEY766"/>
      <c r="XEZ766"/>
      <c r="XFA766"/>
      <c r="XFB766"/>
      <c r="XFC766"/>
      <c r="XFD766"/>
    </row>
    <row r="767" s="239" customFormat="1" ht="21" hidden="1" customHeight="1" spans="1:16384">
      <c r="A767" s="246">
        <v>2110303</v>
      </c>
      <c r="B767" s="249" t="s">
        <v>689</v>
      </c>
      <c r="C767" s="132">
        <f t="shared" si="12"/>
        <v>0</v>
      </c>
      <c r="M767" s="239">
        <v>0</v>
      </c>
      <c r="XEJ767"/>
      <c r="XEK767"/>
      <c r="XEL767"/>
      <c r="XEM767"/>
      <c r="XEN767"/>
      <c r="XEO767"/>
      <c r="XEP767"/>
      <c r="XEQ767"/>
      <c r="XER767"/>
      <c r="XES767"/>
      <c r="XET767"/>
      <c r="XEU767"/>
      <c r="XEV767"/>
      <c r="XEW767"/>
      <c r="XEX767"/>
      <c r="XEY767"/>
      <c r="XEZ767"/>
      <c r="XFA767"/>
      <c r="XFB767"/>
      <c r="XFC767"/>
      <c r="XFD767"/>
    </row>
    <row r="768" s="239" customFormat="1" ht="21" customHeight="1" spans="1:16384">
      <c r="A768" s="246">
        <v>2110304</v>
      </c>
      <c r="B768" s="248" t="s">
        <v>690</v>
      </c>
      <c r="C768" s="132">
        <f t="shared" si="12"/>
        <v>228</v>
      </c>
      <c r="L768" s="239">
        <v>228</v>
      </c>
      <c r="M768" s="239">
        <v>0</v>
      </c>
      <c r="XEJ768"/>
      <c r="XEK768"/>
      <c r="XEL768"/>
      <c r="XEM768"/>
      <c r="XEN768"/>
      <c r="XEO768"/>
      <c r="XEP768"/>
      <c r="XEQ768"/>
      <c r="XER768"/>
      <c r="XES768"/>
      <c r="XET768"/>
      <c r="XEU768"/>
      <c r="XEV768"/>
      <c r="XEW768"/>
      <c r="XEX768"/>
      <c r="XEY768"/>
      <c r="XEZ768"/>
      <c r="XFA768"/>
      <c r="XFB768"/>
      <c r="XFC768"/>
      <c r="XFD768"/>
    </row>
    <row r="769" s="239" customFormat="1" ht="21" hidden="1" customHeight="1" spans="1:16384">
      <c r="A769" s="246">
        <v>2110305</v>
      </c>
      <c r="B769" s="249" t="s">
        <v>691</v>
      </c>
      <c r="C769" s="132">
        <f t="shared" si="12"/>
        <v>0</v>
      </c>
      <c r="M769" s="239">
        <v>0</v>
      </c>
      <c r="XEJ769"/>
      <c r="XEK769"/>
      <c r="XEL769"/>
      <c r="XEM769"/>
      <c r="XEN769"/>
      <c r="XEO769"/>
      <c r="XEP769"/>
      <c r="XEQ769"/>
      <c r="XER769"/>
      <c r="XES769"/>
      <c r="XET769"/>
      <c r="XEU769"/>
      <c r="XEV769"/>
      <c r="XEW769"/>
      <c r="XEX769"/>
      <c r="XEY769"/>
      <c r="XEZ769"/>
      <c r="XFA769"/>
      <c r="XFB769"/>
      <c r="XFC769"/>
      <c r="XFD769"/>
    </row>
    <row r="770" s="239" customFormat="1" ht="21" hidden="1" customHeight="1" spans="1:16384">
      <c r="A770" s="246">
        <v>2110306</v>
      </c>
      <c r="B770" s="249" t="s">
        <v>692</v>
      </c>
      <c r="C770" s="132">
        <f t="shared" si="12"/>
        <v>0</v>
      </c>
      <c r="M770" s="239">
        <v>0</v>
      </c>
      <c r="XEJ770"/>
      <c r="XEK770"/>
      <c r="XEL770"/>
      <c r="XEM770"/>
      <c r="XEN770"/>
      <c r="XEO770"/>
      <c r="XEP770"/>
      <c r="XEQ770"/>
      <c r="XER770"/>
      <c r="XES770"/>
      <c r="XET770"/>
      <c r="XEU770"/>
      <c r="XEV770"/>
      <c r="XEW770"/>
      <c r="XEX770"/>
      <c r="XEY770"/>
      <c r="XEZ770"/>
      <c r="XFA770"/>
      <c r="XFB770"/>
      <c r="XFC770"/>
      <c r="XFD770"/>
    </row>
    <row r="771" s="239" customFormat="1" ht="21" customHeight="1" spans="1:16384">
      <c r="A771" s="246">
        <v>2110307</v>
      </c>
      <c r="B771" s="249" t="s">
        <v>693</v>
      </c>
      <c r="C771" s="132">
        <f t="shared" si="12"/>
        <v>251.8</v>
      </c>
      <c r="M771" s="239">
        <v>251.8</v>
      </c>
      <c r="XEJ771"/>
      <c r="XEK771"/>
      <c r="XEL771"/>
      <c r="XEM771"/>
      <c r="XEN771"/>
      <c r="XEO771"/>
      <c r="XEP771"/>
      <c r="XEQ771"/>
      <c r="XER771"/>
      <c r="XES771"/>
      <c r="XET771"/>
      <c r="XEU771"/>
      <c r="XEV771"/>
      <c r="XEW771"/>
      <c r="XEX771"/>
      <c r="XEY771"/>
      <c r="XEZ771"/>
      <c r="XFA771"/>
      <c r="XFB771"/>
      <c r="XFC771"/>
      <c r="XFD771"/>
    </row>
    <row r="772" s="239" customFormat="1" ht="21" customHeight="1" spans="1:16384">
      <c r="A772" s="246">
        <v>2110399</v>
      </c>
      <c r="B772" s="249" t="s">
        <v>694</v>
      </c>
      <c r="C772" s="132">
        <f t="shared" si="12"/>
        <v>805.48</v>
      </c>
      <c r="M772" s="239">
        <v>805.48</v>
      </c>
      <c r="XEJ772"/>
      <c r="XEK772"/>
      <c r="XEL772"/>
      <c r="XEM772"/>
      <c r="XEN772"/>
      <c r="XEO772"/>
      <c r="XEP772"/>
      <c r="XEQ772"/>
      <c r="XER772"/>
      <c r="XES772"/>
      <c r="XET772"/>
      <c r="XEU772"/>
      <c r="XEV772"/>
      <c r="XEW772"/>
      <c r="XEX772"/>
      <c r="XEY772"/>
      <c r="XEZ772"/>
      <c r="XFA772"/>
      <c r="XFB772"/>
      <c r="XFC772"/>
      <c r="XFD772"/>
    </row>
    <row r="773" s="239" customFormat="1" ht="21" customHeight="1" spans="1:16384">
      <c r="A773" s="246">
        <v>21104</v>
      </c>
      <c r="B773" s="249" t="s">
        <v>695</v>
      </c>
      <c r="C773" s="132">
        <f t="shared" si="12"/>
        <v>6498.24</v>
      </c>
      <c r="L773" s="239">
        <v>159.25</v>
      </c>
      <c r="M773" s="239">
        <v>6338.99</v>
      </c>
      <c r="XEJ773"/>
      <c r="XEK773"/>
      <c r="XEL773"/>
      <c r="XEM773"/>
      <c r="XEN773"/>
      <c r="XEO773"/>
      <c r="XEP773"/>
      <c r="XEQ773"/>
      <c r="XER773"/>
      <c r="XES773"/>
      <c r="XET773"/>
      <c r="XEU773"/>
      <c r="XEV773"/>
      <c r="XEW773"/>
      <c r="XEX773"/>
      <c r="XEY773"/>
      <c r="XEZ773"/>
      <c r="XFA773"/>
      <c r="XFB773"/>
      <c r="XFC773"/>
      <c r="XFD773"/>
    </row>
    <row r="774" s="239" customFormat="1" ht="21" customHeight="1" spans="1:16384">
      <c r="A774" s="246">
        <v>2110401</v>
      </c>
      <c r="B774" s="248" t="s">
        <v>696</v>
      </c>
      <c r="C774" s="132">
        <f t="shared" si="12"/>
        <v>6338.99</v>
      </c>
      <c r="M774" s="239">
        <v>6338.99</v>
      </c>
      <c r="XEJ774"/>
      <c r="XEK774"/>
      <c r="XEL774"/>
      <c r="XEM774"/>
      <c r="XEN774"/>
      <c r="XEO774"/>
      <c r="XEP774"/>
      <c r="XEQ774"/>
      <c r="XER774"/>
      <c r="XES774"/>
      <c r="XET774"/>
      <c r="XEU774"/>
      <c r="XEV774"/>
      <c r="XEW774"/>
      <c r="XEX774"/>
      <c r="XEY774"/>
      <c r="XEZ774"/>
      <c r="XFA774"/>
      <c r="XFB774"/>
      <c r="XFC774"/>
      <c r="XFD774"/>
    </row>
    <row r="775" s="239" customFormat="1" ht="21" customHeight="1" spans="1:16384">
      <c r="A775" s="246">
        <v>2110402</v>
      </c>
      <c r="B775" s="248" t="s">
        <v>697</v>
      </c>
      <c r="C775" s="132">
        <f t="shared" si="12"/>
        <v>139.25</v>
      </c>
      <c r="L775" s="239">
        <v>139.25</v>
      </c>
      <c r="M775" s="239">
        <v>0</v>
      </c>
      <c r="XEJ775"/>
      <c r="XEK775"/>
      <c r="XEL775"/>
      <c r="XEM775"/>
      <c r="XEN775"/>
      <c r="XEO775"/>
      <c r="XEP775"/>
      <c r="XEQ775"/>
      <c r="XER775"/>
      <c r="XES775"/>
      <c r="XET775"/>
      <c r="XEU775"/>
      <c r="XEV775"/>
      <c r="XEW775"/>
      <c r="XEX775"/>
      <c r="XEY775"/>
      <c r="XEZ775"/>
      <c r="XFA775"/>
      <c r="XFB775"/>
      <c r="XFC775"/>
      <c r="XFD775"/>
    </row>
    <row r="776" s="239" customFormat="1" ht="21" hidden="1" customHeight="1" spans="1:16384">
      <c r="A776" s="246">
        <v>2110404</v>
      </c>
      <c r="B776" s="249" t="s">
        <v>698</v>
      </c>
      <c r="C776" s="132">
        <f t="shared" si="12"/>
        <v>0</v>
      </c>
      <c r="M776" s="239">
        <v>0</v>
      </c>
      <c r="XEJ776"/>
      <c r="XEK776"/>
      <c r="XEL776"/>
      <c r="XEM776"/>
      <c r="XEN776"/>
      <c r="XEO776"/>
      <c r="XEP776"/>
      <c r="XEQ776"/>
      <c r="XER776"/>
      <c r="XES776"/>
      <c r="XET776"/>
      <c r="XEU776"/>
      <c r="XEV776"/>
      <c r="XEW776"/>
      <c r="XEX776"/>
      <c r="XEY776"/>
      <c r="XEZ776"/>
      <c r="XFA776"/>
      <c r="XFB776"/>
      <c r="XFC776"/>
      <c r="XFD776"/>
    </row>
    <row r="777" s="239" customFormat="1" ht="21" hidden="1" customHeight="1" spans="1:16384">
      <c r="A777" s="246">
        <v>2110405</v>
      </c>
      <c r="B777" s="248" t="s">
        <v>699</v>
      </c>
      <c r="C777" s="132">
        <f t="shared" si="12"/>
        <v>0</v>
      </c>
      <c r="M777" s="239">
        <v>0</v>
      </c>
      <c r="XEJ777"/>
      <c r="XEK777"/>
      <c r="XEL777"/>
      <c r="XEM777"/>
      <c r="XEN777"/>
      <c r="XEO777"/>
      <c r="XEP777"/>
      <c r="XEQ777"/>
      <c r="XER777"/>
      <c r="XES777"/>
      <c r="XET777"/>
      <c r="XEU777"/>
      <c r="XEV777"/>
      <c r="XEW777"/>
      <c r="XEX777"/>
      <c r="XEY777"/>
      <c r="XEZ777"/>
      <c r="XFA777"/>
      <c r="XFB777"/>
      <c r="XFC777"/>
      <c r="XFD777"/>
    </row>
    <row r="778" s="239" customFormat="1" ht="21" customHeight="1" spans="1:16384">
      <c r="A778" s="246">
        <v>2110406</v>
      </c>
      <c r="B778" s="249" t="s">
        <v>700</v>
      </c>
      <c r="C778" s="132">
        <f t="shared" si="12"/>
        <v>20</v>
      </c>
      <c r="L778" s="239">
        <v>20</v>
      </c>
      <c r="M778" s="239">
        <v>0</v>
      </c>
      <c r="XEJ778"/>
      <c r="XEK778"/>
      <c r="XEL778"/>
      <c r="XEM778"/>
      <c r="XEN778"/>
      <c r="XEO778"/>
      <c r="XEP778"/>
      <c r="XEQ778"/>
      <c r="XER778"/>
      <c r="XES778"/>
      <c r="XET778"/>
      <c r="XEU778"/>
      <c r="XEV778"/>
      <c r="XEW778"/>
      <c r="XEX778"/>
      <c r="XEY778"/>
      <c r="XEZ778"/>
      <c r="XFA778"/>
      <c r="XFB778"/>
      <c r="XFC778"/>
      <c r="XFD778"/>
    </row>
    <row r="779" s="239" customFormat="1" ht="21" hidden="1" customHeight="1" spans="1:16384">
      <c r="A779" s="246">
        <v>2110499</v>
      </c>
      <c r="B779" s="248" t="s">
        <v>701</v>
      </c>
      <c r="C779" s="132">
        <f t="shared" si="12"/>
        <v>0</v>
      </c>
      <c r="M779" s="239">
        <v>0</v>
      </c>
      <c r="XEJ779"/>
      <c r="XEK779"/>
      <c r="XEL779"/>
      <c r="XEM779"/>
      <c r="XEN779"/>
      <c r="XEO779"/>
      <c r="XEP779"/>
      <c r="XEQ779"/>
      <c r="XER779"/>
      <c r="XES779"/>
      <c r="XET779"/>
      <c r="XEU779"/>
      <c r="XEV779"/>
      <c r="XEW779"/>
      <c r="XEX779"/>
      <c r="XEY779"/>
      <c r="XEZ779"/>
      <c r="XFA779"/>
      <c r="XFB779"/>
      <c r="XFC779"/>
      <c r="XFD779"/>
    </row>
    <row r="780" s="239" customFormat="1" ht="21" customHeight="1" spans="1:16384">
      <c r="A780" s="246">
        <v>21105</v>
      </c>
      <c r="B780" s="249" t="s">
        <v>702</v>
      </c>
      <c r="C780" s="132">
        <f t="shared" si="12"/>
        <v>1392.44</v>
      </c>
      <c r="L780" s="239">
        <v>766</v>
      </c>
      <c r="M780" s="239">
        <v>626.44</v>
      </c>
      <c r="XEJ780"/>
      <c r="XEK780"/>
      <c r="XEL780"/>
      <c r="XEM780"/>
      <c r="XEN780"/>
      <c r="XEO780"/>
      <c r="XEP780"/>
      <c r="XEQ780"/>
      <c r="XER780"/>
      <c r="XES780"/>
      <c r="XET780"/>
      <c r="XEU780"/>
      <c r="XEV780"/>
      <c r="XEW780"/>
      <c r="XEX780"/>
      <c r="XEY780"/>
      <c r="XEZ780"/>
      <c r="XFA780"/>
      <c r="XFB780"/>
      <c r="XFC780"/>
      <c r="XFD780"/>
    </row>
    <row r="781" s="239" customFormat="1" ht="21" customHeight="1" spans="1:16384">
      <c r="A781" s="246">
        <v>2110501</v>
      </c>
      <c r="B781" s="249" t="s">
        <v>703</v>
      </c>
      <c r="C781" s="132">
        <f t="shared" si="12"/>
        <v>1321</v>
      </c>
      <c r="L781" s="239">
        <v>766</v>
      </c>
      <c r="M781" s="239">
        <v>555</v>
      </c>
      <c r="XEJ781"/>
      <c r="XEK781"/>
      <c r="XEL781"/>
      <c r="XEM781"/>
      <c r="XEN781"/>
      <c r="XEO781"/>
      <c r="XEP781"/>
      <c r="XEQ781"/>
      <c r="XER781"/>
      <c r="XES781"/>
      <c r="XET781"/>
      <c r="XEU781"/>
      <c r="XEV781"/>
      <c r="XEW781"/>
      <c r="XEX781"/>
      <c r="XEY781"/>
      <c r="XEZ781"/>
      <c r="XFA781"/>
      <c r="XFB781"/>
      <c r="XFC781"/>
      <c r="XFD781"/>
    </row>
    <row r="782" s="239" customFormat="1" ht="21" customHeight="1" spans="1:16384">
      <c r="A782" s="246">
        <v>2110502</v>
      </c>
      <c r="B782" s="249" t="s">
        <v>704</v>
      </c>
      <c r="C782" s="132">
        <f t="shared" si="12"/>
        <v>31.44</v>
      </c>
      <c r="M782" s="239">
        <v>31.44</v>
      </c>
      <c r="XEJ782"/>
      <c r="XEK782"/>
      <c r="XEL782"/>
      <c r="XEM782"/>
      <c r="XEN782"/>
      <c r="XEO782"/>
      <c r="XEP782"/>
      <c r="XEQ782"/>
      <c r="XER782"/>
      <c r="XES782"/>
      <c r="XET782"/>
      <c r="XEU782"/>
      <c r="XEV782"/>
      <c r="XEW782"/>
      <c r="XEX782"/>
      <c r="XEY782"/>
      <c r="XEZ782"/>
      <c r="XFA782"/>
      <c r="XFB782"/>
      <c r="XFC782"/>
      <c r="XFD782"/>
    </row>
    <row r="783" s="239" customFormat="1" ht="21" customHeight="1" spans="1:16384">
      <c r="A783" s="246">
        <v>2110503</v>
      </c>
      <c r="B783" s="249" t="s">
        <v>705</v>
      </c>
      <c r="C783" s="132">
        <f t="shared" si="12"/>
        <v>40</v>
      </c>
      <c r="M783" s="239">
        <v>40</v>
      </c>
      <c r="XEJ783"/>
      <c r="XEK783"/>
      <c r="XEL783"/>
      <c r="XEM783"/>
      <c r="XEN783"/>
      <c r="XEO783"/>
      <c r="XEP783"/>
      <c r="XEQ783"/>
      <c r="XER783"/>
      <c r="XES783"/>
      <c r="XET783"/>
      <c r="XEU783"/>
      <c r="XEV783"/>
      <c r="XEW783"/>
      <c r="XEX783"/>
      <c r="XEY783"/>
      <c r="XEZ783"/>
      <c r="XFA783"/>
      <c r="XFB783"/>
      <c r="XFC783"/>
      <c r="XFD783"/>
    </row>
    <row r="784" s="239" customFormat="1" ht="21" hidden="1" customHeight="1" spans="1:16384">
      <c r="A784" s="246">
        <v>2110506</v>
      </c>
      <c r="B784" s="249" t="s">
        <v>706</v>
      </c>
      <c r="C784" s="132">
        <f t="shared" si="12"/>
        <v>0</v>
      </c>
      <c r="M784" s="239">
        <v>0</v>
      </c>
      <c r="XEJ784"/>
      <c r="XEK784"/>
      <c r="XEL784"/>
      <c r="XEM784"/>
      <c r="XEN784"/>
      <c r="XEO784"/>
      <c r="XEP784"/>
      <c r="XEQ784"/>
      <c r="XER784"/>
      <c r="XES784"/>
      <c r="XET784"/>
      <c r="XEU784"/>
      <c r="XEV784"/>
      <c r="XEW784"/>
      <c r="XEX784"/>
      <c r="XEY784"/>
      <c r="XEZ784"/>
      <c r="XFA784"/>
      <c r="XFB784"/>
      <c r="XFC784"/>
      <c r="XFD784"/>
    </row>
    <row r="785" s="239" customFormat="1" ht="21" hidden="1" customHeight="1" spans="1:16384">
      <c r="A785" s="246">
        <v>2110507</v>
      </c>
      <c r="B785" s="249" t="s">
        <v>707</v>
      </c>
      <c r="C785" s="132">
        <f t="shared" si="12"/>
        <v>0</v>
      </c>
      <c r="M785" s="239">
        <v>0</v>
      </c>
      <c r="XEJ785"/>
      <c r="XEK785"/>
      <c r="XEL785"/>
      <c r="XEM785"/>
      <c r="XEN785"/>
      <c r="XEO785"/>
      <c r="XEP785"/>
      <c r="XEQ785"/>
      <c r="XER785"/>
      <c r="XES785"/>
      <c r="XET785"/>
      <c r="XEU785"/>
      <c r="XEV785"/>
      <c r="XEW785"/>
      <c r="XEX785"/>
      <c r="XEY785"/>
      <c r="XEZ785"/>
      <c r="XFA785"/>
      <c r="XFB785"/>
      <c r="XFC785"/>
      <c r="XFD785"/>
    </row>
    <row r="786" s="239" customFormat="1" ht="21" hidden="1" customHeight="1" spans="1:16384">
      <c r="A786" s="246">
        <v>2110599</v>
      </c>
      <c r="B786" s="249" t="s">
        <v>708</v>
      </c>
      <c r="C786" s="132">
        <f t="shared" si="12"/>
        <v>0</v>
      </c>
      <c r="M786" s="239">
        <v>0</v>
      </c>
      <c r="XEJ786"/>
      <c r="XEK786"/>
      <c r="XEL786"/>
      <c r="XEM786"/>
      <c r="XEN786"/>
      <c r="XEO786"/>
      <c r="XEP786"/>
      <c r="XEQ786"/>
      <c r="XER786"/>
      <c r="XES786"/>
      <c r="XET786"/>
      <c r="XEU786"/>
      <c r="XEV786"/>
      <c r="XEW786"/>
      <c r="XEX786"/>
      <c r="XEY786"/>
      <c r="XEZ786"/>
      <c r="XFA786"/>
      <c r="XFB786"/>
      <c r="XFC786"/>
      <c r="XFD786"/>
    </row>
    <row r="787" s="239" customFormat="1" ht="21" customHeight="1" spans="1:16384">
      <c r="A787" s="246">
        <v>21106</v>
      </c>
      <c r="B787" s="249" t="s">
        <v>709</v>
      </c>
      <c r="C787" s="132">
        <f t="shared" si="12"/>
        <v>1676.42</v>
      </c>
      <c r="L787" s="239">
        <v>31</v>
      </c>
      <c r="M787" s="239">
        <v>1645.42</v>
      </c>
      <c r="XEJ787"/>
      <c r="XEK787"/>
      <c r="XEL787"/>
      <c r="XEM787"/>
      <c r="XEN787"/>
      <c r="XEO787"/>
      <c r="XEP787"/>
      <c r="XEQ787"/>
      <c r="XER787"/>
      <c r="XES787"/>
      <c r="XET787"/>
      <c r="XEU787"/>
      <c r="XEV787"/>
      <c r="XEW787"/>
      <c r="XEX787"/>
      <c r="XEY787"/>
      <c r="XEZ787"/>
      <c r="XFA787"/>
      <c r="XFB787"/>
      <c r="XFC787"/>
      <c r="XFD787"/>
    </row>
    <row r="788" s="239" customFormat="1" ht="21" customHeight="1" spans="1:16384">
      <c r="A788" s="246">
        <v>2110602</v>
      </c>
      <c r="B788" s="249" t="s">
        <v>710</v>
      </c>
      <c r="C788" s="132">
        <f t="shared" si="12"/>
        <v>1605.47</v>
      </c>
      <c r="M788" s="239">
        <v>1605.47</v>
      </c>
      <c r="XEJ788"/>
      <c r="XEK788"/>
      <c r="XEL788"/>
      <c r="XEM788"/>
      <c r="XEN788"/>
      <c r="XEO788"/>
      <c r="XEP788"/>
      <c r="XEQ788"/>
      <c r="XER788"/>
      <c r="XES788"/>
      <c r="XET788"/>
      <c r="XEU788"/>
      <c r="XEV788"/>
      <c r="XEW788"/>
      <c r="XEX788"/>
      <c r="XEY788"/>
      <c r="XEZ788"/>
      <c r="XFA788"/>
      <c r="XFB788"/>
      <c r="XFC788"/>
      <c r="XFD788"/>
    </row>
    <row r="789" s="239" customFormat="1" ht="21" hidden="1" customHeight="1" spans="1:16384">
      <c r="A789" s="246">
        <v>2110603</v>
      </c>
      <c r="B789" s="249" t="s">
        <v>711</v>
      </c>
      <c r="C789" s="132">
        <f t="shared" si="12"/>
        <v>0</v>
      </c>
      <c r="M789" s="239">
        <v>0</v>
      </c>
      <c r="XEJ789"/>
      <c r="XEK789"/>
      <c r="XEL789"/>
      <c r="XEM789"/>
      <c r="XEN789"/>
      <c r="XEO789"/>
      <c r="XEP789"/>
      <c r="XEQ789"/>
      <c r="XER789"/>
      <c r="XES789"/>
      <c r="XET789"/>
      <c r="XEU789"/>
      <c r="XEV789"/>
      <c r="XEW789"/>
      <c r="XEX789"/>
      <c r="XEY789"/>
      <c r="XEZ789"/>
      <c r="XFA789"/>
      <c r="XFB789"/>
      <c r="XFC789"/>
      <c r="XFD789"/>
    </row>
    <row r="790" s="239" customFormat="1" ht="21" hidden="1" customHeight="1" spans="1:16384">
      <c r="A790" s="246">
        <v>2110604</v>
      </c>
      <c r="B790" s="249" t="s">
        <v>712</v>
      </c>
      <c r="C790" s="132">
        <f t="shared" si="12"/>
        <v>0</v>
      </c>
      <c r="M790" s="239">
        <v>0</v>
      </c>
      <c r="XEJ790"/>
      <c r="XEK790"/>
      <c r="XEL790"/>
      <c r="XEM790"/>
      <c r="XEN790"/>
      <c r="XEO790"/>
      <c r="XEP790"/>
      <c r="XEQ790"/>
      <c r="XER790"/>
      <c r="XES790"/>
      <c r="XET790"/>
      <c r="XEU790"/>
      <c r="XEV790"/>
      <c r="XEW790"/>
      <c r="XEX790"/>
      <c r="XEY790"/>
      <c r="XEZ790"/>
      <c r="XFA790"/>
      <c r="XFB790"/>
      <c r="XFC790"/>
      <c r="XFD790"/>
    </row>
    <row r="791" s="239" customFormat="1" ht="21" hidden="1" customHeight="1" spans="1:16384">
      <c r="A791" s="246">
        <v>2110605</v>
      </c>
      <c r="B791" s="249" t="s">
        <v>713</v>
      </c>
      <c r="C791" s="132">
        <f t="shared" si="12"/>
        <v>0</v>
      </c>
      <c r="M791" s="239">
        <v>0</v>
      </c>
      <c r="XEJ791"/>
      <c r="XEK791"/>
      <c r="XEL791"/>
      <c r="XEM791"/>
      <c r="XEN791"/>
      <c r="XEO791"/>
      <c r="XEP791"/>
      <c r="XEQ791"/>
      <c r="XER791"/>
      <c r="XES791"/>
      <c r="XET791"/>
      <c r="XEU791"/>
      <c r="XEV791"/>
      <c r="XEW791"/>
      <c r="XEX791"/>
      <c r="XEY791"/>
      <c r="XEZ791"/>
      <c r="XFA791"/>
      <c r="XFB791"/>
      <c r="XFC791"/>
      <c r="XFD791"/>
    </row>
    <row r="792" s="239" customFormat="1" ht="21" customHeight="1" spans="1:16384">
      <c r="A792" s="246">
        <v>2110699</v>
      </c>
      <c r="B792" s="249" t="s">
        <v>714</v>
      </c>
      <c r="C792" s="132">
        <f t="shared" si="12"/>
        <v>70.95</v>
      </c>
      <c r="L792" s="239">
        <v>31</v>
      </c>
      <c r="M792" s="239">
        <v>39.95</v>
      </c>
      <c r="XEJ792"/>
      <c r="XEK792"/>
      <c r="XEL792"/>
      <c r="XEM792"/>
      <c r="XEN792"/>
      <c r="XEO792"/>
      <c r="XEP792"/>
      <c r="XEQ792"/>
      <c r="XER792"/>
      <c r="XES792"/>
      <c r="XET792"/>
      <c r="XEU792"/>
      <c r="XEV792"/>
      <c r="XEW792"/>
      <c r="XEX792"/>
      <c r="XEY792"/>
      <c r="XEZ792"/>
      <c r="XFA792"/>
      <c r="XFB792"/>
      <c r="XFC792"/>
      <c r="XFD792"/>
    </row>
    <row r="793" s="239" customFormat="1" ht="21" hidden="1" customHeight="1" spans="1:16384">
      <c r="A793" s="246">
        <v>21107</v>
      </c>
      <c r="B793" s="249" t="s">
        <v>715</v>
      </c>
      <c r="C793" s="132">
        <f t="shared" si="12"/>
        <v>0</v>
      </c>
      <c r="M793" s="239">
        <v>0</v>
      </c>
      <c r="XEJ793"/>
      <c r="XEK793"/>
      <c r="XEL793"/>
      <c r="XEM793"/>
      <c r="XEN793"/>
      <c r="XEO793"/>
      <c r="XEP793"/>
      <c r="XEQ793"/>
      <c r="XER793"/>
      <c r="XES793"/>
      <c r="XET793"/>
      <c r="XEU793"/>
      <c r="XEV793"/>
      <c r="XEW793"/>
      <c r="XEX793"/>
      <c r="XEY793"/>
      <c r="XEZ793"/>
      <c r="XFA793"/>
      <c r="XFB793"/>
      <c r="XFC793"/>
      <c r="XFD793"/>
    </row>
    <row r="794" s="239" customFormat="1" ht="21" hidden="1" customHeight="1" spans="1:16384">
      <c r="A794" s="246">
        <v>2110704</v>
      </c>
      <c r="B794" s="248" t="s">
        <v>716</v>
      </c>
      <c r="C794" s="132">
        <f t="shared" si="12"/>
        <v>0</v>
      </c>
      <c r="M794" s="239">
        <v>0</v>
      </c>
      <c r="XEJ794"/>
      <c r="XEK794"/>
      <c r="XEL794"/>
      <c r="XEM794"/>
      <c r="XEN794"/>
      <c r="XEO794"/>
      <c r="XEP794"/>
      <c r="XEQ794"/>
      <c r="XER794"/>
      <c r="XES794"/>
      <c r="XET794"/>
      <c r="XEU794"/>
      <c r="XEV794"/>
      <c r="XEW794"/>
      <c r="XEX794"/>
      <c r="XEY794"/>
      <c r="XEZ794"/>
      <c r="XFA794"/>
      <c r="XFB794"/>
      <c r="XFC794"/>
      <c r="XFD794"/>
    </row>
    <row r="795" s="239" customFormat="1" ht="21" hidden="1" customHeight="1" spans="1:16384">
      <c r="A795" s="246">
        <v>2110799</v>
      </c>
      <c r="B795" s="249" t="s">
        <v>717</v>
      </c>
      <c r="C795" s="132">
        <f t="shared" si="12"/>
        <v>0</v>
      </c>
      <c r="M795" s="239">
        <v>0</v>
      </c>
      <c r="XEJ795"/>
      <c r="XEK795"/>
      <c r="XEL795"/>
      <c r="XEM795"/>
      <c r="XEN795"/>
      <c r="XEO795"/>
      <c r="XEP795"/>
      <c r="XEQ795"/>
      <c r="XER795"/>
      <c r="XES795"/>
      <c r="XET795"/>
      <c r="XEU795"/>
      <c r="XEV795"/>
      <c r="XEW795"/>
      <c r="XEX795"/>
      <c r="XEY795"/>
      <c r="XEZ795"/>
      <c r="XFA795"/>
      <c r="XFB795"/>
      <c r="XFC795"/>
      <c r="XFD795"/>
    </row>
    <row r="796" s="239" customFormat="1" ht="21" hidden="1" customHeight="1" spans="1:16384">
      <c r="A796" s="246">
        <v>21108</v>
      </c>
      <c r="B796" s="249" t="s">
        <v>718</v>
      </c>
      <c r="C796" s="132">
        <f t="shared" si="12"/>
        <v>0</v>
      </c>
      <c r="M796" s="239">
        <v>0</v>
      </c>
      <c r="XEJ796"/>
      <c r="XEK796"/>
      <c r="XEL796"/>
      <c r="XEM796"/>
      <c r="XEN796"/>
      <c r="XEO796"/>
      <c r="XEP796"/>
      <c r="XEQ796"/>
      <c r="XER796"/>
      <c r="XES796"/>
      <c r="XET796"/>
      <c r="XEU796"/>
      <c r="XEV796"/>
      <c r="XEW796"/>
      <c r="XEX796"/>
      <c r="XEY796"/>
      <c r="XEZ796"/>
      <c r="XFA796"/>
      <c r="XFB796"/>
      <c r="XFC796"/>
      <c r="XFD796"/>
    </row>
    <row r="797" s="239" customFormat="1" ht="21" hidden="1" customHeight="1" spans="1:16384">
      <c r="A797" s="246">
        <v>2110804</v>
      </c>
      <c r="B797" s="249" t="s">
        <v>719</v>
      </c>
      <c r="C797" s="132">
        <f t="shared" si="12"/>
        <v>0</v>
      </c>
      <c r="M797" s="239">
        <v>0</v>
      </c>
      <c r="XEJ797"/>
      <c r="XEK797"/>
      <c r="XEL797"/>
      <c r="XEM797"/>
      <c r="XEN797"/>
      <c r="XEO797"/>
      <c r="XEP797"/>
      <c r="XEQ797"/>
      <c r="XER797"/>
      <c r="XES797"/>
      <c r="XET797"/>
      <c r="XEU797"/>
      <c r="XEV797"/>
      <c r="XEW797"/>
      <c r="XEX797"/>
      <c r="XEY797"/>
      <c r="XEZ797"/>
      <c r="XFA797"/>
      <c r="XFB797"/>
      <c r="XFC797"/>
      <c r="XFD797"/>
    </row>
    <row r="798" s="239" customFormat="1" ht="21" hidden="1" customHeight="1" spans="1:16384">
      <c r="A798" s="246">
        <v>2110899</v>
      </c>
      <c r="B798" s="249" t="s">
        <v>720</v>
      </c>
      <c r="C798" s="132">
        <f t="shared" si="12"/>
        <v>0</v>
      </c>
      <c r="M798" s="239">
        <v>0</v>
      </c>
      <c r="XEJ798"/>
      <c r="XEK798"/>
      <c r="XEL798"/>
      <c r="XEM798"/>
      <c r="XEN798"/>
      <c r="XEO798"/>
      <c r="XEP798"/>
      <c r="XEQ798"/>
      <c r="XER798"/>
      <c r="XES798"/>
      <c r="XET798"/>
      <c r="XEU798"/>
      <c r="XEV798"/>
      <c r="XEW798"/>
      <c r="XEX798"/>
      <c r="XEY798"/>
      <c r="XEZ798"/>
      <c r="XFA798"/>
      <c r="XFB798"/>
      <c r="XFC798"/>
      <c r="XFD798"/>
    </row>
    <row r="799" s="239" customFormat="1" ht="21" hidden="1" customHeight="1" spans="1:16384">
      <c r="A799" s="246">
        <v>21109</v>
      </c>
      <c r="B799" s="248" t="s">
        <v>721</v>
      </c>
      <c r="C799" s="132">
        <f t="shared" si="12"/>
        <v>0</v>
      </c>
      <c r="M799" s="239">
        <v>0</v>
      </c>
      <c r="XEJ799"/>
      <c r="XEK799"/>
      <c r="XEL799"/>
      <c r="XEM799"/>
      <c r="XEN799"/>
      <c r="XEO799"/>
      <c r="XEP799"/>
      <c r="XEQ799"/>
      <c r="XER799"/>
      <c r="XES799"/>
      <c r="XET799"/>
      <c r="XEU799"/>
      <c r="XEV799"/>
      <c r="XEW799"/>
      <c r="XEX799"/>
      <c r="XEY799"/>
      <c r="XEZ799"/>
      <c r="XFA799"/>
      <c r="XFB799"/>
      <c r="XFC799"/>
      <c r="XFD799"/>
    </row>
    <row r="800" s="239" customFormat="1" ht="21" hidden="1" customHeight="1" spans="1:16384">
      <c r="A800" s="246">
        <v>2110901</v>
      </c>
      <c r="B800" s="249" t="s">
        <v>722</v>
      </c>
      <c r="C800" s="132">
        <f t="shared" si="12"/>
        <v>0</v>
      </c>
      <c r="M800" s="239">
        <v>0</v>
      </c>
      <c r="XEJ800"/>
      <c r="XEK800"/>
      <c r="XEL800"/>
      <c r="XEM800"/>
      <c r="XEN800"/>
      <c r="XEO800"/>
      <c r="XEP800"/>
      <c r="XEQ800"/>
      <c r="XER800"/>
      <c r="XES800"/>
      <c r="XET800"/>
      <c r="XEU800"/>
      <c r="XEV800"/>
      <c r="XEW800"/>
      <c r="XEX800"/>
      <c r="XEY800"/>
      <c r="XEZ800"/>
      <c r="XFA800"/>
      <c r="XFB800"/>
      <c r="XFC800"/>
      <c r="XFD800"/>
    </row>
    <row r="801" s="239" customFormat="1" ht="21" hidden="1" customHeight="1" spans="1:16384">
      <c r="A801" s="246">
        <v>21110</v>
      </c>
      <c r="B801" s="249" t="s">
        <v>723</v>
      </c>
      <c r="C801" s="132">
        <f t="shared" si="12"/>
        <v>0</v>
      </c>
      <c r="M801" s="239">
        <v>0</v>
      </c>
      <c r="XEJ801"/>
      <c r="XEK801"/>
      <c r="XEL801"/>
      <c r="XEM801"/>
      <c r="XEN801"/>
      <c r="XEO801"/>
      <c r="XEP801"/>
      <c r="XEQ801"/>
      <c r="XER801"/>
      <c r="XES801"/>
      <c r="XET801"/>
      <c r="XEU801"/>
      <c r="XEV801"/>
      <c r="XEW801"/>
      <c r="XEX801"/>
      <c r="XEY801"/>
      <c r="XEZ801"/>
      <c r="XFA801"/>
      <c r="XFB801"/>
      <c r="XFC801"/>
      <c r="XFD801"/>
    </row>
    <row r="802" s="239" customFormat="1" ht="21" hidden="1" customHeight="1" spans="1:16384">
      <c r="A802" s="246">
        <v>2111001</v>
      </c>
      <c r="B802" s="249" t="s">
        <v>724</v>
      </c>
      <c r="C802" s="132">
        <f t="shared" si="12"/>
        <v>0</v>
      </c>
      <c r="M802" s="239">
        <v>0</v>
      </c>
      <c r="XEJ802"/>
      <c r="XEK802"/>
      <c r="XEL802"/>
      <c r="XEM802"/>
      <c r="XEN802"/>
      <c r="XEO802"/>
      <c r="XEP802"/>
      <c r="XEQ802"/>
      <c r="XER802"/>
      <c r="XES802"/>
      <c r="XET802"/>
      <c r="XEU802"/>
      <c r="XEV802"/>
      <c r="XEW802"/>
      <c r="XEX802"/>
      <c r="XEY802"/>
      <c r="XEZ802"/>
      <c r="XFA802"/>
      <c r="XFB802"/>
      <c r="XFC802"/>
      <c r="XFD802"/>
    </row>
    <row r="803" s="239" customFormat="1" ht="21" customHeight="1" spans="1:16384">
      <c r="A803" s="246">
        <v>21111</v>
      </c>
      <c r="B803" s="249" t="s">
        <v>725</v>
      </c>
      <c r="C803" s="132">
        <f t="shared" si="12"/>
        <v>567.73</v>
      </c>
      <c r="F803" s="239">
        <v>567.4</v>
      </c>
      <c r="M803" s="239">
        <v>0.33</v>
      </c>
      <c r="XEJ803"/>
      <c r="XEK803"/>
      <c r="XEL803"/>
      <c r="XEM803"/>
      <c r="XEN803"/>
      <c r="XEO803"/>
      <c r="XEP803"/>
      <c r="XEQ803"/>
      <c r="XER803"/>
      <c r="XES803"/>
      <c r="XET803"/>
      <c r="XEU803"/>
      <c r="XEV803"/>
      <c r="XEW803"/>
      <c r="XEX803"/>
      <c r="XEY803"/>
      <c r="XEZ803"/>
      <c r="XFA803"/>
      <c r="XFB803"/>
      <c r="XFC803"/>
      <c r="XFD803"/>
    </row>
    <row r="804" s="239" customFormat="1" ht="21" customHeight="1" spans="1:16384">
      <c r="A804" s="246">
        <v>2111101</v>
      </c>
      <c r="B804" s="248" t="s">
        <v>726</v>
      </c>
      <c r="C804" s="132">
        <f t="shared" si="12"/>
        <v>567.4</v>
      </c>
      <c r="F804" s="239">
        <v>567.4</v>
      </c>
      <c r="M804" s="239">
        <v>0</v>
      </c>
      <c r="XEJ804"/>
      <c r="XEK804"/>
      <c r="XEL804"/>
      <c r="XEM804"/>
      <c r="XEN804"/>
      <c r="XEO804"/>
      <c r="XEP804"/>
      <c r="XEQ804"/>
      <c r="XER804"/>
      <c r="XES804"/>
      <c r="XET804"/>
      <c r="XEU804"/>
      <c r="XEV804"/>
      <c r="XEW804"/>
      <c r="XEX804"/>
      <c r="XEY804"/>
      <c r="XEZ804"/>
      <c r="XFA804"/>
      <c r="XFB804"/>
      <c r="XFC804"/>
      <c r="XFD804"/>
    </row>
    <row r="805" s="239" customFormat="1" ht="21" hidden="1" customHeight="1" spans="1:16384">
      <c r="A805" s="246">
        <v>2111102</v>
      </c>
      <c r="B805" s="249" t="s">
        <v>727</v>
      </c>
      <c r="C805" s="132">
        <f t="shared" si="12"/>
        <v>0</v>
      </c>
      <c r="M805" s="239">
        <v>0</v>
      </c>
      <c r="XEJ805"/>
      <c r="XEK805"/>
      <c r="XEL805"/>
      <c r="XEM805"/>
      <c r="XEN805"/>
      <c r="XEO805"/>
      <c r="XEP805"/>
      <c r="XEQ805"/>
      <c r="XER805"/>
      <c r="XES805"/>
      <c r="XET805"/>
      <c r="XEU805"/>
      <c r="XEV805"/>
      <c r="XEW805"/>
      <c r="XEX805"/>
      <c r="XEY805"/>
      <c r="XEZ805"/>
      <c r="XFA805"/>
      <c r="XFB805"/>
      <c r="XFC805"/>
      <c r="XFD805"/>
    </row>
    <row r="806" s="239" customFormat="1" ht="21" hidden="1" customHeight="1" spans="1:16384">
      <c r="A806" s="246">
        <v>2111103</v>
      </c>
      <c r="B806" s="250" t="s">
        <v>728</v>
      </c>
      <c r="C806" s="132">
        <f t="shared" si="12"/>
        <v>0.33</v>
      </c>
      <c r="M806" s="239">
        <v>0.33</v>
      </c>
      <c r="XEJ806"/>
      <c r="XEK806"/>
      <c r="XEL806"/>
      <c r="XEM806"/>
      <c r="XEN806"/>
      <c r="XEO806"/>
      <c r="XEP806"/>
      <c r="XEQ806"/>
      <c r="XER806"/>
      <c r="XES806"/>
      <c r="XET806"/>
      <c r="XEU806"/>
      <c r="XEV806"/>
      <c r="XEW806"/>
      <c r="XEX806"/>
      <c r="XEY806"/>
      <c r="XEZ806"/>
      <c r="XFA806"/>
      <c r="XFB806"/>
      <c r="XFC806"/>
      <c r="XFD806"/>
    </row>
    <row r="807" s="239" customFormat="1" ht="21" hidden="1" customHeight="1" spans="1:16384">
      <c r="A807" s="246">
        <v>2111104</v>
      </c>
      <c r="B807" s="248" t="s">
        <v>729</v>
      </c>
      <c r="C807" s="132">
        <f t="shared" ref="C807:C870" si="13">D807+E807+F807+G807+H807+I807+J807+K807+L807+M807</f>
        <v>0</v>
      </c>
      <c r="M807" s="239">
        <v>0</v>
      </c>
      <c r="XEJ807"/>
      <c r="XEK807"/>
      <c r="XEL807"/>
      <c r="XEM807"/>
      <c r="XEN807"/>
      <c r="XEO807"/>
      <c r="XEP807"/>
      <c r="XEQ807"/>
      <c r="XER807"/>
      <c r="XES807"/>
      <c r="XET807"/>
      <c r="XEU807"/>
      <c r="XEV807"/>
      <c r="XEW807"/>
      <c r="XEX807"/>
      <c r="XEY807"/>
      <c r="XEZ807"/>
      <c r="XFA807"/>
      <c r="XFB807"/>
      <c r="XFC807"/>
      <c r="XFD807"/>
    </row>
    <row r="808" s="239" customFormat="1" ht="21" hidden="1" customHeight="1" spans="1:16384">
      <c r="A808" s="246">
        <v>2111199</v>
      </c>
      <c r="B808" s="249" t="s">
        <v>730</v>
      </c>
      <c r="C808" s="132">
        <f t="shared" si="13"/>
        <v>0</v>
      </c>
      <c r="M808" s="239">
        <v>0</v>
      </c>
      <c r="XEJ808"/>
      <c r="XEK808"/>
      <c r="XEL808"/>
      <c r="XEM808"/>
      <c r="XEN808"/>
      <c r="XEO808"/>
      <c r="XEP808"/>
      <c r="XEQ808"/>
      <c r="XER808"/>
      <c r="XES808"/>
      <c r="XET808"/>
      <c r="XEU808"/>
      <c r="XEV808"/>
      <c r="XEW808"/>
      <c r="XEX808"/>
      <c r="XEY808"/>
      <c r="XEZ808"/>
      <c r="XFA808"/>
      <c r="XFB808"/>
      <c r="XFC808"/>
      <c r="XFD808"/>
    </row>
    <row r="809" s="239" customFormat="1" ht="21" hidden="1" customHeight="1" spans="1:16384">
      <c r="A809" s="246">
        <v>21112</v>
      </c>
      <c r="B809" s="249" t="s">
        <v>731</v>
      </c>
      <c r="C809" s="132">
        <f t="shared" si="13"/>
        <v>0</v>
      </c>
      <c r="M809" s="239">
        <v>0</v>
      </c>
      <c r="XEJ809"/>
      <c r="XEK809"/>
      <c r="XEL809"/>
      <c r="XEM809"/>
      <c r="XEN809"/>
      <c r="XEO809"/>
      <c r="XEP809"/>
      <c r="XEQ809"/>
      <c r="XER809"/>
      <c r="XES809"/>
      <c r="XET809"/>
      <c r="XEU809"/>
      <c r="XEV809"/>
      <c r="XEW809"/>
      <c r="XEX809"/>
      <c r="XEY809"/>
      <c r="XEZ809"/>
      <c r="XFA809"/>
      <c r="XFB809"/>
      <c r="XFC809"/>
      <c r="XFD809"/>
    </row>
    <row r="810" s="239" customFormat="1" ht="21" hidden="1" customHeight="1" spans="1:16384">
      <c r="A810" s="246">
        <v>2111201</v>
      </c>
      <c r="B810" s="249" t="s">
        <v>732</v>
      </c>
      <c r="C810" s="132">
        <f t="shared" si="13"/>
        <v>0</v>
      </c>
      <c r="M810" s="239">
        <v>0</v>
      </c>
      <c r="XEJ810"/>
      <c r="XEK810"/>
      <c r="XEL810"/>
      <c r="XEM810"/>
      <c r="XEN810"/>
      <c r="XEO810"/>
      <c r="XEP810"/>
      <c r="XEQ810"/>
      <c r="XER810"/>
      <c r="XES810"/>
      <c r="XET810"/>
      <c r="XEU810"/>
      <c r="XEV810"/>
      <c r="XEW810"/>
      <c r="XEX810"/>
      <c r="XEY810"/>
      <c r="XEZ810"/>
      <c r="XFA810"/>
      <c r="XFB810"/>
      <c r="XFC810"/>
      <c r="XFD810"/>
    </row>
    <row r="811" s="239" customFormat="1" ht="21" hidden="1" customHeight="1" spans="1:16384">
      <c r="A811" s="246">
        <v>21113</v>
      </c>
      <c r="B811" s="249" t="s">
        <v>733</v>
      </c>
      <c r="C811" s="132">
        <f t="shared" si="13"/>
        <v>0</v>
      </c>
      <c r="M811" s="239">
        <v>0</v>
      </c>
      <c r="XEJ811"/>
      <c r="XEK811"/>
      <c r="XEL811"/>
      <c r="XEM811"/>
      <c r="XEN811"/>
      <c r="XEO811"/>
      <c r="XEP811"/>
      <c r="XEQ811"/>
      <c r="XER811"/>
      <c r="XES811"/>
      <c r="XET811"/>
      <c r="XEU811"/>
      <c r="XEV811"/>
      <c r="XEW811"/>
      <c r="XEX811"/>
      <c r="XEY811"/>
      <c r="XEZ811"/>
      <c r="XFA811"/>
      <c r="XFB811"/>
      <c r="XFC811"/>
      <c r="XFD811"/>
    </row>
    <row r="812" s="239" customFormat="1" ht="21" hidden="1" customHeight="1" spans="1:16384">
      <c r="A812" s="246">
        <v>2111301</v>
      </c>
      <c r="B812" s="249" t="s">
        <v>734</v>
      </c>
      <c r="C812" s="132">
        <f t="shared" si="13"/>
        <v>0</v>
      </c>
      <c r="M812" s="239">
        <v>0</v>
      </c>
      <c r="XEJ812"/>
      <c r="XEK812"/>
      <c r="XEL812"/>
      <c r="XEM812"/>
      <c r="XEN812"/>
      <c r="XEO812"/>
      <c r="XEP812"/>
      <c r="XEQ812"/>
      <c r="XER812"/>
      <c r="XES812"/>
      <c r="XET812"/>
      <c r="XEU812"/>
      <c r="XEV812"/>
      <c r="XEW812"/>
      <c r="XEX812"/>
      <c r="XEY812"/>
      <c r="XEZ812"/>
      <c r="XFA812"/>
      <c r="XFB812"/>
      <c r="XFC812"/>
      <c r="XFD812"/>
    </row>
    <row r="813" s="239" customFormat="1" ht="21" hidden="1" customHeight="1" spans="1:16384">
      <c r="A813" s="246">
        <v>21114</v>
      </c>
      <c r="B813" s="249" t="s">
        <v>735</v>
      </c>
      <c r="C813" s="132">
        <f t="shared" si="13"/>
        <v>0</v>
      </c>
      <c r="M813" s="239">
        <v>0</v>
      </c>
      <c r="XEJ813"/>
      <c r="XEK813"/>
      <c r="XEL813"/>
      <c r="XEM813"/>
      <c r="XEN813"/>
      <c r="XEO813"/>
      <c r="XEP813"/>
      <c r="XEQ813"/>
      <c r="XER813"/>
      <c r="XES813"/>
      <c r="XET813"/>
      <c r="XEU813"/>
      <c r="XEV813"/>
      <c r="XEW813"/>
      <c r="XEX813"/>
      <c r="XEY813"/>
      <c r="XEZ813"/>
      <c r="XFA813"/>
      <c r="XFB813"/>
      <c r="XFC813"/>
      <c r="XFD813"/>
    </row>
    <row r="814" s="239" customFormat="1" ht="21" hidden="1" customHeight="1" spans="1:16384">
      <c r="A814" s="246">
        <v>2111401</v>
      </c>
      <c r="B814" s="249" t="s">
        <v>132</v>
      </c>
      <c r="C814" s="132">
        <f t="shared" si="13"/>
        <v>0</v>
      </c>
      <c r="M814" s="239">
        <v>0</v>
      </c>
      <c r="XEJ814"/>
      <c r="XEK814"/>
      <c r="XEL814"/>
      <c r="XEM814"/>
      <c r="XEN814"/>
      <c r="XEO814"/>
      <c r="XEP814"/>
      <c r="XEQ814"/>
      <c r="XER814"/>
      <c r="XES814"/>
      <c r="XET814"/>
      <c r="XEU814"/>
      <c r="XEV814"/>
      <c r="XEW814"/>
      <c r="XEX814"/>
      <c r="XEY814"/>
      <c r="XEZ814"/>
      <c r="XFA814"/>
      <c r="XFB814"/>
      <c r="XFC814"/>
      <c r="XFD814"/>
    </row>
    <row r="815" s="239" customFormat="1" ht="21" hidden="1" customHeight="1" spans="1:16384">
      <c r="A815" s="246">
        <v>2111402</v>
      </c>
      <c r="B815" s="249" t="s">
        <v>133</v>
      </c>
      <c r="C815" s="132">
        <f t="shared" si="13"/>
        <v>0</v>
      </c>
      <c r="M815" s="239">
        <v>0</v>
      </c>
      <c r="XEJ815"/>
      <c r="XEK815"/>
      <c r="XEL815"/>
      <c r="XEM815"/>
      <c r="XEN815"/>
      <c r="XEO815"/>
      <c r="XEP815"/>
      <c r="XEQ815"/>
      <c r="XER815"/>
      <c r="XES815"/>
      <c r="XET815"/>
      <c r="XEU815"/>
      <c r="XEV815"/>
      <c r="XEW815"/>
      <c r="XEX815"/>
      <c r="XEY815"/>
      <c r="XEZ815"/>
      <c r="XFA815"/>
      <c r="XFB815"/>
      <c r="XFC815"/>
      <c r="XFD815"/>
    </row>
    <row r="816" s="239" customFormat="1" ht="21" hidden="1" customHeight="1" spans="1:16384">
      <c r="A816" s="246">
        <v>2111403</v>
      </c>
      <c r="B816" s="249" t="s">
        <v>134</v>
      </c>
      <c r="C816" s="132">
        <f t="shared" si="13"/>
        <v>0</v>
      </c>
      <c r="M816" s="239">
        <v>0</v>
      </c>
      <c r="XEJ816"/>
      <c r="XEK816"/>
      <c r="XEL816"/>
      <c r="XEM816"/>
      <c r="XEN816"/>
      <c r="XEO816"/>
      <c r="XEP816"/>
      <c r="XEQ816"/>
      <c r="XER816"/>
      <c r="XES816"/>
      <c r="XET816"/>
      <c r="XEU816"/>
      <c r="XEV816"/>
      <c r="XEW816"/>
      <c r="XEX816"/>
      <c r="XEY816"/>
      <c r="XEZ816"/>
      <c r="XFA816"/>
      <c r="XFB816"/>
      <c r="XFC816"/>
      <c r="XFD816"/>
    </row>
    <row r="817" s="239" customFormat="1" ht="21" hidden="1" customHeight="1" spans="1:16384">
      <c r="A817" s="246">
        <v>2111406</v>
      </c>
      <c r="B817" s="249" t="s">
        <v>736</v>
      </c>
      <c r="C817" s="132">
        <f t="shared" si="13"/>
        <v>0</v>
      </c>
      <c r="M817" s="239">
        <v>0</v>
      </c>
      <c r="XEJ817"/>
      <c r="XEK817"/>
      <c r="XEL817"/>
      <c r="XEM817"/>
      <c r="XEN817"/>
      <c r="XEO817"/>
      <c r="XEP817"/>
      <c r="XEQ817"/>
      <c r="XER817"/>
      <c r="XES817"/>
      <c r="XET817"/>
      <c r="XEU817"/>
      <c r="XEV817"/>
      <c r="XEW817"/>
      <c r="XEX817"/>
      <c r="XEY817"/>
      <c r="XEZ817"/>
      <c r="XFA817"/>
      <c r="XFB817"/>
      <c r="XFC817"/>
      <c r="XFD817"/>
    </row>
    <row r="818" s="239" customFormat="1" ht="21" hidden="1" customHeight="1" spans="1:16384">
      <c r="A818" s="246">
        <v>2111407</v>
      </c>
      <c r="B818" s="248" t="s">
        <v>737</v>
      </c>
      <c r="C818" s="132">
        <f t="shared" si="13"/>
        <v>0</v>
      </c>
      <c r="M818" s="239">
        <v>0</v>
      </c>
      <c r="XEJ818"/>
      <c r="XEK818"/>
      <c r="XEL818"/>
      <c r="XEM818"/>
      <c r="XEN818"/>
      <c r="XEO818"/>
      <c r="XEP818"/>
      <c r="XEQ818"/>
      <c r="XER818"/>
      <c r="XES818"/>
      <c r="XET818"/>
      <c r="XEU818"/>
      <c r="XEV818"/>
      <c r="XEW818"/>
      <c r="XEX818"/>
      <c r="XEY818"/>
      <c r="XEZ818"/>
      <c r="XFA818"/>
      <c r="XFB818"/>
      <c r="XFC818"/>
      <c r="XFD818"/>
    </row>
    <row r="819" s="239" customFormat="1" ht="21" hidden="1" customHeight="1" spans="1:16384">
      <c r="A819" s="246">
        <v>2111408</v>
      </c>
      <c r="B819" s="249" t="s">
        <v>738</v>
      </c>
      <c r="C819" s="132">
        <f t="shared" si="13"/>
        <v>0</v>
      </c>
      <c r="M819" s="239">
        <v>0</v>
      </c>
      <c r="XEJ819"/>
      <c r="XEK819"/>
      <c r="XEL819"/>
      <c r="XEM819"/>
      <c r="XEN819"/>
      <c r="XEO819"/>
      <c r="XEP819"/>
      <c r="XEQ819"/>
      <c r="XER819"/>
      <c r="XES819"/>
      <c r="XET819"/>
      <c r="XEU819"/>
      <c r="XEV819"/>
      <c r="XEW819"/>
      <c r="XEX819"/>
      <c r="XEY819"/>
      <c r="XEZ819"/>
      <c r="XFA819"/>
      <c r="XFB819"/>
      <c r="XFC819"/>
      <c r="XFD819"/>
    </row>
    <row r="820" s="239" customFormat="1" ht="21" hidden="1" customHeight="1" spans="1:16384">
      <c r="A820" s="246">
        <v>2111411</v>
      </c>
      <c r="B820" s="248" t="s">
        <v>173</v>
      </c>
      <c r="C820" s="132">
        <f t="shared" si="13"/>
        <v>0</v>
      </c>
      <c r="M820" s="239">
        <v>0</v>
      </c>
      <c r="XEJ820"/>
      <c r="XEK820"/>
      <c r="XEL820"/>
      <c r="XEM820"/>
      <c r="XEN820"/>
      <c r="XEO820"/>
      <c r="XEP820"/>
      <c r="XEQ820"/>
      <c r="XER820"/>
      <c r="XES820"/>
      <c r="XET820"/>
      <c r="XEU820"/>
      <c r="XEV820"/>
      <c r="XEW820"/>
      <c r="XEX820"/>
      <c r="XEY820"/>
      <c r="XEZ820"/>
      <c r="XFA820"/>
      <c r="XFB820"/>
      <c r="XFC820"/>
      <c r="XFD820"/>
    </row>
    <row r="821" s="239" customFormat="1" ht="21" hidden="1" customHeight="1" spans="1:16384">
      <c r="A821" s="246">
        <v>2111413</v>
      </c>
      <c r="B821" s="249" t="s">
        <v>739</v>
      </c>
      <c r="C821" s="132">
        <f t="shared" si="13"/>
        <v>0</v>
      </c>
      <c r="M821" s="239">
        <v>0</v>
      </c>
      <c r="XEJ821"/>
      <c r="XEK821"/>
      <c r="XEL821"/>
      <c r="XEM821"/>
      <c r="XEN821"/>
      <c r="XEO821"/>
      <c r="XEP821"/>
      <c r="XEQ821"/>
      <c r="XER821"/>
      <c r="XES821"/>
      <c r="XET821"/>
      <c r="XEU821"/>
      <c r="XEV821"/>
      <c r="XEW821"/>
      <c r="XEX821"/>
      <c r="XEY821"/>
      <c r="XEZ821"/>
      <c r="XFA821"/>
      <c r="XFB821"/>
      <c r="XFC821"/>
      <c r="XFD821"/>
    </row>
    <row r="822" s="239" customFormat="1" ht="21" hidden="1" customHeight="1" spans="1:16384">
      <c r="A822" s="246">
        <v>2111450</v>
      </c>
      <c r="B822" s="249" t="s">
        <v>141</v>
      </c>
      <c r="C822" s="132">
        <f t="shared" si="13"/>
        <v>0</v>
      </c>
      <c r="M822" s="239">
        <v>0</v>
      </c>
      <c r="XEJ822"/>
      <c r="XEK822"/>
      <c r="XEL822"/>
      <c r="XEM822"/>
      <c r="XEN822"/>
      <c r="XEO822"/>
      <c r="XEP822"/>
      <c r="XEQ822"/>
      <c r="XER822"/>
      <c r="XES822"/>
      <c r="XET822"/>
      <c r="XEU822"/>
      <c r="XEV822"/>
      <c r="XEW822"/>
      <c r="XEX822"/>
      <c r="XEY822"/>
      <c r="XEZ822"/>
      <c r="XFA822"/>
      <c r="XFB822"/>
      <c r="XFC822"/>
      <c r="XFD822"/>
    </row>
    <row r="823" s="239" customFormat="1" ht="21" hidden="1" customHeight="1" spans="1:16384">
      <c r="A823" s="246">
        <v>2111499</v>
      </c>
      <c r="B823" s="248" t="s">
        <v>740</v>
      </c>
      <c r="C823" s="132">
        <f t="shared" si="13"/>
        <v>0</v>
      </c>
      <c r="M823" s="239">
        <v>0</v>
      </c>
      <c r="XEJ823"/>
      <c r="XEK823"/>
      <c r="XEL823"/>
      <c r="XEM823"/>
      <c r="XEN823"/>
      <c r="XEO823"/>
      <c r="XEP823"/>
      <c r="XEQ823"/>
      <c r="XER823"/>
      <c r="XES823"/>
      <c r="XET823"/>
      <c r="XEU823"/>
      <c r="XEV823"/>
      <c r="XEW823"/>
      <c r="XEX823"/>
      <c r="XEY823"/>
      <c r="XEZ823"/>
      <c r="XFA823"/>
      <c r="XFB823"/>
      <c r="XFC823"/>
      <c r="XFD823"/>
    </row>
    <row r="824" s="239" customFormat="1" ht="21" customHeight="1" spans="1:16384">
      <c r="A824" s="246">
        <v>21199</v>
      </c>
      <c r="B824" s="249" t="s">
        <v>741</v>
      </c>
      <c r="C824" s="132">
        <f t="shared" si="13"/>
        <v>354.32</v>
      </c>
      <c r="M824" s="239">
        <v>354.32</v>
      </c>
      <c r="XEJ824"/>
      <c r="XEK824"/>
      <c r="XEL824"/>
      <c r="XEM824"/>
      <c r="XEN824"/>
      <c r="XEO824"/>
      <c r="XEP824"/>
      <c r="XEQ824"/>
      <c r="XER824"/>
      <c r="XES824"/>
      <c r="XET824"/>
      <c r="XEU824"/>
      <c r="XEV824"/>
      <c r="XEW824"/>
      <c r="XEX824"/>
      <c r="XEY824"/>
      <c r="XEZ824"/>
      <c r="XFA824"/>
      <c r="XFB824"/>
      <c r="XFC824"/>
      <c r="XFD824"/>
    </row>
    <row r="825" s="239" customFormat="1" ht="21" customHeight="1" spans="1:16384">
      <c r="A825" s="246">
        <v>2119999</v>
      </c>
      <c r="B825" s="248" t="s">
        <v>742</v>
      </c>
      <c r="C825" s="132">
        <f t="shared" si="13"/>
        <v>354.32</v>
      </c>
      <c r="M825" s="239">
        <v>354.32</v>
      </c>
      <c r="XEJ825"/>
      <c r="XEK825"/>
      <c r="XEL825"/>
      <c r="XEM825"/>
      <c r="XEN825"/>
      <c r="XEO825"/>
      <c r="XEP825"/>
      <c r="XEQ825"/>
      <c r="XER825"/>
      <c r="XES825"/>
      <c r="XET825"/>
      <c r="XEU825"/>
      <c r="XEV825"/>
      <c r="XEW825"/>
      <c r="XEX825"/>
      <c r="XEY825"/>
      <c r="XEZ825"/>
      <c r="XFA825"/>
      <c r="XFB825"/>
      <c r="XFC825"/>
      <c r="XFD825"/>
    </row>
    <row r="826" s="239" customFormat="1" ht="21" customHeight="1" spans="1:16384">
      <c r="A826" s="246">
        <v>212</v>
      </c>
      <c r="B826" s="247" t="s">
        <v>743</v>
      </c>
      <c r="C826" s="132">
        <f t="shared" si="13"/>
        <v>19004.99</v>
      </c>
      <c r="F826" s="239">
        <v>4257.84</v>
      </c>
      <c r="G826" s="239">
        <v>0.6</v>
      </c>
      <c r="K826" s="239">
        <v>4784.16</v>
      </c>
      <c r="M826" s="239">
        <v>9962.39</v>
      </c>
      <c r="XEJ826"/>
      <c r="XEK826"/>
      <c r="XEL826"/>
      <c r="XEM826"/>
      <c r="XEN826"/>
      <c r="XEO826"/>
      <c r="XEP826"/>
      <c r="XEQ826"/>
      <c r="XER826"/>
      <c r="XES826"/>
      <c r="XET826"/>
      <c r="XEU826"/>
      <c r="XEV826"/>
      <c r="XEW826"/>
      <c r="XEX826"/>
      <c r="XEY826"/>
      <c r="XEZ826"/>
      <c r="XFA826"/>
      <c r="XFB826"/>
      <c r="XFC826"/>
      <c r="XFD826"/>
    </row>
    <row r="827" s="239" customFormat="1" ht="21" customHeight="1" spans="1:16384">
      <c r="A827" s="246">
        <v>21201</v>
      </c>
      <c r="B827" s="249" t="s">
        <v>744</v>
      </c>
      <c r="C827" s="132">
        <f t="shared" si="13"/>
        <v>2740.21</v>
      </c>
      <c r="F827" s="239">
        <v>2739.61</v>
      </c>
      <c r="G827" s="239">
        <v>0.6</v>
      </c>
      <c r="M827" s="239">
        <v>0</v>
      </c>
      <c r="XEJ827"/>
      <c r="XEK827"/>
      <c r="XEL827"/>
      <c r="XEM827"/>
      <c r="XEN827"/>
      <c r="XEO827"/>
      <c r="XEP827"/>
      <c r="XEQ827"/>
      <c r="XER827"/>
      <c r="XES827"/>
      <c r="XET827"/>
      <c r="XEU827"/>
      <c r="XEV827"/>
      <c r="XEW827"/>
      <c r="XEX827"/>
      <c r="XEY827"/>
      <c r="XEZ827"/>
      <c r="XFA827"/>
      <c r="XFB827"/>
      <c r="XFC827"/>
      <c r="XFD827"/>
    </row>
    <row r="828" s="239" customFormat="1" ht="21" customHeight="1" spans="1:16384">
      <c r="A828" s="246">
        <v>2120101</v>
      </c>
      <c r="B828" s="249" t="s">
        <v>132</v>
      </c>
      <c r="C828" s="132">
        <f t="shared" si="13"/>
        <v>1240.67</v>
      </c>
      <c r="F828" s="239">
        <v>1240.67</v>
      </c>
      <c r="M828" s="239">
        <v>0</v>
      </c>
      <c r="XEJ828"/>
      <c r="XEK828"/>
      <c r="XEL828"/>
      <c r="XEM828"/>
      <c r="XEN828"/>
      <c r="XEO828"/>
      <c r="XEP828"/>
      <c r="XEQ828"/>
      <c r="XER828"/>
      <c r="XES828"/>
      <c r="XET828"/>
      <c r="XEU828"/>
      <c r="XEV828"/>
      <c r="XEW828"/>
      <c r="XEX828"/>
      <c r="XEY828"/>
      <c r="XEZ828"/>
      <c r="XFA828"/>
      <c r="XFB828"/>
      <c r="XFC828"/>
      <c r="XFD828"/>
    </row>
    <row r="829" s="239" customFormat="1" ht="21" hidden="1" customHeight="1" spans="1:16384">
      <c r="A829" s="246">
        <v>2120102</v>
      </c>
      <c r="B829" s="249" t="s">
        <v>133</v>
      </c>
      <c r="C829" s="132">
        <f t="shared" si="13"/>
        <v>0</v>
      </c>
      <c r="M829" s="239">
        <v>0</v>
      </c>
      <c r="XEJ829"/>
      <c r="XEK829"/>
      <c r="XEL829"/>
      <c r="XEM829"/>
      <c r="XEN829"/>
      <c r="XEO829"/>
      <c r="XEP829"/>
      <c r="XEQ829"/>
      <c r="XER829"/>
      <c r="XES829"/>
      <c r="XET829"/>
      <c r="XEU829"/>
      <c r="XEV829"/>
      <c r="XEW829"/>
      <c r="XEX829"/>
      <c r="XEY829"/>
      <c r="XEZ829"/>
      <c r="XFA829"/>
      <c r="XFB829"/>
      <c r="XFC829"/>
      <c r="XFD829"/>
    </row>
    <row r="830" s="239" customFormat="1" ht="21" hidden="1" customHeight="1" spans="1:16384">
      <c r="A830" s="246">
        <v>2120103</v>
      </c>
      <c r="B830" s="249" t="s">
        <v>134</v>
      </c>
      <c r="C830" s="132">
        <f t="shared" si="13"/>
        <v>0</v>
      </c>
      <c r="M830" s="239">
        <v>0</v>
      </c>
      <c r="XEJ830"/>
      <c r="XEK830"/>
      <c r="XEL830"/>
      <c r="XEM830"/>
      <c r="XEN830"/>
      <c r="XEO830"/>
      <c r="XEP830"/>
      <c r="XEQ830"/>
      <c r="XER830"/>
      <c r="XES830"/>
      <c r="XET830"/>
      <c r="XEU830"/>
      <c r="XEV830"/>
      <c r="XEW830"/>
      <c r="XEX830"/>
      <c r="XEY830"/>
      <c r="XEZ830"/>
      <c r="XFA830"/>
      <c r="XFB830"/>
      <c r="XFC830"/>
      <c r="XFD830"/>
    </row>
    <row r="831" s="239" customFormat="1" ht="21" hidden="1" customHeight="1" spans="1:16384">
      <c r="A831" s="246">
        <v>2120104</v>
      </c>
      <c r="B831" s="249" t="s">
        <v>745</v>
      </c>
      <c r="C831" s="132">
        <f t="shared" si="13"/>
        <v>0</v>
      </c>
      <c r="M831" s="239">
        <v>0</v>
      </c>
      <c r="XEJ831"/>
      <c r="XEK831"/>
      <c r="XEL831"/>
      <c r="XEM831"/>
      <c r="XEN831"/>
      <c r="XEO831"/>
      <c r="XEP831"/>
      <c r="XEQ831"/>
      <c r="XER831"/>
      <c r="XES831"/>
      <c r="XET831"/>
      <c r="XEU831"/>
      <c r="XEV831"/>
      <c r="XEW831"/>
      <c r="XEX831"/>
      <c r="XEY831"/>
      <c r="XEZ831"/>
      <c r="XFA831"/>
      <c r="XFB831"/>
      <c r="XFC831"/>
      <c r="XFD831"/>
    </row>
    <row r="832" s="239" customFormat="1" ht="21" hidden="1" customHeight="1" spans="1:16384">
      <c r="A832" s="246">
        <v>2120105</v>
      </c>
      <c r="B832" s="249" t="s">
        <v>746</v>
      </c>
      <c r="C832" s="132">
        <f t="shared" si="13"/>
        <v>0</v>
      </c>
      <c r="M832" s="239">
        <v>0</v>
      </c>
      <c r="XEJ832"/>
      <c r="XEK832"/>
      <c r="XEL832"/>
      <c r="XEM832"/>
      <c r="XEN832"/>
      <c r="XEO832"/>
      <c r="XEP832"/>
      <c r="XEQ832"/>
      <c r="XER832"/>
      <c r="XES832"/>
      <c r="XET832"/>
      <c r="XEU832"/>
      <c r="XEV832"/>
      <c r="XEW832"/>
      <c r="XEX832"/>
      <c r="XEY832"/>
      <c r="XEZ832"/>
      <c r="XFA832"/>
      <c r="XFB832"/>
      <c r="XFC832"/>
      <c r="XFD832"/>
    </row>
    <row r="833" s="239" customFormat="1" ht="21" customHeight="1" spans="1:16384">
      <c r="A833" s="246">
        <v>2120106</v>
      </c>
      <c r="B833" s="249" t="s">
        <v>747</v>
      </c>
      <c r="C833" s="132">
        <f t="shared" si="13"/>
        <v>160.03</v>
      </c>
      <c r="F833" s="239">
        <v>160.03</v>
      </c>
      <c r="M833" s="239">
        <v>0</v>
      </c>
      <c r="XEJ833"/>
      <c r="XEK833"/>
      <c r="XEL833"/>
      <c r="XEM833"/>
      <c r="XEN833"/>
      <c r="XEO833"/>
      <c r="XEP833"/>
      <c r="XEQ833"/>
      <c r="XER833"/>
      <c r="XES833"/>
      <c r="XET833"/>
      <c r="XEU833"/>
      <c r="XEV833"/>
      <c r="XEW833"/>
      <c r="XEX833"/>
      <c r="XEY833"/>
      <c r="XEZ833"/>
      <c r="XFA833"/>
      <c r="XFB833"/>
      <c r="XFC833"/>
      <c r="XFD833"/>
    </row>
    <row r="834" s="239" customFormat="1" ht="21" hidden="1" customHeight="1" spans="1:16384">
      <c r="A834" s="246">
        <v>2120107</v>
      </c>
      <c r="B834" s="249" t="s">
        <v>748</v>
      </c>
      <c r="C834" s="132">
        <f t="shared" si="13"/>
        <v>0</v>
      </c>
      <c r="M834" s="239">
        <v>0</v>
      </c>
      <c r="XEJ834"/>
      <c r="XEK834"/>
      <c r="XEL834"/>
      <c r="XEM834"/>
      <c r="XEN834"/>
      <c r="XEO834"/>
      <c r="XEP834"/>
      <c r="XEQ834"/>
      <c r="XER834"/>
      <c r="XES834"/>
      <c r="XET834"/>
      <c r="XEU834"/>
      <c r="XEV834"/>
      <c r="XEW834"/>
      <c r="XEX834"/>
      <c r="XEY834"/>
      <c r="XEZ834"/>
      <c r="XFA834"/>
      <c r="XFB834"/>
      <c r="XFC834"/>
      <c r="XFD834"/>
    </row>
    <row r="835" s="239" customFormat="1" ht="21" hidden="1" customHeight="1" spans="1:16384">
      <c r="A835" s="246">
        <v>2120109</v>
      </c>
      <c r="B835" s="249" t="s">
        <v>749</v>
      </c>
      <c r="C835" s="132">
        <f t="shared" si="13"/>
        <v>0</v>
      </c>
      <c r="M835" s="239">
        <v>0</v>
      </c>
      <c r="XEJ835"/>
      <c r="XEK835"/>
      <c r="XEL835"/>
      <c r="XEM835"/>
      <c r="XEN835"/>
      <c r="XEO835"/>
      <c r="XEP835"/>
      <c r="XEQ835"/>
      <c r="XER835"/>
      <c r="XES835"/>
      <c r="XET835"/>
      <c r="XEU835"/>
      <c r="XEV835"/>
      <c r="XEW835"/>
      <c r="XEX835"/>
      <c r="XEY835"/>
      <c r="XEZ835"/>
      <c r="XFA835"/>
      <c r="XFB835"/>
      <c r="XFC835"/>
      <c r="XFD835"/>
    </row>
    <row r="836" s="239" customFormat="1" ht="21" hidden="1" customHeight="1" spans="1:16384">
      <c r="A836" s="246">
        <v>2120110</v>
      </c>
      <c r="B836" s="249" t="s">
        <v>750</v>
      </c>
      <c r="C836" s="132">
        <f t="shared" si="13"/>
        <v>0</v>
      </c>
      <c r="M836" s="239">
        <v>0</v>
      </c>
      <c r="XEJ836"/>
      <c r="XEK836"/>
      <c r="XEL836"/>
      <c r="XEM836"/>
      <c r="XEN836"/>
      <c r="XEO836"/>
      <c r="XEP836"/>
      <c r="XEQ836"/>
      <c r="XER836"/>
      <c r="XES836"/>
      <c r="XET836"/>
      <c r="XEU836"/>
      <c r="XEV836"/>
      <c r="XEW836"/>
      <c r="XEX836"/>
      <c r="XEY836"/>
      <c r="XEZ836"/>
      <c r="XFA836"/>
      <c r="XFB836"/>
      <c r="XFC836"/>
      <c r="XFD836"/>
    </row>
    <row r="837" s="239" customFormat="1" ht="21" customHeight="1" spans="1:16384">
      <c r="A837" s="246">
        <v>2120199</v>
      </c>
      <c r="B837" s="249" t="s">
        <v>751</v>
      </c>
      <c r="C837" s="132">
        <f t="shared" si="13"/>
        <v>1339.51</v>
      </c>
      <c r="F837" s="239">
        <v>1338.91</v>
      </c>
      <c r="G837" s="239">
        <v>0.6</v>
      </c>
      <c r="M837" s="239">
        <v>0</v>
      </c>
      <c r="XEJ837"/>
      <c r="XEK837"/>
      <c r="XEL837"/>
      <c r="XEM837"/>
      <c r="XEN837"/>
      <c r="XEO837"/>
      <c r="XEP837"/>
      <c r="XEQ837"/>
      <c r="XER837"/>
      <c r="XES837"/>
      <c r="XET837"/>
      <c r="XEU837"/>
      <c r="XEV837"/>
      <c r="XEW837"/>
      <c r="XEX837"/>
      <c r="XEY837"/>
      <c r="XEZ837"/>
      <c r="XFA837"/>
      <c r="XFB837"/>
      <c r="XFC837"/>
      <c r="XFD837"/>
    </row>
    <row r="838" s="239" customFormat="1" ht="21" hidden="1" customHeight="1" spans="1:16384">
      <c r="A838" s="246">
        <v>21202</v>
      </c>
      <c r="B838" s="249" t="s">
        <v>752</v>
      </c>
      <c r="C838" s="132">
        <f t="shared" si="13"/>
        <v>0</v>
      </c>
      <c r="M838" s="239">
        <v>0</v>
      </c>
      <c r="XEJ838"/>
      <c r="XEK838"/>
      <c r="XEL838"/>
      <c r="XEM838"/>
      <c r="XEN838"/>
      <c r="XEO838"/>
      <c r="XEP838"/>
      <c r="XEQ838"/>
      <c r="XER838"/>
      <c r="XES838"/>
      <c r="XET838"/>
      <c r="XEU838"/>
      <c r="XEV838"/>
      <c r="XEW838"/>
      <c r="XEX838"/>
      <c r="XEY838"/>
      <c r="XEZ838"/>
      <c r="XFA838"/>
      <c r="XFB838"/>
      <c r="XFC838"/>
      <c r="XFD838"/>
    </row>
    <row r="839" s="239" customFormat="1" ht="21" hidden="1" customHeight="1" spans="1:16384">
      <c r="A839" s="246">
        <v>2120201</v>
      </c>
      <c r="B839" s="249" t="s">
        <v>753</v>
      </c>
      <c r="C839" s="132">
        <f t="shared" si="13"/>
        <v>0</v>
      </c>
      <c r="M839" s="239">
        <v>0</v>
      </c>
      <c r="XEJ839"/>
      <c r="XEK839"/>
      <c r="XEL839"/>
      <c r="XEM839"/>
      <c r="XEN839"/>
      <c r="XEO839"/>
      <c r="XEP839"/>
      <c r="XEQ839"/>
      <c r="XER839"/>
      <c r="XES839"/>
      <c r="XET839"/>
      <c r="XEU839"/>
      <c r="XEV839"/>
      <c r="XEW839"/>
      <c r="XEX839"/>
      <c r="XEY839"/>
      <c r="XEZ839"/>
      <c r="XFA839"/>
      <c r="XFB839"/>
      <c r="XFC839"/>
      <c r="XFD839"/>
    </row>
    <row r="840" s="239" customFormat="1" ht="21" customHeight="1" spans="1:16384">
      <c r="A840" s="246">
        <v>21203</v>
      </c>
      <c r="B840" s="248" t="s">
        <v>754</v>
      </c>
      <c r="C840" s="132">
        <f t="shared" si="13"/>
        <v>13268.16</v>
      </c>
      <c r="K840" s="239">
        <v>4784.16</v>
      </c>
      <c r="M840" s="239">
        <v>8484</v>
      </c>
      <c r="XEJ840"/>
      <c r="XEK840"/>
      <c r="XEL840"/>
      <c r="XEM840"/>
      <c r="XEN840"/>
      <c r="XEO840"/>
      <c r="XEP840"/>
      <c r="XEQ840"/>
      <c r="XER840"/>
      <c r="XES840"/>
      <c r="XET840"/>
      <c r="XEU840"/>
      <c r="XEV840"/>
      <c r="XEW840"/>
      <c r="XEX840"/>
      <c r="XEY840"/>
      <c r="XEZ840"/>
      <c r="XFA840"/>
      <c r="XFB840"/>
      <c r="XFC840"/>
      <c r="XFD840"/>
    </row>
    <row r="841" s="239" customFormat="1" ht="21" hidden="1" customHeight="1" spans="1:16384">
      <c r="A841" s="246">
        <v>2120303</v>
      </c>
      <c r="B841" s="249" t="s">
        <v>755</v>
      </c>
      <c r="C841" s="132">
        <f t="shared" si="13"/>
        <v>0</v>
      </c>
      <c r="M841" s="239">
        <v>0</v>
      </c>
      <c r="XEJ841"/>
      <c r="XEK841"/>
      <c r="XEL841"/>
      <c r="XEM841"/>
      <c r="XEN841"/>
      <c r="XEO841"/>
      <c r="XEP841"/>
      <c r="XEQ841"/>
      <c r="XER841"/>
      <c r="XES841"/>
      <c r="XET841"/>
      <c r="XEU841"/>
      <c r="XEV841"/>
      <c r="XEW841"/>
      <c r="XEX841"/>
      <c r="XEY841"/>
      <c r="XEZ841"/>
      <c r="XFA841"/>
      <c r="XFB841"/>
      <c r="XFC841"/>
      <c r="XFD841"/>
    </row>
    <row r="842" s="239" customFormat="1" ht="21" customHeight="1" spans="1:16384">
      <c r="A842" s="246">
        <v>2120399</v>
      </c>
      <c r="B842" s="249" t="s">
        <v>756</v>
      </c>
      <c r="C842" s="132">
        <f t="shared" si="13"/>
        <v>13268.16</v>
      </c>
      <c r="K842" s="239">
        <v>4784.16</v>
      </c>
      <c r="M842" s="239">
        <v>8484</v>
      </c>
      <c r="XEJ842"/>
      <c r="XEK842"/>
      <c r="XEL842"/>
      <c r="XEM842"/>
      <c r="XEN842"/>
      <c r="XEO842"/>
      <c r="XEP842"/>
      <c r="XEQ842"/>
      <c r="XER842"/>
      <c r="XES842"/>
      <c r="XET842"/>
      <c r="XEU842"/>
      <c r="XEV842"/>
      <c r="XEW842"/>
      <c r="XEX842"/>
      <c r="XEY842"/>
      <c r="XEZ842"/>
      <c r="XFA842"/>
      <c r="XFB842"/>
      <c r="XFC842"/>
      <c r="XFD842"/>
    </row>
    <row r="843" s="239" customFormat="1" ht="21" customHeight="1" spans="1:16384">
      <c r="A843" s="246">
        <v>21205</v>
      </c>
      <c r="B843" s="249" t="s">
        <v>757</v>
      </c>
      <c r="C843" s="132">
        <f t="shared" si="13"/>
        <v>2996.62</v>
      </c>
      <c r="F843" s="239">
        <v>1518.23</v>
      </c>
      <c r="M843" s="239">
        <v>1478.39</v>
      </c>
      <c r="XEJ843"/>
      <c r="XEK843"/>
      <c r="XEL843"/>
      <c r="XEM843"/>
      <c r="XEN843"/>
      <c r="XEO843"/>
      <c r="XEP843"/>
      <c r="XEQ843"/>
      <c r="XER843"/>
      <c r="XES843"/>
      <c r="XET843"/>
      <c r="XEU843"/>
      <c r="XEV843"/>
      <c r="XEW843"/>
      <c r="XEX843"/>
      <c r="XEY843"/>
      <c r="XEZ843"/>
      <c r="XFA843"/>
      <c r="XFB843"/>
      <c r="XFC843"/>
      <c r="XFD843"/>
    </row>
    <row r="844" s="239" customFormat="1" ht="21" customHeight="1" spans="1:16384">
      <c r="A844" s="246">
        <v>2120501</v>
      </c>
      <c r="B844" s="248" t="s">
        <v>758</v>
      </c>
      <c r="C844" s="132">
        <f t="shared" si="13"/>
        <v>2996.62</v>
      </c>
      <c r="F844" s="239">
        <v>1518.23</v>
      </c>
      <c r="M844" s="239">
        <v>1478.39</v>
      </c>
      <c r="XEJ844"/>
      <c r="XEK844"/>
      <c r="XEL844"/>
      <c r="XEM844"/>
      <c r="XEN844"/>
      <c r="XEO844"/>
      <c r="XEP844"/>
      <c r="XEQ844"/>
      <c r="XER844"/>
      <c r="XES844"/>
      <c r="XET844"/>
      <c r="XEU844"/>
      <c r="XEV844"/>
      <c r="XEW844"/>
      <c r="XEX844"/>
      <c r="XEY844"/>
      <c r="XEZ844"/>
      <c r="XFA844"/>
      <c r="XFB844"/>
      <c r="XFC844"/>
      <c r="XFD844"/>
    </row>
    <row r="845" s="239" customFormat="1" ht="21" hidden="1" customHeight="1" spans="1:16384">
      <c r="A845" s="246">
        <v>21206</v>
      </c>
      <c r="B845" s="248" t="s">
        <v>759</v>
      </c>
      <c r="C845" s="132">
        <f t="shared" si="13"/>
        <v>0</v>
      </c>
      <c r="M845" s="239">
        <v>0</v>
      </c>
      <c r="XEJ845"/>
      <c r="XEK845"/>
      <c r="XEL845"/>
      <c r="XEM845"/>
      <c r="XEN845"/>
      <c r="XEO845"/>
      <c r="XEP845"/>
      <c r="XEQ845"/>
      <c r="XER845"/>
      <c r="XES845"/>
      <c r="XET845"/>
      <c r="XEU845"/>
      <c r="XEV845"/>
      <c r="XEW845"/>
      <c r="XEX845"/>
      <c r="XEY845"/>
      <c r="XEZ845"/>
      <c r="XFA845"/>
      <c r="XFB845"/>
      <c r="XFC845"/>
      <c r="XFD845"/>
    </row>
    <row r="846" s="239" customFormat="1" ht="21" hidden="1" customHeight="1" spans="1:16384">
      <c r="A846" s="246">
        <v>2120601</v>
      </c>
      <c r="B846" s="249" t="s">
        <v>760</v>
      </c>
      <c r="C846" s="132">
        <f t="shared" si="13"/>
        <v>0</v>
      </c>
      <c r="M846" s="239">
        <v>0</v>
      </c>
      <c r="XEJ846"/>
      <c r="XEK846"/>
      <c r="XEL846"/>
      <c r="XEM846"/>
      <c r="XEN846"/>
      <c r="XEO846"/>
      <c r="XEP846"/>
      <c r="XEQ846"/>
      <c r="XER846"/>
      <c r="XES846"/>
      <c r="XET846"/>
      <c r="XEU846"/>
      <c r="XEV846"/>
      <c r="XEW846"/>
      <c r="XEX846"/>
      <c r="XEY846"/>
      <c r="XEZ846"/>
      <c r="XFA846"/>
      <c r="XFB846"/>
      <c r="XFC846"/>
      <c r="XFD846"/>
    </row>
    <row r="847" s="239" customFormat="1" ht="21" hidden="1" customHeight="1" spans="1:16384">
      <c r="A847" s="246">
        <v>21299</v>
      </c>
      <c r="B847" s="249" t="s">
        <v>761</v>
      </c>
      <c r="C847" s="132">
        <f t="shared" si="13"/>
        <v>0</v>
      </c>
      <c r="M847" s="239">
        <v>0</v>
      </c>
      <c r="XEJ847"/>
      <c r="XEK847"/>
      <c r="XEL847"/>
      <c r="XEM847"/>
      <c r="XEN847"/>
      <c r="XEO847"/>
      <c r="XEP847"/>
      <c r="XEQ847"/>
      <c r="XER847"/>
      <c r="XES847"/>
      <c r="XET847"/>
      <c r="XEU847"/>
      <c r="XEV847"/>
      <c r="XEW847"/>
      <c r="XEX847"/>
      <c r="XEY847"/>
      <c r="XEZ847"/>
      <c r="XFA847"/>
      <c r="XFB847"/>
      <c r="XFC847"/>
      <c r="XFD847"/>
    </row>
    <row r="848" s="239" customFormat="1" ht="21" hidden="1" customHeight="1" spans="1:16384">
      <c r="A848" s="246">
        <v>2129999</v>
      </c>
      <c r="B848" s="249" t="s">
        <v>762</v>
      </c>
      <c r="C848" s="132">
        <f t="shared" si="13"/>
        <v>0</v>
      </c>
      <c r="M848" s="239">
        <v>0</v>
      </c>
      <c r="XEJ848"/>
      <c r="XEK848"/>
      <c r="XEL848"/>
      <c r="XEM848"/>
      <c r="XEN848"/>
      <c r="XEO848"/>
      <c r="XEP848"/>
      <c r="XEQ848"/>
      <c r="XER848"/>
      <c r="XES848"/>
      <c r="XET848"/>
      <c r="XEU848"/>
      <c r="XEV848"/>
      <c r="XEW848"/>
      <c r="XEX848"/>
      <c r="XEY848"/>
      <c r="XEZ848"/>
      <c r="XFA848"/>
      <c r="XFB848"/>
      <c r="XFC848"/>
      <c r="XFD848"/>
    </row>
    <row r="849" s="239" customFormat="1" ht="21" customHeight="1" spans="1:16384">
      <c r="A849" s="246">
        <v>213</v>
      </c>
      <c r="B849" s="247" t="s">
        <v>763</v>
      </c>
      <c r="C849" s="132">
        <f t="shared" si="13"/>
        <v>147481.31</v>
      </c>
      <c r="F849" s="239">
        <v>11793.77</v>
      </c>
      <c r="G849" s="239">
        <v>106.14</v>
      </c>
      <c r="I849" s="239">
        <v>4960</v>
      </c>
      <c r="K849" s="239">
        <v>322.5</v>
      </c>
      <c r="L849" s="239">
        <v>79428</v>
      </c>
      <c r="M849" s="239">
        <v>50870.9</v>
      </c>
      <c r="XEJ849"/>
      <c r="XEK849"/>
      <c r="XEL849"/>
      <c r="XEM849"/>
      <c r="XEN849"/>
      <c r="XEO849"/>
      <c r="XEP849"/>
      <c r="XEQ849"/>
      <c r="XER849"/>
      <c r="XES849"/>
      <c r="XET849"/>
      <c r="XEU849"/>
      <c r="XEV849"/>
      <c r="XEW849"/>
      <c r="XEX849"/>
      <c r="XEY849"/>
      <c r="XEZ849"/>
      <c r="XFA849"/>
      <c r="XFB849"/>
      <c r="XFC849"/>
      <c r="XFD849"/>
    </row>
    <row r="850" s="239" customFormat="1" ht="21" customHeight="1" spans="1:16384">
      <c r="A850" s="246">
        <v>21301</v>
      </c>
      <c r="B850" s="249" t="s">
        <v>764</v>
      </c>
      <c r="C850" s="132">
        <f t="shared" si="13"/>
        <v>60069.66</v>
      </c>
      <c r="F850" s="239">
        <v>4863.14</v>
      </c>
      <c r="I850" s="239">
        <v>4960</v>
      </c>
      <c r="L850" s="239">
        <v>20982</v>
      </c>
      <c r="M850" s="239">
        <v>29264.52</v>
      </c>
      <c r="XEJ850"/>
      <c r="XEK850"/>
      <c r="XEL850"/>
      <c r="XEM850"/>
      <c r="XEN850"/>
      <c r="XEO850"/>
      <c r="XEP850"/>
      <c r="XEQ850"/>
      <c r="XER850"/>
      <c r="XES850"/>
      <c r="XET850"/>
      <c r="XEU850"/>
      <c r="XEV850"/>
      <c r="XEW850"/>
      <c r="XEX850"/>
      <c r="XEY850"/>
      <c r="XEZ850"/>
      <c r="XFA850"/>
      <c r="XFB850"/>
      <c r="XFC850"/>
      <c r="XFD850"/>
    </row>
    <row r="851" s="239" customFormat="1" ht="21" customHeight="1" spans="1:16384">
      <c r="A851" s="246">
        <v>2130101</v>
      </c>
      <c r="B851" s="249" t="s">
        <v>132</v>
      </c>
      <c r="C851" s="132">
        <f t="shared" si="13"/>
        <v>3724.06</v>
      </c>
      <c r="F851" s="239">
        <v>1724.06</v>
      </c>
      <c r="I851" s="239">
        <v>2000</v>
      </c>
      <c r="M851" s="239">
        <v>0</v>
      </c>
      <c r="XEJ851"/>
      <c r="XEK851"/>
      <c r="XEL851"/>
      <c r="XEM851"/>
      <c r="XEN851"/>
      <c r="XEO851"/>
      <c r="XEP851"/>
      <c r="XEQ851"/>
      <c r="XER851"/>
      <c r="XES851"/>
      <c r="XET851"/>
      <c r="XEU851"/>
      <c r="XEV851"/>
      <c r="XEW851"/>
      <c r="XEX851"/>
      <c r="XEY851"/>
      <c r="XEZ851"/>
      <c r="XFA851"/>
      <c r="XFB851"/>
      <c r="XFC851"/>
      <c r="XFD851"/>
    </row>
    <row r="852" s="239" customFormat="1" ht="21" hidden="1" customHeight="1" spans="1:16384">
      <c r="A852" s="246">
        <v>2130102</v>
      </c>
      <c r="B852" s="249" t="s">
        <v>133</v>
      </c>
      <c r="C852" s="132">
        <f t="shared" si="13"/>
        <v>0</v>
      </c>
      <c r="M852" s="239">
        <v>0</v>
      </c>
      <c r="XEJ852"/>
      <c r="XEK852"/>
      <c r="XEL852"/>
      <c r="XEM852"/>
      <c r="XEN852"/>
      <c r="XEO852"/>
      <c r="XEP852"/>
      <c r="XEQ852"/>
      <c r="XER852"/>
      <c r="XES852"/>
      <c r="XET852"/>
      <c r="XEU852"/>
      <c r="XEV852"/>
      <c r="XEW852"/>
      <c r="XEX852"/>
      <c r="XEY852"/>
      <c r="XEZ852"/>
      <c r="XFA852"/>
      <c r="XFB852"/>
      <c r="XFC852"/>
      <c r="XFD852"/>
    </row>
    <row r="853" s="239" customFormat="1" ht="21" hidden="1" customHeight="1" spans="1:16384">
      <c r="A853" s="246">
        <v>2130103</v>
      </c>
      <c r="B853" s="249" t="s">
        <v>134</v>
      </c>
      <c r="C853" s="132">
        <f t="shared" si="13"/>
        <v>0</v>
      </c>
      <c r="M853" s="239">
        <v>0</v>
      </c>
      <c r="XEJ853"/>
      <c r="XEK853"/>
      <c r="XEL853"/>
      <c r="XEM853"/>
      <c r="XEN853"/>
      <c r="XEO853"/>
      <c r="XEP853"/>
      <c r="XEQ853"/>
      <c r="XER853"/>
      <c r="XES853"/>
      <c r="XET853"/>
      <c r="XEU853"/>
      <c r="XEV853"/>
      <c r="XEW853"/>
      <c r="XEX853"/>
      <c r="XEY853"/>
      <c r="XEZ853"/>
      <c r="XFA853"/>
      <c r="XFB853"/>
      <c r="XFC853"/>
      <c r="XFD853"/>
    </row>
    <row r="854" s="239" customFormat="1" ht="21" customHeight="1" spans="1:16384">
      <c r="A854" s="246">
        <v>2130104</v>
      </c>
      <c r="B854" s="249" t="s">
        <v>141</v>
      </c>
      <c r="C854" s="132">
        <f t="shared" si="13"/>
        <v>6099.08</v>
      </c>
      <c r="F854" s="239">
        <v>3139.08</v>
      </c>
      <c r="I854" s="239">
        <v>2960</v>
      </c>
      <c r="M854" s="239">
        <v>0</v>
      </c>
      <c r="XEJ854"/>
      <c r="XEK854"/>
      <c r="XEL854"/>
      <c r="XEM854"/>
      <c r="XEN854"/>
      <c r="XEO854"/>
      <c r="XEP854"/>
      <c r="XEQ854"/>
      <c r="XER854"/>
      <c r="XES854"/>
      <c r="XET854"/>
      <c r="XEU854"/>
      <c r="XEV854"/>
      <c r="XEW854"/>
      <c r="XEX854"/>
      <c r="XEY854"/>
      <c r="XEZ854"/>
      <c r="XFA854"/>
      <c r="XFB854"/>
      <c r="XFC854"/>
      <c r="XFD854"/>
    </row>
    <row r="855" s="239" customFormat="1" ht="21" hidden="1" customHeight="1" spans="1:16384">
      <c r="A855" s="246">
        <v>2130105</v>
      </c>
      <c r="B855" s="248" t="s">
        <v>765</v>
      </c>
      <c r="C855" s="132">
        <f t="shared" si="13"/>
        <v>0</v>
      </c>
      <c r="M855" s="239">
        <v>0</v>
      </c>
      <c r="XEJ855"/>
      <c r="XEK855"/>
      <c r="XEL855"/>
      <c r="XEM855"/>
      <c r="XEN855"/>
      <c r="XEO855"/>
      <c r="XEP855"/>
      <c r="XEQ855"/>
      <c r="XER855"/>
      <c r="XES855"/>
      <c r="XET855"/>
      <c r="XEU855"/>
      <c r="XEV855"/>
      <c r="XEW855"/>
      <c r="XEX855"/>
      <c r="XEY855"/>
      <c r="XEZ855"/>
      <c r="XFA855"/>
      <c r="XFB855"/>
      <c r="XFC855"/>
      <c r="XFD855"/>
    </row>
    <row r="856" s="239" customFormat="1" ht="21" customHeight="1" spans="1:16384">
      <c r="A856" s="246">
        <v>2130106</v>
      </c>
      <c r="B856" s="249" t="s">
        <v>766</v>
      </c>
      <c r="C856" s="132">
        <f t="shared" si="13"/>
        <v>74.48</v>
      </c>
      <c r="M856" s="239">
        <v>74.48</v>
      </c>
      <c r="XEJ856"/>
      <c r="XEK856"/>
      <c r="XEL856"/>
      <c r="XEM856"/>
      <c r="XEN856"/>
      <c r="XEO856"/>
      <c r="XEP856"/>
      <c r="XEQ856"/>
      <c r="XER856"/>
      <c r="XES856"/>
      <c r="XET856"/>
      <c r="XEU856"/>
      <c r="XEV856"/>
      <c r="XEW856"/>
      <c r="XEX856"/>
      <c r="XEY856"/>
      <c r="XEZ856"/>
      <c r="XFA856"/>
      <c r="XFB856"/>
      <c r="XFC856"/>
      <c r="XFD856"/>
    </row>
    <row r="857" s="239" customFormat="1" ht="21" customHeight="1" spans="1:16384">
      <c r="A857" s="246">
        <v>2130108</v>
      </c>
      <c r="B857" s="249" t="s">
        <v>767</v>
      </c>
      <c r="C857" s="132">
        <f t="shared" si="13"/>
        <v>1024.52</v>
      </c>
      <c r="L857" s="239">
        <v>308</v>
      </c>
      <c r="M857" s="239">
        <v>716.52</v>
      </c>
      <c r="XEJ857"/>
      <c r="XEK857"/>
      <c r="XEL857"/>
      <c r="XEM857"/>
      <c r="XEN857"/>
      <c r="XEO857"/>
      <c r="XEP857"/>
      <c r="XEQ857"/>
      <c r="XER857"/>
      <c r="XES857"/>
      <c r="XET857"/>
      <c r="XEU857"/>
      <c r="XEV857"/>
      <c r="XEW857"/>
      <c r="XEX857"/>
      <c r="XEY857"/>
      <c r="XEZ857"/>
      <c r="XFA857"/>
      <c r="XFB857"/>
      <c r="XFC857"/>
      <c r="XFD857"/>
    </row>
    <row r="858" s="239" customFormat="1" ht="21" customHeight="1" spans="1:16384">
      <c r="A858" s="246">
        <v>2130109</v>
      </c>
      <c r="B858" s="249" t="s">
        <v>768</v>
      </c>
      <c r="C858" s="132">
        <f t="shared" si="13"/>
        <v>50.99</v>
      </c>
      <c r="L858" s="239">
        <v>35</v>
      </c>
      <c r="M858" s="239">
        <v>15.99</v>
      </c>
      <c r="XEJ858"/>
      <c r="XEK858"/>
      <c r="XEL858"/>
      <c r="XEM858"/>
      <c r="XEN858"/>
      <c r="XEO858"/>
      <c r="XEP858"/>
      <c r="XEQ858"/>
      <c r="XER858"/>
      <c r="XES858"/>
      <c r="XET858"/>
      <c r="XEU858"/>
      <c r="XEV858"/>
      <c r="XEW858"/>
      <c r="XEX858"/>
      <c r="XEY858"/>
      <c r="XEZ858"/>
      <c r="XFA858"/>
      <c r="XFB858"/>
      <c r="XFC858"/>
      <c r="XFD858"/>
    </row>
    <row r="859" s="239" customFormat="1" ht="21" hidden="1" customHeight="1" spans="1:16384">
      <c r="A859" s="246">
        <v>2130110</v>
      </c>
      <c r="B859" s="248" t="s">
        <v>769</v>
      </c>
      <c r="C859" s="132">
        <f t="shared" si="13"/>
        <v>0</v>
      </c>
      <c r="M859" s="239">
        <v>0</v>
      </c>
      <c r="XEJ859"/>
      <c r="XEK859"/>
      <c r="XEL859"/>
      <c r="XEM859"/>
      <c r="XEN859"/>
      <c r="XEO859"/>
      <c r="XEP859"/>
      <c r="XEQ859"/>
      <c r="XER859"/>
      <c r="XES859"/>
      <c r="XET859"/>
      <c r="XEU859"/>
      <c r="XEV859"/>
      <c r="XEW859"/>
      <c r="XEX859"/>
      <c r="XEY859"/>
      <c r="XEZ859"/>
      <c r="XFA859"/>
      <c r="XFB859"/>
      <c r="XFC859"/>
      <c r="XFD859"/>
    </row>
    <row r="860" s="239" customFormat="1" ht="21" hidden="1" customHeight="1" spans="1:16384">
      <c r="A860" s="246">
        <v>2130111</v>
      </c>
      <c r="B860" s="249" t="s">
        <v>770</v>
      </c>
      <c r="C860" s="132">
        <f t="shared" si="13"/>
        <v>0</v>
      </c>
      <c r="M860" s="239">
        <v>0</v>
      </c>
      <c r="XEJ860"/>
      <c r="XEK860"/>
      <c r="XEL860"/>
      <c r="XEM860"/>
      <c r="XEN860"/>
      <c r="XEO860"/>
      <c r="XEP860"/>
      <c r="XEQ860"/>
      <c r="XER860"/>
      <c r="XES860"/>
      <c r="XET860"/>
      <c r="XEU860"/>
      <c r="XEV860"/>
      <c r="XEW860"/>
      <c r="XEX860"/>
      <c r="XEY860"/>
      <c r="XEZ860"/>
      <c r="XFA860"/>
      <c r="XFB860"/>
      <c r="XFC860"/>
      <c r="XFD860"/>
    </row>
    <row r="861" s="239" customFormat="1" ht="21" hidden="1" customHeight="1" spans="1:16384">
      <c r="A861" s="246">
        <v>2130112</v>
      </c>
      <c r="B861" s="249" t="s">
        <v>771</v>
      </c>
      <c r="C861" s="132">
        <f t="shared" si="13"/>
        <v>0</v>
      </c>
      <c r="M861" s="239">
        <v>0</v>
      </c>
      <c r="XEJ861"/>
      <c r="XEK861"/>
      <c r="XEL861"/>
      <c r="XEM861"/>
      <c r="XEN861"/>
      <c r="XEO861"/>
      <c r="XEP861"/>
      <c r="XEQ861"/>
      <c r="XER861"/>
      <c r="XES861"/>
      <c r="XET861"/>
      <c r="XEU861"/>
      <c r="XEV861"/>
      <c r="XEW861"/>
      <c r="XEX861"/>
      <c r="XEY861"/>
      <c r="XEZ861"/>
      <c r="XFA861"/>
      <c r="XFB861"/>
      <c r="XFC861"/>
      <c r="XFD861"/>
    </row>
    <row r="862" s="239" customFormat="1" ht="21" hidden="1" customHeight="1" spans="1:16384">
      <c r="A862" s="246">
        <v>2130114</v>
      </c>
      <c r="B862" s="249" t="s">
        <v>772</v>
      </c>
      <c r="C862" s="132">
        <f t="shared" si="13"/>
        <v>0</v>
      </c>
      <c r="M862" s="239">
        <v>0</v>
      </c>
      <c r="XEJ862"/>
      <c r="XEK862"/>
      <c r="XEL862"/>
      <c r="XEM862"/>
      <c r="XEN862"/>
      <c r="XEO862"/>
      <c r="XEP862"/>
      <c r="XEQ862"/>
      <c r="XER862"/>
      <c r="XES862"/>
      <c r="XET862"/>
      <c r="XEU862"/>
      <c r="XEV862"/>
      <c r="XEW862"/>
      <c r="XEX862"/>
      <c r="XEY862"/>
      <c r="XEZ862"/>
      <c r="XFA862"/>
      <c r="XFB862"/>
      <c r="XFC862"/>
      <c r="XFD862"/>
    </row>
    <row r="863" s="239" customFormat="1" ht="21" hidden="1" customHeight="1" spans="1:16384">
      <c r="A863" s="246">
        <v>2130119</v>
      </c>
      <c r="B863" s="248" t="s">
        <v>773</v>
      </c>
      <c r="C863" s="132">
        <f t="shared" si="13"/>
        <v>0</v>
      </c>
      <c r="M863" s="239">
        <v>0</v>
      </c>
      <c r="XEJ863"/>
      <c r="XEK863"/>
      <c r="XEL863"/>
      <c r="XEM863"/>
      <c r="XEN863"/>
      <c r="XEO863"/>
      <c r="XEP863"/>
      <c r="XEQ863"/>
      <c r="XER863"/>
      <c r="XES863"/>
      <c r="XET863"/>
      <c r="XEU863"/>
      <c r="XEV863"/>
      <c r="XEW863"/>
      <c r="XEX863"/>
      <c r="XEY863"/>
      <c r="XEZ863"/>
      <c r="XFA863"/>
      <c r="XFB863"/>
      <c r="XFC863"/>
      <c r="XFD863"/>
    </row>
    <row r="864" s="239" customFormat="1" ht="21" hidden="1" customHeight="1" spans="1:16384">
      <c r="A864" s="246">
        <v>2130120</v>
      </c>
      <c r="B864" s="249" t="s">
        <v>774</v>
      </c>
      <c r="C864" s="132">
        <f t="shared" si="13"/>
        <v>0</v>
      </c>
      <c r="M864" s="239">
        <v>0</v>
      </c>
      <c r="XEJ864"/>
      <c r="XEK864"/>
      <c r="XEL864"/>
      <c r="XEM864"/>
      <c r="XEN864"/>
      <c r="XEO864"/>
      <c r="XEP864"/>
      <c r="XEQ864"/>
      <c r="XER864"/>
      <c r="XES864"/>
      <c r="XET864"/>
      <c r="XEU864"/>
      <c r="XEV864"/>
      <c r="XEW864"/>
      <c r="XEX864"/>
      <c r="XEY864"/>
      <c r="XEZ864"/>
      <c r="XFA864"/>
      <c r="XFB864"/>
      <c r="XFC864"/>
      <c r="XFD864"/>
    </row>
    <row r="865" s="239" customFormat="1" ht="21" hidden="1" customHeight="1" spans="1:16384">
      <c r="A865" s="246">
        <v>2130121</v>
      </c>
      <c r="B865" s="249" t="s">
        <v>775</v>
      </c>
      <c r="C865" s="132">
        <f t="shared" si="13"/>
        <v>0</v>
      </c>
      <c r="M865" s="239">
        <v>0</v>
      </c>
      <c r="XEJ865"/>
      <c r="XEK865"/>
      <c r="XEL865"/>
      <c r="XEM865"/>
      <c r="XEN865"/>
      <c r="XEO865"/>
      <c r="XEP865"/>
      <c r="XEQ865"/>
      <c r="XER865"/>
      <c r="XES865"/>
      <c r="XET865"/>
      <c r="XEU865"/>
      <c r="XEV865"/>
      <c r="XEW865"/>
      <c r="XEX865"/>
      <c r="XEY865"/>
      <c r="XEZ865"/>
      <c r="XFA865"/>
      <c r="XFB865"/>
      <c r="XFC865"/>
      <c r="XFD865"/>
    </row>
    <row r="866" s="239" customFormat="1" ht="21" customHeight="1" spans="1:16384">
      <c r="A866" s="246">
        <v>2130122</v>
      </c>
      <c r="B866" s="249" t="s">
        <v>776</v>
      </c>
      <c r="C866" s="132">
        <f t="shared" si="13"/>
        <v>22984.69</v>
      </c>
      <c r="L866" s="239">
        <v>15952</v>
      </c>
      <c r="M866" s="239">
        <v>7032.69</v>
      </c>
      <c r="XEJ866"/>
      <c r="XEK866"/>
      <c r="XEL866"/>
      <c r="XEM866"/>
      <c r="XEN866"/>
      <c r="XEO866"/>
      <c r="XEP866"/>
      <c r="XEQ866"/>
      <c r="XER866"/>
      <c r="XES866"/>
      <c r="XET866"/>
      <c r="XEU866"/>
      <c r="XEV866"/>
      <c r="XEW866"/>
      <c r="XEX866"/>
      <c r="XEY866"/>
      <c r="XEZ866"/>
      <c r="XFA866"/>
      <c r="XFB866"/>
      <c r="XFC866"/>
      <c r="XFD866"/>
    </row>
    <row r="867" s="239" customFormat="1" ht="21" customHeight="1" spans="1:16384">
      <c r="A867" s="246">
        <v>2130124</v>
      </c>
      <c r="B867" s="249" t="s">
        <v>777</v>
      </c>
      <c r="C867" s="132">
        <f t="shared" si="13"/>
        <v>343</v>
      </c>
      <c r="L867" s="239">
        <v>177</v>
      </c>
      <c r="M867" s="239">
        <v>166</v>
      </c>
      <c r="XEJ867"/>
      <c r="XEK867"/>
      <c r="XEL867"/>
      <c r="XEM867"/>
      <c r="XEN867"/>
      <c r="XEO867"/>
      <c r="XEP867"/>
      <c r="XEQ867"/>
      <c r="XER867"/>
      <c r="XES867"/>
      <c r="XET867"/>
      <c r="XEU867"/>
      <c r="XEV867"/>
      <c r="XEW867"/>
      <c r="XEX867"/>
      <c r="XEY867"/>
      <c r="XEZ867"/>
      <c r="XFA867"/>
      <c r="XFB867"/>
      <c r="XFC867"/>
      <c r="XFD867"/>
    </row>
    <row r="868" s="239" customFormat="1" ht="21" hidden="1" customHeight="1" spans="1:16384">
      <c r="A868" s="246">
        <v>2130125</v>
      </c>
      <c r="B868" s="249" t="s">
        <v>778</v>
      </c>
      <c r="C868" s="132">
        <f t="shared" si="13"/>
        <v>0</v>
      </c>
      <c r="M868" s="239">
        <v>0</v>
      </c>
      <c r="XEJ868"/>
      <c r="XEK868"/>
      <c r="XEL868"/>
      <c r="XEM868"/>
      <c r="XEN868"/>
      <c r="XEO868"/>
      <c r="XEP868"/>
      <c r="XEQ868"/>
      <c r="XER868"/>
      <c r="XES868"/>
      <c r="XET868"/>
      <c r="XEU868"/>
      <c r="XEV868"/>
      <c r="XEW868"/>
      <c r="XEX868"/>
      <c r="XEY868"/>
      <c r="XEZ868"/>
      <c r="XFA868"/>
      <c r="XFB868"/>
      <c r="XFC868"/>
      <c r="XFD868"/>
    </row>
    <row r="869" s="239" customFormat="1" ht="21" customHeight="1" spans="1:16384">
      <c r="A869" s="246">
        <v>2130126</v>
      </c>
      <c r="B869" s="248" t="s">
        <v>779</v>
      </c>
      <c r="C869" s="132">
        <f t="shared" si="13"/>
        <v>8.85</v>
      </c>
      <c r="M869" s="239">
        <v>8.85</v>
      </c>
      <c r="XEJ869"/>
      <c r="XEK869"/>
      <c r="XEL869"/>
      <c r="XEM869"/>
      <c r="XEN869"/>
      <c r="XEO869"/>
      <c r="XEP869"/>
      <c r="XEQ869"/>
      <c r="XER869"/>
      <c r="XES869"/>
      <c r="XET869"/>
      <c r="XEU869"/>
      <c r="XEV869"/>
      <c r="XEW869"/>
      <c r="XEX869"/>
      <c r="XEY869"/>
      <c r="XEZ869"/>
      <c r="XFA869"/>
      <c r="XFB869"/>
      <c r="XFC869"/>
      <c r="XFD869"/>
    </row>
    <row r="870" s="239" customFormat="1" ht="21" customHeight="1" spans="1:16384">
      <c r="A870" s="246">
        <v>2130135</v>
      </c>
      <c r="B870" s="249" t="s">
        <v>780</v>
      </c>
      <c r="C870" s="132">
        <f t="shared" si="13"/>
        <v>1832.58</v>
      </c>
      <c r="L870" s="239">
        <v>762</v>
      </c>
      <c r="M870" s="239">
        <v>1070.58</v>
      </c>
      <c r="XEJ870"/>
      <c r="XEK870"/>
      <c r="XEL870"/>
      <c r="XEM870"/>
      <c r="XEN870"/>
      <c r="XEO870"/>
      <c r="XEP870"/>
      <c r="XEQ870"/>
      <c r="XER870"/>
      <c r="XES870"/>
      <c r="XET870"/>
      <c r="XEU870"/>
      <c r="XEV870"/>
      <c r="XEW870"/>
      <c r="XEX870"/>
      <c r="XEY870"/>
      <c r="XEZ870"/>
      <c r="XFA870"/>
      <c r="XFB870"/>
      <c r="XFC870"/>
      <c r="XFD870"/>
    </row>
    <row r="871" s="239" customFormat="1" ht="21" hidden="1" customHeight="1" spans="1:16384">
      <c r="A871" s="246">
        <v>2130142</v>
      </c>
      <c r="B871" s="249" t="s">
        <v>781</v>
      </c>
      <c r="C871" s="132">
        <f t="shared" ref="C871:C934" si="14">D871+E871+F871+G871+H871+I871+J871+K871+L871+M871</f>
        <v>0</v>
      </c>
      <c r="M871" s="239">
        <v>0</v>
      </c>
      <c r="XEJ871"/>
      <c r="XEK871"/>
      <c r="XEL871"/>
      <c r="XEM871"/>
      <c r="XEN871"/>
      <c r="XEO871"/>
      <c r="XEP871"/>
      <c r="XEQ871"/>
      <c r="XER871"/>
      <c r="XES871"/>
      <c r="XET871"/>
      <c r="XEU871"/>
      <c r="XEV871"/>
      <c r="XEW871"/>
      <c r="XEX871"/>
      <c r="XEY871"/>
      <c r="XEZ871"/>
      <c r="XFA871"/>
      <c r="XFB871"/>
      <c r="XFC871"/>
      <c r="XFD871"/>
    </row>
    <row r="872" s="239" customFormat="1" ht="21" customHeight="1" spans="1:16384">
      <c r="A872" s="246">
        <v>2130148</v>
      </c>
      <c r="B872" s="248" t="s">
        <v>782</v>
      </c>
      <c r="C872" s="132">
        <f t="shared" si="14"/>
        <v>526.7</v>
      </c>
      <c r="M872" s="239">
        <v>526.7</v>
      </c>
      <c r="XEJ872"/>
      <c r="XEK872"/>
      <c r="XEL872"/>
      <c r="XEM872"/>
      <c r="XEN872"/>
      <c r="XEO872"/>
      <c r="XEP872"/>
      <c r="XEQ872"/>
      <c r="XER872"/>
      <c r="XES872"/>
      <c r="XET872"/>
      <c r="XEU872"/>
      <c r="XEV872"/>
      <c r="XEW872"/>
      <c r="XEX872"/>
      <c r="XEY872"/>
      <c r="XEZ872"/>
      <c r="XFA872"/>
      <c r="XFB872"/>
      <c r="XFC872"/>
      <c r="XFD872"/>
    </row>
    <row r="873" s="239" customFormat="1" ht="21" hidden="1" customHeight="1" spans="1:16384">
      <c r="A873" s="246">
        <v>2130152</v>
      </c>
      <c r="B873" s="249" t="s">
        <v>783</v>
      </c>
      <c r="C873" s="132">
        <f t="shared" si="14"/>
        <v>0</v>
      </c>
      <c r="M873" s="239">
        <v>0</v>
      </c>
      <c r="XEJ873"/>
      <c r="XEK873"/>
      <c r="XEL873"/>
      <c r="XEM873"/>
      <c r="XEN873"/>
      <c r="XEO873"/>
      <c r="XEP873"/>
      <c r="XEQ873"/>
      <c r="XER873"/>
      <c r="XES873"/>
      <c r="XET873"/>
      <c r="XEU873"/>
      <c r="XEV873"/>
      <c r="XEW873"/>
      <c r="XEX873"/>
      <c r="XEY873"/>
      <c r="XEZ873"/>
      <c r="XFA873"/>
      <c r="XFB873"/>
      <c r="XFC873"/>
      <c r="XFD873"/>
    </row>
    <row r="874" s="239" customFormat="1" ht="21" customHeight="1" spans="1:16384">
      <c r="A874" s="246">
        <v>2130153</v>
      </c>
      <c r="B874" s="250" t="s">
        <v>784</v>
      </c>
      <c r="C874" s="132">
        <f t="shared" si="14"/>
        <v>19987.79</v>
      </c>
      <c r="L874" s="239">
        <v>3182</v>
      </c>
      <c r="M874" s="239">
        <v>16805.79</v>
      </c>
      <c r="XEJ874"/>
      <c r="XEK874"/>
      <c r="XEL874"/>
      <c r="XEM874"/>
      <c r="XEN874"/>
      <c r="XEO874"/>
      <c r="XEP874"/>
      <c r="XEQ874"/>
      <c r="XER874"/>
      <c r="XES874"/>
      <c r="XET874"/>
      <c r="XEU874"/>
      <c r="XEV874"/>
      <c r="XEW874"/>
      <c r="XEX874"/>
      <c r="XEY874"/>
      <c r="XEZ874"/>
      <c r="XFA874"/>
      <c r="XFB874"/>
      <c r="XFC874"/>
      <c r="XFD874"/>
    </row>
    <row r="875" s="239" customFormat="1" ht="21" customHeight="1" spans="1:16384">
      <c r="A875" s="246">
        <v>2130199</v>
      </c>
      <c r="B875" s="248" t="s">
        <v>785</v>
      </c>
      <c r="C875" s="132">
        <f t="shared" si="14"/>
        <v>3412.92</v>
      </c>
      <c r="L875" s="239">
        <v>566</v>
      </c>
      <c r="M875" s="239">
        <v>2846.92</v>
      </c>
      <c r="XEJ875"/>
      <c r="XEK875"/>
      <c r="XEL875"/>
      <c r="XEM875"/>
      <c r="XEN875"/>
      <c r="XEO875"/>
      <c r="XEP875"/>
      <c r="XEQ875"/>
      <c r="XER875"/>
      <c r="XES875"/>
      <c r="XET875"/>
      <c r="XEU875"/>
      <c r="XEV875"/>
      <c r="XEW875"/>
      <c r="XEX875"/>
      <c r="XEY875"/>
      <c r="XEZ875"/>
      <c r="XFA875"/>
      <c r="XFB875"/>
      <c r="XFC875"/>
      <c r="XFD875"/>
    </row>
    <row r="876" s="239" customFormat="1" ht="21" customHeight="1" spans="1:16384">
      <c r="A876" s="246">
        <v>21302</v>
      </c>
      <c r="B876" s="249" t="s">
        <v>786</v>
      </c>
      <c r="C876" s="132">
        <f t="shared" si="14"/>
        <v>28369.61</v>
      </c>
      <c r="F876" s="239">
        <v>2854.44</v>
      </c>
      <c r="G876" s="239">
        <v>81.84</v>
      </c>
      <c r="K876" s="239">
        <v>62</v>
      </c>
      <c r="L876" s="239">
        <v>15596</v>
      </c>
      <c r="M876" s="239">
        <v>9775.33</v>
      </c>
      <c r="XEJ876"/>
      <c r="XEK876"/>
      <c r="XEL876"/>
      <c r="XEM876"/>
      <c r="XEN876"/>
      <c r="XEO876"/>
      <c r="XEP876"/>
      <c r="XEQ876"/>
      <c r="XER876"/>
      <c r="XES876"/>
      <c r="XET876"/>
      <c r="XEU876"/>
      <c r="XEV876"/>
      <c r="XEW876"/>
      <c r="XEX876"/>
      <c r="XEY876"/>
      <c r="XEZ876"/>
      <c r="XFA876"/>
      <c r="XFB876"/>
      <c r="XFC876"/>
      <c r="XFD876"/>
    </row>
    <row r="877" s="239" customFormat="1" ht="21" customHeight="1" spans="1:16384">
      <c r="A877" s="246">
        <v>2130201</v>
      </c>
      <c r="B877" s="249" t="s">
        <v>132</v>
      </c>
      <c r="C877" s="132">
        <f t="shared" si="14"/>
        <v>381.07</v>
      </c>
      <c r="F877" s="239">
        <v>371.35</v>
      </c>
      <c r="G877" s="239">
        <v>9.72</v>
      </c>
      <c r="M877" s="239">
        <v>0</v>
      </c>
      <c r="XEJ877"/>
      <c r="XEK877"/>
      <c r="XEL877"/>
      <c r="XEM877"/>
      <c r="XEN877"/>
      <c r="XEO877"/>
      <c r="XEP877"/>
      <c r="XEQ877"/>
      <c r="XER877"/>
      <c r="XES877"/>
      <c r="XET877"/>
      <c r="XEU877"/>
      <c r="XEV877"/>
      <c r="XEW877"/>
      <c r="XEX877"/>
      <c r="XEY877"/>
      <c r="XEZ877"/>
      <c r="XFA877"/>
      <c r="XFB877"/>
      <c r="XFC877"/>
      <c r="XFD877"/>
    </row>
    <row r="878" s="239" customFormat="1" ht="21" hidden="1" customHeight="1" spans="1:16384">
      <c r="A878" s="246">
        <v>2130202</v>
      </c>
      <c r="B878" s="249" t="s">
        <v>133</v>
      </c>
      <c r="C878" s="132">
        <f t="shared" si="14"/>
        <v>0</v>
      </c>
      <c r="M878" s="239">
        <v>0</v>
      </c>
      <c r="XEJ878"/>
      <c r="XEK878"/>
      <c r="XEL878"/>
      <c r="XEM878"/>
      <c r="XEN878"/>
      <c r="XEO878"/>
      <c r="XEP878"/>
      <c r="XEQ878"/>
      <c r="XER878"/>
      <c r="XES878"/>
      <c r="XET878"/>
      <c r="XEU878"/>
      <c r="XEV878"/>
      <c r="XEW878"/>
      <c r="XEX878"/>
      <c r="XEY878"/>
      <c r="XEZ878"/>
      <c r="XFA878"/>
      <c r="XFB878"/>
      <c r="XFC878"/>
      <c r="XFD878"/>
    </row>
    <row r="879" s="239" customFormat="1" ht="21" hidden="1" customHeight="1" spans="1:16384">
      <c r="A879" s="246">
        <v>2130203</v>
      </c>
      <c r="B879" s="249" t="s">
        <v>134</v>
      </c>
      <c r="C879" s="132">
        <f t="shared" si="14"/>
        <v>0</v>
      </c>
      <c r="M879" s="239">
        <v>0</v>
      </c>
      <c r="XEJ879"/>
      <c r="XEK879"/>
      <c r="XEL879"/>
      <c r="XEM879"/>
      <c r="XEN879"/>
      <c r="XEO879"/>
      <c r="XEP879"/>
      <c r="XEQ879"/>
      <c r="XER879"/>
      <c r="XES879"/>
      <c r="XET879"/>
      <c r="XEU879"/>
      <c r="XEV879"/>
      <c r="XEW879"/>
      <c r="XEX879"/>
      <c r="XEY879"/>
      <c r="XEZ879"/>
      <c r="XFA879"/>
      <c r="XFB879"/>
      <c r="XFC879"/>
      <c r="XFD879"/>
    </row>
    <row r="880" s="239" customFormat="1" ht="21" customHeight="1" spans="1:16384">
      <c r="A880" s="246">
        <v>2130204</v>
      </c>
      <c r="B880" s="249" t="s">
        <v>787</v>
      </c>
      <c r="C880" s="132">
        <f t="shared" si="14"/>
        <v>2555.21</v>
      </c>
      <c r="F880" s="239">
        <v>2483.09</v>
      </c>
      <c r="G880" s="239">
        <v>72.12</v>
      </c>
      <c r="M880" s="239">
        <v>0</v>
      </c>
      <c r="XEJ880"/>
      <c r="XEK880"/>
      <c r="XEL880"/>
      <c r="XEM880"/>
      <c r="XEN880"/>
      <c r="XEO880"/>
      <c r="XEP880"/>
      <c r="XEQ880"/>
      <c r="XER880"/>
      <c r="XES880"/>
      <c r="XET880"/>
      <c r="XEU880"/>
      <c r="XEV880"/>
      <c r="XEW880"/>
      <c r="XEX880"/>
      <c r="XEY880"/>
      <c r="XEZ880"/>
      <c r="XFA880"/>
      <c r="XFB880"/>
      <c r="XFC880"/>
      <c r="XFD880"/>
    </row>
    <row r="881" s="239" customFormat="1" ht="21" customHeight="1" spans="1:16384">
      <c r="A881" s="246">
        <v>2130205</v>
      </c>
      <c r="B881" s="249" t="s">
        <v>788</v>
      </c>
      <c r="C881" s="132">
        <f t="shared" si="14"/>
        <v>11953.39</v>
      </c>
      <c r="L881" s="239">
        <v>4631</v>
      </c>
      <c r="M881" s="239">
        <v>7322.39</v>
      </c>
      <c r="XEJ881"/>
      <c r="XEK881"/>
      <c r="XEL881"/>
      <c r="XEM881"/>
      <c r="XEN881"/>
      <c r="XEO881"/>
      <c r="XEP881"/>
      <c r="XEQ881"/>
      <c r="XER881"/>
      <c r="XES881"/>
      <c r="XET881"/>
      <c r="XEU881"/>
      <c r="XEV881"/>
      <c r="XEW881"/>
      <c r="XEX881"/>
      <c r="XEY881"/>
      <c r="XEZ881"/>
      <c r="XFA881"/>
      <c r="XFB881"/>
      <c r="XFC881"/>
      <c r="XFD881"/>
    </row>
    <row r="882" s="239" customFormat="1" ht="21" hidden="1" customHeight="1" spans="1:16384">
      <c r="A882" s="246">
        <v>2130206</v>
      </c>
      <c r="B882" s="249" t="s">
        <v>789</v>
      </c>
      <c r="C882" s="132">
        <f t="shared" si="14"/>
        <v>0</v>
      </c>
      <c r="M882" s="239">
        <v>0</v>
      </c>
      <c r="XEJ882"/>
      <c r="XEK882"/>
      <c r="XEL882"/>
      <c r="XEM882"/>
      <c r="XEN882"/>
      <c r="XEO882"/>
      <c r="XEP882"/>
      <c r="XEQ882"/>
      <c r="XER882"/>
      <c r="XES882"/>
      <c r="XET882"/>
      <c r="XEU882"/>
      <c r="XEV882"/>
      <c r="XEW882"/>
      <c r="XEX882"/>
      <c r="XEY882"/>
      <c r="XEZ882"/>
      <c r="XFA882"/>
      <c r="XFB882"/>
      <c r="XFC882"/>
      <c r="XFD882"/>
    </row>
    <row r="883" s="239" customFormat="1" ht="21" customHeight="1" spans="1:16384">
      <c r="A883" s="246">
        <v>2130207</v>
      </c>
      <c r="B883" s="249" t="s">
        <v>790</v>
      </c>
      <c r="C883" s="132">
        <f t="shared" si="14"/>
        <v>611.16</v>
      </c>
      <c r="L883" s="239">
        <v>75</v>
      </c>
      <c r="M883" s="239">
        <v>536.16</v>
      </c>
      <c r="XEJ883"/>
      <c r="XEK883"/>
      <c r="XEL883"/>
      <c r="XEM883"/>
      <c r="XEN883"/>
      <c r="XEO883"/>
      <c r="XEP883"/>
      <c r="XEQ883"/>
      <c r="XER883"/>
      <c r="XES883"/>
      <c r="XET883"/>
      <c r="XEU883"/>
      <c r="XEV883"/>
      <c r="XEW883"/>
      <c r="XEX883"/>
      <c r="XEY883"/>
      <c r="XEZ883"/>
      <c r="XFA883"/>
      <c r="XFB883"/>
      <c r="XFC883"/>
      <c r="XFD883"/>
    </row>
    <row r="884" s="239" customFormat="1" ht="21" customHeight="1" spans="1:16384">
      <c r="A884" s="246">
        <v>2130209</v>
      </c>
      <c r="B884" s="249" t="s">
        <v>791</v>
      </c>
      <c r="C884" s="132">
        <f t="shared" si="14"/>
        <v>11329.32</v>
      </c>
      <c r="L884" s="239">
        <v>10339</v>
      </c>
      <c r="M884" s="239">
        <v>990.32</v>
      </c>
      <c r="XEJ884"/>
      <c r="XEK884"/>
      <c r="XEL884"/>
      <c r="XEM884"/>
      <c r="XEN884"/>
      <c r="XEO884"/>
      <c r="XEP884"/>
      <c r="XEQ884"/>
      <c r="XER884"/>
      <c r="XES884"/>
      <c r="XET884"/>
      <c r="XEU884"/>
      <c r="XEV884"/>
      <c r="XEW884"/>
      <c r="XEX884"/>
      <c r="XEY884"/>
      <c r="XEZ884"/>
      <c r="XFA884"/>
      <c r="XFB884"/>
      <c r="XFC884"/>
      <c r="XFD884"/>
    </row>
    <row r="885" s="239" customFormat="1" ht="21" customHeight="1" spans="1:16384">
      <c r="A885" s="246">
        <v>2130211</v>
      </c>
      <c r="B885" s="249" t="s">
        <v>792</v>
      </c>
      <c r="C885" s="132">
        <f t="shared" si="14"/>
        <v>12</v>
      </c>
      <c r="L885" s="239">
        <v>12</v>
      </c>
      <c r="M885" s="239">
        <v>0</v>
      </c>
      <c r="XEJ885"/>
      <c r="XEK885"/>
      <c r="XEL885"/>
      <c r="XEM885"/>
      <c r="XEN885"/>
      <c r="XEO885"/>
      <c r="XEP885"/>
      <c r="XEQ885"/>
      <c r="XER885"/>
      <c r="XES885"/>
      <c r="XET885"/>
      <c r="XEU885"/>
      <c r="XEV885"/>
      <c r="XEW885"/>
      <c r="XEX885"/>
      <c r="XEY885"/>
      <c r="XEZ885"/>
      <c r="XFA885"/>
      <c r="XFB885"/>
      <c r="XFC885"/>
      <c r="XFD885"/>
    </row>
    <row r="886" s="239" customFormat="1" ht="21" customHeight="1" spans="1:16384">
      <c r="A886" s="246">
        <v>2130212</v>
      </c>
      <c r="B886" s="249" t="s">
        <v>793</v>
      </c>
      <c r="C886" s="132">
        <f t="shared" si="14"/>
        <v>150</v>
      </c>
      <c r="K886" s="239">
        <v>50</v>
      </c>
      <c r="L886" s="239">
        <v>100</v>
      </c>
      <c r="M886" s="239">
        <v>0</v>
      </c>
      <c r="XEJ886"/>
      <c r="XEK886"/>
      <c r="XEL886"/>
      <c r="XEM886"/>
      <c r="XEN886"/>
      <c r="XEO886"/>
      <c r="XEP886"/>
      <c r="XEQ886"/>
      <c r="XER886"/>
      <c r="XES886"/>
      <c r="XET886"/>
      <c r="XEU886"/>
      <c r="XEV886"/>
      <c r="XEW886"/>
      <c r="XEX886"/>
      <c r="XEY886"/>
      <c r="XEZ886"/>
      <c r="XFA886"/>
      <c r="XFB886"/>
      <c r="XFC886"/>
      <c r="XFD886"/>
    </row>
    <row r="887" s="239" customFormat="1" ht="21" hidden="1" customHeight="1" spans="1:16384">
      <c r="A887" s="246">
        <v>2130213</v>
      </c>
      <c r="B887" s="249" t="s">
        <v>794</v>
      </c>
      <c r="C887" s="132">
        <f t="shared" si="14"/>
        <v>0</v>
      </c>
      <c r="M887" s="239">
        <v>0</v>
      </c>
      <c r="XEJ887"/>
      <c r="XEK887"/>
      <c r="XEL887"/>
      <c r="XEM887"/>
      <c r="XEN887"/>
      <c r="XEO887"/>
      <c r="XEP887"/>
      <c r="XEQ887"/>
      <c r="XER887"/>
      <c r="XES887"/>
      <c r="XET887"/>
      <c r="XEU887"/>
      <c r="XEV887"/>
      <c r="XEW887"/>
      <c r="XEX887"/>
      <c r="XEY887"/>
      <c r="XEZ887"/>
      <c r="XFA887"/>
      <c r="XFB887"/>
      <c r="XFC887"/>
      <c r="XFD887"/>
    </row>
    <row r="888" s="239" customFormat="1" ht="21" hidden="1" customHeight="1" spans="1:16384">
      <c r="A888" s="246">
        <v>2130217</v>
      </c>
      <c r="B888" s="249" t="s">
        <v>795</v>
      </c>
      <c r="C888" s="132">
        <f t="shared" si="14"/>
        <v>0</v>
      </c>
      <c r="M888" s="239">
        <v>0</v>
      </c>
      <c r="XEJ888"/>
      <c r="XEK888"/>
      <c r="XEL888"/>
      <c r="XEM888"/>
      <c r="XEN888"/>
      <c r="XEO888"/>
      <c r="XEP888"/>
      <c r="XEQ888"/>
      <c r="XER888"/>
      <c r="XES888"/>
      <c r="XET888"/>
      <c r="XEU888"/>
      <c r="XEV888"/>
      <c r="XEW888"/>
      <c r="XEX888"/>
      <c r="XEY888"/>
      <c r="XEZ888"/>
      <c r="XFA888"/>
      <c r="XFB888"/>
      <c r="XFC888"/>
      <c r="XFD888"/>
    </row>
    <row r="889" s="239" customFormat="1" ht="21" hidden="1" customHeight="1" spans="1:16384">
      <c r="A889" s="246">
        <v>2130220</v>
      </c>
      <c r="B889" s="249" t="s">
        <v>796</v>
      </c>
      <c r="C889" s="132">
        <f t="shared" si="14"/>
        <v>0</v>
      </c>
      <c r="M889" s="239">
        <v>0</v>
      </c>
      <c r="XEJ889"/>
      <c r="XEK889"/>
      <c r="XEL889"/>
      <c r="XEM889"/>
      <c r="XEN889"/>
      <c r="XEO889"/>
      <c r="XEP889"/>
      <c r="XEQ889"/>
      <c r="XER889"/>
      <c r="XES889"/>
      <c r="XET889"/>
      <c r="XEU889"/>
      <c r="XEV889"/>
      <c r="XEW889"/>
      <c r="XEX889"/>
      <c r="XEY889"/>
      <c r="XEZ889"/>
      <c r="XFA889"/>
      <c r="XFB889"/>
      <c r="XFC889"/>
      <c r="XFD889"/>
    </row>
    <row r="890" s="239" customFormat="1" ht="21" hidden="1" customHeight="1" spans="1:16384">
      <c r="A890" s="246">
        <v>2130221</v>
      </c>
      <c r="B890" s="249" t="s">
        <v>797</v>
      </c>
      <c r="C890" s="132">
        <f t="shared" si="14"/>
        <v>0</v>
      </c>
      <c r="M890" s="239">
        <v>0</v>
      </c>
      <c r="XEJ890"/>
      <c r="XEK890"/>
      <c r="XEL890"/>
      <c r="XEM890"/>
      <c r="XEN890"/>
      <c r="XEO890"/>
      <c r="XEP890"/>
      <c r="XEQ890"/>
      <c r="XER890"/>
      <c r="XES890"/>
      <c r="XET890"/>
      <c r="XEU890"/>
      <c r="XEV890"/>
      <c r="XEW890"/>
      <c r="XEX890"/>
      <c r="XEY890"/>
      <c r="XEZ890"/>
      <c r="XFA890"/>
      <c r="XFB890"/>
      <c r="XFC890"/>
      <c r="XFD890"/>
    </row>
    <row r="891" s="239" customFormat="1" ht="21" hidden="1" customHeight="1" spans="1:16384">
      <c r="A891" s="246">
        <v>2130223</v>
      </c>
      <c r="B891" s="249" t="s">
        <v>798</v>
      </c>
      <c r="C891" s="132">
        <f t="shared" si="14"/>
        <v>0</v>
      </c>
      <c r="M891" s="239">
        <v>0</v>
      </c>
      <c r="XEJ891"/>
      <c r="XEK891"/>
      <c r="XEL891"/>
      <c r="XEM891"/>
      <c r="XEN891"/>
      <c r="XEO891"/>
      <c r="XEP891"/>
      <c r="XEQ891"/>
      <c r="XER891"/>
      <c r="XES891"/>
      <c r="XET891"/>
      <c r="XEU891"/>
      <c r="XEV891"/>
      <c r="XEW891"/>
      <c r="XEX891"/>
      <c r="XEY891"/>
      <c r="XEZ891"/>
      <c r="XFA891"/>
      <c r="XFB891"/>
      <c r="XFC891"/>
      <c r="XFD891"/>
    </row>
    <row r="892" s="239" customFormat="1" ht="21" customHeight="1" spans="1:16384">
      <c r="A892" s="246">
        <v>2130226</v>
      </c>
      <c r="B892" s="249" t="s">
        <v>799</v>
      </c>
      <c r="C892" s="132">
        <f t="shared" si="14"/>
        <v>170.67</v>
      </c>
      <c r="L892" s="239">
        <v>150</v>
      </c>
      <c r="M892" s="239">
        <v>20.67</v>
      </c>
      <c r="XEJ892"/>
      <c r="XEK892"/>
      <c r="XEL892"/>
      <c r="XEM892"/>
      <c r="XEN892"/>
      <c r="XEO892"/>
      <c r="XEP892"/>
      <c r="XEQ892"/>
      <c r="XER892"/>
      <c r="XES892"/>
      <c r="XET892"/>
      <c r="XEU892"/>
      <c r="XEV892"/>
      <c r="XEW892"/>
      <c r="XEX892"/>
      <c r="XEY892"/>
      <c r="XEZ892"/>
      <c r="XFA892"/>
      <c r="XFB892"/>
      <c r="XFC892"/>
      <c r="XFD892"/>
    </row>
    <row r="893" s="239" customFormat="1" ht="21" hidden="1" customHeight="1" spans="1:16384">
      <c r="A893" s="246">
        <v>2130227</v>
      </c>
      <c r="B893" s="249" t="s">
        <v>800</v>
      </c>
      <c r="C893" s="132">
        <f t="shared" si="14"/>
        <v>0</v>
      </c>
      <c r="M893" s="239">
        <v>0</v>
      </c>
      <c r="XEJ893"/>
      <c r="XEK893"/>
      <c r="XEL893"/>
      <c r="XEM893"/>
      <c r="XEN893"/>
      <c r="XEO893"/>
      <c r="XEP893"/>
      <c r="XEQ893"/>
      <c r="XER893"/>
      <c r="XES893"/>
      <c r="XET893"/>
      <c r="XEU893"/>
      <c r="XEV893"/>
      <c r="XEW893"/>
      <c r="XEX893"/>
      <c r="XEY893"/>
      <c r="XEZ893"/>
      <c r="XFA893"/>
      <c r="XFB893"/>
      <c r="XFC893"/>
      <c r="XFD893"/>
    </row>
    <row r="894" s="239" customFormat="1" ht="21" customHeight="1" spans="1:16384">
      <c r="A894" s="246">
        <v>2130234</v>
      </c>
      <c r="B894" s="249" t="s">
        <v>801</v>
      </c>
      <c r="C894" s="132">
        <f t="shared" si="14"/>
        <v>1180.56</v>
      </c>
      <c r="L894" s="239">
        <v>289</v>
      </c>
      <c r="M894" s="239">
        <v>891.56</v>
      </c>
      <c r="XEJ894"/>
      <c r="XEK894"/>
      <c r="XEL894"/>
      <c r="XEM894"/>
      <c r="XEN894"/>
      <c r="XEO894"/>
      <c r="XEP894"/>
      <c r="XEQ894"/>
      <c r="XER894"/>
      <c r="XES894"/>
      <c r="XET894"/>
      <c r="XEU894"/>
      <c r="XEV894"/>
      <c r="XEW894"/>
      <c r="XEX894"/>
      <c r="XEY894"/>
      <c r="XEZ894"/>
      <c r="XFA894"/>
      <c r="XFB894"/>
      <c r="XFC894"/>
      <c r="XFD894"/>
    </row>
    <row r="895" s="239" customFormat="1" ht="21" hidden="1" customHeight="1" spans="1:16384">
      <c r="A895" s="246">
        <v>2130236</v>
      </c>
      <c r="B895" s="249" t="s">
        <v>802</v>
      </c>
      <c r="C895" s="132">
        <f t="shared" si="14"/>
        <v>0</v>
      </c>
      <c r="M895" s="239">
        <v>0</v>
      </c>
      <c r="XEJ895"/>
      <c r="XEK895"/>
      <c r="XEL895"/>
      <c r="XEM895"/>
      <c r="XEN895"/>
      <c r="XEO895"/>
      <c r="XEP895"/>
      <c r="XEQ895"/>
      <c r="XER895"/>
      <c r="XES895"/>
      <c r="XET895"/>
      <c r="XEU895"/>
      <c r="XEV895"/>
      <c r="XEW895"/>
      <c r="XEX895"/>
      <c r="XEY895"/>
      <c r="XEZ895"/>
      <c r="XFA895"/>
      <c r="XFB895"/>
      <c r="XFC895"/>
      <c r="XFD895"/>
    </row>
    <row r="896" s="239" customFormat="1" ht="21" hidden="1" customHeight="1" spans="1:16384">
      <c r="A896" s="246">
        <v>2130237</v>
      </c>
      <c r="B896" s="249" t="s">
        <v>771</v>
      </c>
      <c r="C896" s="132">
        <f t="shared" si="14"/>
        <v>0</v>
      </c>
      <c r="M896" s="239">
        <v>0</v>
      </c>
      <c r="XEJ896"/>
      <c r="XEK896"/>
      <c r="XEL896"/>
      <c r="XEM896"/>
      <c r="XEN896"/>
      <c r="XEO896"/>
      <c r="XEP896"/>
      <c r="XEQ896"/>
      <c r="XER896"/>
      <c r="XES896"/>
      <c r="XET896"/>
      <c r="XEU896"/>
      <c r="XEV896"/>
      <c r="XEW896"/>
      <c r="XEX896"/>
      <c r="XEY896"/>
      <c r="XEZ896"/>
      <c r="XFA896"/>
      <c r="XFB896"/>
      <c r="XFC896"/>
      <c r="XFD896"/>
    </row>
    <row r="897" s="239" customFormat="1" ht="21" customHeight="1" spans="1:16384">
      <c r="A897" s="246">
        <v>2130299</v>
      </c>
      <c r="B897" s="249" t="s">
        <v>803</v>
      </c>
      <c r="C897" s="132">
        <f t="shared" si="14"/>
        <v>26.23</v>
      </c>
      <c r="K897" s="239">
        <v>12</v>
      </c>
      <c r="M897" s="239">
        <v>14.23</v>
      </c>
      <c r="XEJ897"/>
      <c r="XEK897"/>
      <c r="XEL897"/>
      <c r="XEM897"/>
      <c r="XEN897"/>
      <c r="XEO897"/>
      <c r="XEP897"/>
      <c r="XEQ897"/>
      <c r="XER897"/>
      <c r="XES897"/>
      <c r="XET897"/>
      <c r="XEU897"/>
      <c r="XEV897"/>
      <c r="XEW897"/>
      <c r="XEX897"/>
      <c r="XEY897"/>
      <c r="XEZ897"/>
      <c r="XFA897"/>
      <c r="XFB897"/>
      <c r="XFC897"/>
      <c r="XFD897"/>
    </row>
    <row r="898" s="239" customFormat="1" ht="21" customHeight="1" spans="1:16384">
      <c r="A898" s="246">
        <v>21303</v>
      </c>
      <c r="B898" s="249" t="s">
        <v>804</v>
      </c>
      <c r="C898" s="132">
        <f t="shared" si="14"/>
        <v>12357.5</v>
      </c>
      <c r="F898" s="239">
        <v>3553.17</v>
      </c>
      <c r="G898" s="239">
        <v>21.06</v>
      </c>
      <c r="K898" s="239">
        <v>75</v>
      </c>
      <c r="L898" s="239">
        <v>6123</v>
      </c>
      <c r="M898" s="239">
        <v>2585.27</v>
      </c>
      <c r="XEJ898"/>
      <c r="XEK898"/>
      <c r="XEL898"/>
      <c r="XEM898"/>
      <c r="XEN898"/>
      <c r="XEO898"/>
      <c r="XEP898"/>
      <c r="XEQ898"/>
      <c r="XER898"/>
      <c r="XES898"/>
      <c r="XET898"/>
      <c r="XEU898"/>
      <c r="XEV898"/>
      <c r="XEW898"/>
      <c r="XEX898"/>
      <c r="XEY898"/>
      <c r="XEZ898"/>
      <c r="XFA898"/>
      <c r="XFB898"/>
      <c r="XFC898"/>
      <c r="XFD898"/>
    </row>
    <row r="899" s="239" customFormat="1" ht="21" customHeight="1" spans="1:16384">
      <c r="A899" s="246">
        <v>2130301</v>
      </c>
      <c r="B899" s="249" t="s">
        <v>132</v>
      </c>
      <c r="C899" s="132">
        <f t="shared" si="14"/>
        <v>463</v>
      </c>
      <c r="F899" s="239">
        <v>441.94</v>
      </c>
      <c r="G899" s="239">
        <v>21.06</v>
      </c>
      <c r="M899" s="239">
        <v>0</v>
      </c>
      <c r="XEJ899"/>
      <c r="XEK899"/>
      <c r="XEL899"/>
      <c r="XEM899"/>
      <c r="XEN899"/>
      <c r="XEO899"/>
      <c r="XEP899"/>
      <c r="XEQ899"/>
      <c r="XER899"/>
      <c r="XES899"/>
      <c r="XET899"/>
      <c r="XEU899"/>
      <c r="XEV899"/>
      <c r="XEW899"/>
      <c r="XEX899"/>
      <c r="XEY899"/>
      <c r="XEZ899"/>
      <c r="XFA899"/>
      <c r="XFB899"/>
      <c r="XFC899"/>
      <c r="XFD899"/>
    </row>
    <row r="900" s="239" customFormat="1" ht="21" hidden="1" customHeight="1" spans="1:16384">
      <c r="A900" s="246">
        <v>2130302</v>
      </c>
      <c r="B900" s="248" t="s">
        <v>133</v>
      </c>
      <c r="C900" s="132">
        <f t="shared" si="14"/>
        <v>0</v>
      </c>
      <c r="M900" s="239">
        <v>0</v>
      </c>
      <c r="XEJ900"/>
      <c r="XEK900"/>
      <c r="XEL900"/>
      <c r="XEM900"/>
      <c r="XEN900"/>
      <c r="XEO900"/>
      <c r="XEP900"/>
      <c r="XEQ900"/>
      <c r="XER900"/>
      <c r="XES900"/>
      <c r="XET900"/>
      <c r="XEU900"/>
      <c r="XEV900"/>
      <c r="XEW900"/>
      <c r="XEX900"/>
      <c r="XEY900"/>
      <c r="XEZ900"/>
      <c r="XFA900"/>
      <c r="XFB900"/>
      <c r="XFC900"/>
      <c r="XFD900"/>
    </row>
    <row r="901" s="239" customFormat="1" ht="21" hidden="1" customHeight="1" spans="1:16384">
      <c r="A901" s="246">
        <v>2130303</v>
      </c>
      <c r="B901" s="249" t="s">
        <v>134</v>
      </c>
      <c r="C901" s="132">
        <f t="shared" si="14"/>
        <v>0</v>
      </c>
      <c r="M901" s="239">
        <v>0</v>
      </c>
      <c r="XEJ901"/>
      <c r="XEK901"/>
      <c r="XEL901"/>
      <c r="XEM901"/>
      <c r="XEN901"/>
      <c r="XEO901"/>
      <c r="XEP901"/>
      <c r="XEQ901"/>
      <c r="XER901"/>
      <c r="XES901"/>
      <c r="XET901"/>
      <c r="XEU901"/>
      <c r="XEV901"/>
      <c r="XEW901"/>
      <c r="XEX901"/>
      <c r="XEY901"/>
      <c r="XEZ901"/>
      <c r="XFA901"/>
      <c r="XFB901"/>
      <c r="XFC901"/>
      <c r="XFD901"/>
    </row>
    <row r="902" s="239" customFormat="1" ht="21" customHeight="1" spans="1:16384">
      <c r="A902" s="246">
        <v>2130304</v>
      </c>
      <c r="B902" s="249" t="s">
        <v>805</v>
      </c>
      <c r="C902" s="132">
        <f t="shared" si="14"/>
        <v>3111.23</v>
      </c>
      <c r="F902" s="239">
        <v>3111.23</v>
      </c>
      <c r="M902" s="239">
        <v>0</v>
      </c>
      <c r="XEJ902"/>
      <c r="XEK902"/>
      <c r="XEL902"/>
      <c r="XEM902"/>
      <c r="XEN902"/>
      <c r="XEO902"/>
      <c r="XEP902"/>
      <c r="XEQ902"/>
      <c r="XER902"/>
      <c r="XES902"/>
      <c r="XET902"/>
      <c r="XEU902"/>
      <c r="XEV902"/>
      <c r="XEW902"/>
      <c r="XEX902"/>
      <c r="XEY902"/>
      <c r="XEZ902"/>
      <c r="XFA902"/>
      <c r="XFB902"/>
      <c r="XFC902"/>
      <c r="XFD902"/>
    </row>
    <row r="903" s="239" customFormat="1" ht="21" customHeight="1" spans="1:16384">
      <c r="A903" s="246">
        <v>2130305</v>
      </c>
      <c r="B903" s="249" t="s">
        <v>806</v>
      </c>
      <c r="C903" s="132">
        <f t="shared" si="14"/>
        <v>3433.15</v>
      </c>
      <c r="L903" s="239">
        <v>3429</v>
      </c>
      <c r="M903" s="239">
        <v>4.15</v>
      </c>
      <c r="XEJ903"/>
      <c r="XEK903"/>
      <c r="XEL903"/>
      <c r="XEM903"/>
      <c r="XEN903"/>
      <c r="XEO903"/>
      <c r="XEP903"/>
      <c r="XEQ903"/>
      <c r="XER903"/>
      <c r="XES903"/>
      <c r="XET903"/>
      <c r="XEU903"/>
      <c r="XEV903"/>
      <c r="XEW903"/>
      <c r="XEX903"/>
      <c r="XEY903"/>
      <c r="XEZ903"/>
      <c r="XFA903"/>
      <c r="XFB903"/>
      <c r="XFC903"/>
      <c r="XFD903"/>
    </row>
    <row r="904" s="239" customFormat="1" ht="21" customHeight="1" spans="1:16384">
      <c r="A904" s="246">
        <v>2130306</v>
      </c>
      <c r="B904" s="249" t="s">
        <v>807</v>
      </c>
      <c r="C904" s="132">
        <f t="shared" si="14"/>
        <v>843.54</v>
      </c>
      <c r="K904" s="239">
        <v>75</v>
      </c>
      <c r="L904" s="239">
        <v>694</v>
      </c>
      <c r="M904" s="239">
        <v>74.54</v>
      </c>
      <c r="XEJ904"/>
      <c r="XEK904"/>
      <c r="XEL904"/>
      <c r="XEM904"/>
      <c r="XEN904"/>
      <c r="XEO904"/>
      <c r="XEP904"/>
      <c r="XEQ904"/>
      <c r="XER904"/>
      <c r="XES904"/>
      <c r="XET904"/>
      <c r="XEU904"/>
      <c r="XEV904"/>
      <c r="XEW904"/>
      <c r="XEX904"/>
      <c r="XEY904"/>
      <c r="XEZ904"/>
      <c r="XFA904"/>
      <c r="XFB904"/>
      <c r="XFC904"/>
      <c r="XFD904"/>
    </row>
    <row r="905" s="239" customFormat="1" ht="21" hidden="1" customHeight="1" spans="1:16384">
      <c r="A905" s="246">
        <v>2130307</v>
      </c>
      <c r="B905" s="249" t="s">
        <v>808</v>
      </c>
      <c r="C905" s="132">
        <f t="shared" si="14"/>
        <v>0</v>
      </c>
      <c r="M905" s="239">
        <v>0</v>
      </c>
      <c r="XEJ905"/>
      <c r="XEK905"/>
      <c r="XEL905"/>
      <c r="XEM905"/>
      <c r="XEN905"/>
      <c r="XEO905"/>
      <c r="XEP905"/>
      <c r="XEQ905"/>
      <c r="XER905"/>
      <c r="XES905"/>
      <c r="XET905"/>
      <c r="XEU905"/>
      <c r="XEV905"/>
      <c r="XEW905"/>
      <c r="XEX905"/>
      <c r="XEY905"/>
      <c r="XEZ905"/>
      <c r="XFA905"/>
      <c r="XFB905"/>
      <c r="XFC905"/>
      <c r="XFD905"/>
    </row>
    <row r="906" s="239" customFormat="1" ht="21" hidden="1" customHeight="1" spans="1:16384">
      <c r="A906" s="246">
        <v>2130308</v>
      </c>
      <c r="B906" s="249" t="s">
        <v>809</v>
      </c>
      <c r="C906" s="132">
        <f t="shared" si="14"/>
        <v>0</v>
      </c>
      <c r="M906" s="239">
        <v>0</v>
      </c>
      <c r="XEJ906"/>
      <c r="XEK906"/>
      <c r="XEL906"/>
      <c r="XEM906"/>
      <c r="XEN906"/>
      <c r="XEO906"/>
      <c r="XEP906"/>
      <c r="XEQ906"/>
      <c r="XER906"/>
      <c r="XES906"/>
      <c r="XET906"/>
      <c r="XEU906"/>
      <c r="XEV906"/>
      <c r="XEW906"/>
      <c r="XEX906"/>
      <c r="XEY906"/>
      <c r="XEZ906"/>
      <c r="XFA906"/>
      <c r="XFB906"/>
      <c r="XFC906"/>
      <c r="XFD906"/>
    </row>
    <row r="907" s="239" customFormat="1" ht="21" hidden="1" customHeight="1" spans="1:16384">
      <c r="A907" s="246">
        <v>2130309</v>
      </c>
      <c r="B907" s="249" t="s">
        <v>810</v>
      </c>
      <c r="C907" s="132">
        <f t="shared" si="14"/>
        <v>0</v>
      </c>
      <c r="M907" s="239">
        <v>0</v>
      </c>
      <c r="XEJ907"/>
      <c r="XEK907"/>
      <c r="XEL907"/>
      <c r="XEM907"/>
      <c r="XEN907"/>
      <c r="XEO907"/>
      <c r="XEP907"/>
      <c r="XEQ907"/>
      <c r="XER907"/>
      <c r="XES907"/>
      <c r="XET907"/>
      <c r="XEU907"/>
      <c r="XEV907"/>
      <c r="XEW907"/>
      <c r="XEX907"/>
      <c r="XEY907"/>
      <c r="XEZ907"/>
      <c r="XFA907"/>
      <c r="XFB907"/>
      <c r="XFC907"/>
      <c r="XFD907"/>
    </row>
    <row r="908" s="239" customFormat="1" ht="21" hidden="1" customHeight="1" spans="1:16384">
      <c r="A908" s="246">
        <v>2130310</v>
      </c>
      <c r="B908" s="249" t="s">
        <v>811</v>
      </c>
      <c r="C908" s="132">
        <f t="shared" si="14"/>
        <v>0</v>
      </c>
      <c r="M908" s="239">
        <v>0</v>
      </c>
      <c r="XEJ908"/>
      <c r="XEK908"/>
      <c r="XEL908"/>
      <c r="XEM908"/>
      <c r="XEN908"/>
      <c r="XEO908"/>
      <c r="XEP908"/>
      <c r="XEQ908"/>
      <c r="XER908"/>
      <c r="XES908"/>
      <c r="XET908"/>
      <c r="XEU908"/>
      <c r="XEV908"/>
      <c r="XEW908"/>
      <c r="XEX908"/>
      <c r="XEY908"/>
      <c r="XEZ908"/>
      <c r="XFA908"/>
      <c r="XFB908"/>
      <c r="XFC908"/>
      <c r="XFD908"/>
    </row>
    <row r="909" s="239" customFormat="1" ht="21" customHeight="1" spans="1:16384">
      <c r="A909" s="246">
        <v>2130311</v>
      </c>
      <c r="B909" s="249" t="s">
        <v>812</v>
      </c>
      <c r="C909" s="132">
        <f t="shared" si="14"/>
        <v>25.3</v>
      </c>
      <c r="M909" s="239">
        <v>25.3</v>
      </c>
      <c r="XEJ909"/>
      <c r="XEK909"/>
      <c r="XEL909"/>
      <c r="XEM909"/>
      <c r="XEN909"/>
      <c r="XEO909"/>
      <c r="XEP909"/>
      <c r="XEQ909"/>
      <c r="XER909"/>
      <c r="XES909"/>
      <c r="XET909"/>
      <c r="XEU909"/>
      <c r="XEV909"/>
      <c r="XEW909"/>
      <c r="XEX909"/>
      <c r="XEY909"/>
      <c r="XEZ909"/>
      <c r="XFA909"/>
      <c r="XFB909"/>
      <c r="XFC909"/>
      <c r="XFD909"/>
    </row>
    <row r="910" s="239" customFormat="1" ht="21" customHeight="1" spans="1:16384">
      <c r="A910" s="246">
        <v>2130312</v>
      </c>
      <c r="B910" s="249" t="s">
        <v>813</v>
      </c>
      <c r="C910" s="132">
        <f t="shared" si="14"/>
        <v>100</v>
      </c>
      <c r="M910" s="239">
        <v>100</v>
      </c>
      <c r="XEJ910"/>
      <c r="XEK910"/>
      <c r="XEL910"/>
      <c r="XEM910"/>
      <c r="XEN910"/>
      <c r="XEO910"/>
      <c r="XEP910"/>
      <c r="XEQ910"/>
      <c r="XER910"/>
      <c r="XES910"/>
      <c r="XET910"/>
      <c r="XEU910"/>
      <c r="XEV910"/>
      <c r="XEW910"/>
      <c r="XEX910"/>
      <c r="XEY910"/>
      <c r="XEZ910"/>
      <c r="XFA910"/>
      <c r="XFB910"/>
      <c r="XFC910"/>
      <c r="XFD910"/>
    </row>
    <row r="911" s="239" customFormat="1" ht="21" hidden="1" customHeight="1" spans="1:16384">
      <c r="A911" s="246">
        <v>2130313</v>
      </c>
      <c r="B911" s="249" t="s">
        <v>814</v>
      </c>
      <c r="C911" s="132">
        <f t="shared" si="14"/>
        <v>0</v>
      </c>
      <c r="M911" s="239">
        <v>0</v>
      </c>
      <c r="XEJ911"/>
      <c r="XEK911"/>
      <c r="XEL911"/>
      <c r="XEM911"/>
      <c r="XEN911"/>
      <c r="XEO911"/>
      <c r="XEP911"/>
      <c r="XEQ911"/>
      <c r="XER911"/>
      <c r="XES911"/>
      <c r="XET911"/>
      <c r="XEU911"/>
      <c r="XEV911"/>
      <c r="XEW911"/>
      <c r="XEX911"/>
      <c r="XEY911"/>
      <c r="XEZ911"/>
      <c r="XFA911"/>
      <c r="XFB911"/>
      <c r="XFC911"/>
      <c r="XFD911"/>
    </row>
    <row r="912" s="239" customFormat="1" ht="21" customHeight="1" spans="1:16384">
      <c r="A912" s="246">
        <v>2130314</v>
      </c>
      <c r="B912" s="249" t="s">
        <v>815</v>
      </c>
      <c r="C912" s="132">
        <f t="shared" si="14"/>
        <v>470.16</v>
      </c>
      <c r="M912" s="239">
        <v>470.16</v>
      </c>
      <c r="XEJ912"/>
      <c r="XEK912"/>
      <c r="XEL912"/>
      <c r="XEM912"/>
      <c r="XEN912"/>
      <c r="XEO912"/>
      <c r="XEP912"/>
      <c r="XEQ912"/>
      <c r="XER912"/>
      <c r="XES912"/>
      <c r="XET912"/>
      <c r="XEU912"/>
      <c r="XEV912"/>
      <c r="XEW912"/>
      <c r="XEX912"/>
      <c r="XEY912"/>
      <c r="XEZ912"/>
      <c r="XFA912"/>
      <c r="XFB912"/>
      <c r="XFC912"/>
      <c r="XFD912"/>
    </row>
    <row r="913" s="239" customFormat="1" ht="21" customHeight="1" spans="1:16384">
      <c r="A913" s="246">
        <v>2130315</v>
      </c>
      <c r="B913" s="249" t="s">
        <v>816</v>
      </c>
      <c r="C913" s="132">
        <f t="shared" si="14"/>
        <v>1220.36</v>
      </c>
      <c r="M913" s="239">
        <v>1220.36</v>
      </c>
      <c r="XEJ913"/>
      <c r="XEK913"/>
      <c r="XEL913"/>
      <c r="XEM913"/>
      <c r="XEN913"/>
      <c r="XEO913"/>
      <c r="XEP913"/>
      <c r="XEQ913"/>
      <c r="XER913"/>
      <c r="XES913"/>
      <c r="XET913"/>
      <c r="XEU913"/>
      <c r="XEV913"/>
      <c r="XEW913"/>
      <c r="XEX913"/>
      <c r="XEY913"/>
      <c r="XEZ913"/>
      <c r="XFA913"/>
      <c r="XFB913"/>
      <c r="XFC913"/>
      <c r="XFD913"/>
    </row>
    <row r="914" s="239" customFormat="1" ht="21" customHeight="1" spans="1:16384">
      <c r="A914" s="246">
        <v>2130316</v>
      </c>
      <c r="B914" s="249" t="s">
        <v>817</v>
      </c>
      <c r="C914" s="132">
        <f t="shared" si="14"/>
        <v>227</v>
      </c>
      <c r="M914" s="239">
        <v>227</v>
      </c>
      <c r="XEJ914"/>
      <c r="XEK914"/>
      <c r="XEL914"/>
      <c r="XEM914"/>
      <c r="XEN914"/>
      <c r="XEO914"/>
      <c r="XEP914"/>
      <c r="XEQ914"/>
      <c r="XER914"/>
      <c r="XES914"/>
      <c r="XET914"/>
      <c r="XEU914"/>
      <c r="XEV914"/>
      <c r="XEW914"/>
      <c r="XEX914"/>
      <c r="XEY914"/>
      <c r="XEZ914"/>
      <c r="XFA914"/>
      <c r="XFB914"/>
      <c r="XFC914"/>
      <c r="XFD914"/>
    </row>
    <row r="915" s="239" customFormat="1" ht="21" hidden="1" customHeight="1" spans="1:16384">
      <c r="A915" s="246">
        <v>2130317</v>
      </c>
      <c r="B915" s="249" t="s">
        <v>818</v>
      </c>
      <c r="C915" s="132">
        <f t="shared" si="14"/>
        <v>0</v>
      </c>
      <c r="M915" s="239">
        <v>0</v>
      </c>
      <c r="XEJ915"/>
      <c r="XEK915"/>
      <c r="XEL915"/>
      <c r="XEM915"/>
      <c r="XEN915"/>
      <c r="XEO915"/>
      <c r="XEP915"/>
      <c r="XEQ915"/>
      <c r="XER915"/>
      <c r="XES915"/>
      <c r="XET915"/>
      <c r="XEU915"/>
      <c r="XEV915"/>
      <c r="XEW915"/>
      <c r="XEX915"/>
      <c r="XEY915"/>
      <c r="XEZ915"/>
      <c r="XFA915"/>
      <c r="XFB915"/>
      <c r="XFC915"/>
      <c r="XFD915"/>
    </row>
    <row r="916" s="239" customFormat="1" ht="21" hidden="1" customHeight="1" spans="1:16384">
      <c r="A916" s="246">
        <v>2130318</v>
      </c>
      <c r="B916" s="249" t="s">
        <v>819</v>
      </c>
      <c r="C916" s="132">
        <f t="shared" si="14"/>
        <v>0</v>
      </c>
      <c r="M916" s="239">
        <v>0</v>
      </c>
      <c r="XEJ916"/>
      <c r="XEK916"/>
      <c r="XEL916"/>
      <c r="XEM916"/>
      <c r="XEN916"/>
      <c r="XEO916"/>
      <c r="XEP916"/>
      <c r="XEQ916"/>
      <c r="XER916"/>
      <c r="XES916"/>
      <c r="XET916"/>
      <c r="XEU916"/>
      <c r="XEV916"/>
      <c r="XEW916"/>
      <c r="XEX916"/>
      <c r="XEY916"/>
      <c r="XEZ916"/>
      <c r="XFA916"/>
      <c r="XFB916"/>
      <c r="XFC916"/>
      <c r="XFD916"/>
    </row>
    <row r="917" s="239" customFormat="1" ht="21" hidden="1" customHeight="1" spans="1:16384">
      <c r="A917" s="246">
        <v>2130319</v>
      </c>
      <c r="B917" s="249" t="s">
        <v>820</v>
      </c>
      <c r="C917" s="132">
        <f t="shared" si="14"/>
        <v>0</v>
      </c>
      <c r="M917" s="239">
        <v>0</v>
      </c>
      <c r="XEJ917"/>
      <c r="XEK917"/>
      <c r="XEL917"/>
      <c r="XEM917"/>
      <c r="XEN917"/>
      <c r="XEO917"/>
      <c r="XEP917"/>
      <c r="XEQ917"/>
      <c r="XER917"/>
      <c r="XES917"/>
      <c r="XET917"/>
      <c r="XEU917"/>
      <c r="XEV917"/>
      <c r="XEW917"/>
      <c r="XEX917"/>
      <c r="XEY917"/>
      <c r="XEZ917"/>
      <c r="XFA917"/>
      <c r="XFB917"/>
      <c r="XFC917"/>
      <c r="XFD917"/>
    </row>
    <row r="918" s="239" customFormat="1" ht="21" customHeight="1" spans="1:16384">
      <c r="A918" s="246">
        <v>2130321</v>
      </c>
      <c r="B918" s="249" t="s">
        <v>821</v>
      </c>
      <c r="C918" s="132">
        <f t="shared" si="14"/>
        <v>2019.14</v>
      </c>
      <c r="L918" s="239">
        <v>2000</v>
      </c>
      <c r="M918" s="239">
        <v>19.14</v>
      </c>
      <c r="XEJ918"/>
      <c r="XEK918"/>
      <c r="XEL918"/>
      <c r="XEM918"/>
      <c r="XEN918"/>
      <c r="XEO918"/>
      <c r="XEP918"/>
      <c r="XEQ918"/>
      <c r="XER918"/>
      <c r="XES918"/>
      <c r="XET918"/>
      <c r="XEU918"/>
      <c r="XEV918"/>
      <c r="XEW918"/>
      <c r="XEX918"/>
      <c r="XEY918"/>
      <c r="XEZ918"/>
      <c r="XFA918"/>
      <c r="XFB918"/>
      <c r="XFC918"/>
      <c r="XFD918"/>
    </row>
    <row r="919" s="239" customFormat="1" ht="21" hidden="1" customHeight="1" spans="1:16384">
      <c r="A919" s="246">
        <v>2130322</v>
      </c>
      <c r="B919" s="249" t="s">
        <v>822</v>
      </c>
      <c r="C919" s="132">
        <f t="shared" si="14"/>
        <v>0</v>
      </c>
      <c r="M919" s="239">
        <v>0</v>
      </c>
      <c r="XEJ919"/>
      <c r="XEK919"/>
      <c r="XEL919"/>
      <c r="XEM919"/>
      <c r="XEN919"/>
      <c r="XEO919"/>
      <c r="XEP919"/>
      <c r="XEQ919"/>
      <c r="XER919"/>
      <c r="XES919"/>
      <c r="XET919"/>
      <c r="XEU919"/>
      <c r="XEV919"/>
      <c r="XEW919"/>
      <c r="XEX919"/>
      <c r="XEY919"/>
      <c r="XEZ919"/>
      <c r="XFA919"/>
      <c r="XFB919"/>
      <c r="XFC919"/>
      <c r="XFD919"/>
    </row>
    <row r="920" s="239" customFormat="1" ht="21" hidden="1" customHeight="1" spans="1:16384">
      <c r="A920" s="246">
        <v>2130333</v>
      </c>
      <c r="B920" s="249" t="s">
        <v>798</v>
      </c>
      <c r="C920" s="132">
        <f t="shared" si="14"/>
        <v>0</v>
      </c>
      <c r="M920" s="239">
        <v>0</v>
      </c>
      <c r="XEJ920"/>
      <c r="XEK920"/>
      <c r="XEL920"/>
      <c r="XEM920"/>
      <c r="XEN920"/>
      <c r="XEO920"/>
      <c r="XEP920"/>
      <c r="XEQ920"/>
      <c r="XER920"/>
      <c r="XES920"/>
      <c r="XET920"/>
      <c r="XEU920"/>
      <c r="XEV920"/>
      <c r="XEW920"/>
      <c r="XEX920"/>
      <c r="XEY920"/>
      <c r="XEZ920"/>
      <c r="XFA920"/>
      <c r="XFB920"/>
      <c r="XFC920"/>
      <c r="XFD920"/>
    </row>
    <row r="921" s="239" customFormat="1" ht="21" hidden="1" customHeight="1" spans="1:16384">
      <c r="A921" s="246">
        <v>2130334</v>
      </c>
      <c r="B921" s="249" t="s">
        <v>823</v>
      </c>
      <c r="C921" s="132">
        <f t="shared" si="14"/>
        <v>0</v>
      </c>
      <c r="M921" s="239">
        <v>0</v>
      </c>
      <c r="XEJ921"/>
      <c r="XEK921"/>
      <c r="XEL921"/>
      <c r="XEM921"/>
      <c r="XEN921"/>
      <c r="XEO921"/>
      <c r="XEP921"/>
      <c r="XEQ921"/>
      <c r="XER921"/>
      <c r="XES921"/>
      <c r="XET921"/>
      <c r="XEU921"/>
      <c r="XEV921"/>
      <c r="XEW921"/>
      <c r="XEX921"/>
      <c r="XEY921"/>
      <c r="XEZ921"/>
      <c r="XFA921"/>
      <c r="XFB921"/>
      <c r="XFC921"/>
      <c r="XFD921"/>
    </row>
    <row r="922" s="239" customFormat="1" ht="21" customHeight="1" spans="1:16384">
      <c r="A922" s="246">
        <v>2130335</v>
      </c>
      <c r="B922" s="249" t="s">
        <v>824</v>
      </c>
      <c r="C922" s="132">
        <f t="shared" si="14"/>
        <v>2.24</v>
      </c>
      <c r="M922" s="239">
        <v>2.24</v>
      </c>
      <c r="XEJ922"/>
      <c r="XEK922"/>
      <c r="XEL922"/>
      <c r="XEM922"/>
      <c r="XEN922"/>
      <c r="XEO922"/>
      <c r="XEP922"/>
      <c r="XEQ922"/>
      <c r="XER922"/>
      <c r="XES922"/>
      <c r="XET922"/>
      <c r="XEU922"/>
      <c r="XEV922"/>
      <c r="XEW922"/>
      <c r="XEX922"/>
      <c r="XEY922"/>
      <c r="XEZ922"/>
      <c r="XFA922"/>
      <c r="XFB922"/>
      <c r="XFC922"/>
      <c r="XFD922"/>
    </row>
    <row r="923" s="239" customFormat="1" ht="21" hidden="1" customHeight="1" spans="1:16384">
      <c r="A923" s="246">
        <v>2130336</v>
      </c>
      <c r="B923" s="249" t="s">
        <v>825</v>
      </c>
      <c r="C923" s="132">
        <f t="shared" si="14"/>
        <v>0</v>
      </c>
      <c r="M923" s="239">
        <v>0</v>
      </c>
      <c r="XEJ923"/>
      <c r="XEK923"/>
      <c r="XEL923"/>
      <c r="XEM923"/>
      <c r="XEN923"/>
      <c r="XEO923"/>
      <c r="XEP923"/>
      <c r="XEQ923"/>
      <c r="XER923"/>
      <c r="XES923"/>
      <c r="XET923"/>
      <c r="XEU923"/>
      <c r="XEV923"/>
      <c r="XEW923"/>
      <c r="XEX923"/>
      <c r="XEY923"/>
      <c r="XEZ923"/>
      <c r="XFA923"/>
      <c r="XFB923"/>
      <c r="XFC923"/>
      <c r="XFD923"/>
    </row>
    <row r="924" s="239" customFormat="1" ht="21" hidden="1" customHeight="1" spans="1:16384">
      <c r="A924" s="246">
        <v>2130337</v>
      </c>
      <c r="B924" s="249" t="s">
        <v>826</v>
      </c>
      <c r="C924" s="132">
        <f t="shared" si="14"/>
        <v>0</v>
      </c>
      <c r="M924" s="239">
        <v>0</v>
      </c>
      <c r="XEJ924"/>
      <c r="XEK924"/>
      <c r="XEL924"/>
      <c r="XEM924"/>
      <c r="XEN924"/>
      <c r="XEO924"/>
      <c r="XEP924"/>
      <c r="XEQ924"/>
      <c r="XER924"/>
      <c r="XES924"/>
      <c r="XET924"/>
      <c r="XEU924"/>
      <c r="XEV924"/>
      <c r="XEW924"/>
      <c r="XEX924"/>
      <c r="XEY924"/>
      <c r="XEZ924"/>
      <c r="XFA924"/>
      <c r="XFB924"/>
      <c r="XFC924"/>
      <c r="XFD924"/>
    </row>
    <row r="925" s="239" customFormat="1" ht="21" customHeight="1" spans="1:16384">
      <c r="A925" s="246">
        <v>2130399</v>
      </c>
      <c r="B925" s="248" t="s">
        <v>827</v>
      </c>
      <c r="C925" s="132">
        <f t="shared" si="14"/>
        <v>442.38</v>
      </c>
      <c r="M925" s="239">
        <v>442.38</v>
      </c>
      <c r="XEJ925"/>
      <c r="XEK925"/>
      <c r="XEL925"/>
      <c r="XEM925"/>
      <c r="XEN925"/>
      <c r="XEO925"/>
      <c r="XEP925"/>
      <c r="XEQ925"/>
      <c r="XER925"/>
      <c r="XES925"/>
      <c r="XET925"/>
      <c r="XEU925"/>
      <c r="XEV925"/>
      <c r="XEW925"/>
      <c r="XEX925"/>
      <c r="XEY925"/>
      <c r="XEZ925"/>
      <c r="XFA925"/>
      <c r="XFB925"/>
      <c r="XFC925"/>
      <c r="XFD925"/>
    </row>
    <row r="926" s="239" customFormat="1" ht="21" customHeight="1" spans="1:16384">
      <c r="A926" s="246">
        <v>21305</v>
      </c>
      <c r="B926" s="249" t="s">
        <v>828</v>
      </c>
      <c r="C926" s="132">
        <f t="shared" si="14"/>
        <v>22797.12</v>
      </c>
      <c r="F926" s="239">
        <v>523.02</v>
      </c>
      <c r="G926" s="239">
        <v>3.24</v>
      </c>
      <c r="K926" s="239">
        <v>10</v>
      </c>
      <c r="L926" s="239">
        <v>21105</v>
      </c>
      <c r="M926" s="239">
        <v>1155.86</v>
      </c>
      <c r="XEJ926"/>
      <c r="XEK926"/>
      <c r="XEL926"/>
      <c r="XEM926"/>
      <c r="XEN926"/>
      <c r="XEO926"/>
      <c r="XEP926"/>
      <c r="XEQ926"/>
      <c r="XER926"/>
      <c r="XES926"/>
      <c r="XET926"/>
      <c r="XEU926"/>
      <c r="XEV926"/>
      <c r="XEW926"/>
      <c r="XEX926"/>
      <c r="XEY926"/>
      <c r="XEZ926"/>
      <c r="XFA926"/>
      <c r="XFB926"/>
      <c r="XFC926"/>
      <c r="XFD926"/>
    </row>
    <row r="927" s="239" customFormat="1" ht="21" customHeight="1" spans="1:16384">
      <c r="A927" s="246">
        <v>2130501</v>
      </c>
      <c r="B927" s="249" t="s">
        <v>132</v>
      </c>
      <c r="C927" s="132">
        <f t="shared" si="14"/>
        <v>245.51</v>
      </c>
      <c r="F927" s="239">
        <v>244.7</v>
      </c>
      <c r="G927" s="239">
        <v>0.81</v>
      </c>
      <c r="M927" s="239">
        <v>0</v>
      </c>
      <c r="XEJ927"/>
      <c r="XEK927"/>
      <c r="XEL927"/>
      <c r="XEM927"/>
      <c r="XEN927"/>
      <c r="XEO927"/>
      <c r="XEP927"/>
      <c r="XEQ927"/>
      <c r="XER927"/>
      <c r="XES927"/>
      <c r="XET927"/>
      <c r="XEU927"/>
      <c r="XEV927"/>
      <c r="XEW927"/>
      <c r="XEX927"/>
      <c r="XEY927"/>
      <c r="XEZ927"/>
      <c r="XFA927"/>
      <c r="XFB927"/>
      <c r="XFC927"/>
      <c r="XFD927"/>
    </row>
    <row r="928" s="239" customFormat="1" ht="21" hidden="1" customHeight="1" spans="1:16384">
      <c r="A928" s="246">
        <v>2130502</v>
      </c>
      <c r="B928" s="249" t="s">
        <v>133</v>
      </c>
      <c r="C928" s="132">
        <f t="shared" si="14"/>
        <v>0</v>
      </c>
      <c r="M928" s="239">
        <v>0</v>
      </c>
      <c r="XEJ928"/>
      <c r="XEK928"/>
      <c r="XEL928"/>
      <c r="XEM928"/>
      <c r="XEN928"/>
      <c r="XEO928"/>
      <c r="XEP928"/>
      <c r="XEQ928"/>
      <c r="XER928"/>
      <c r="XES928"/>
      <c r="XET928"/>
      <c r="XEU928"/>
      <c r="XEV928"/>
      <c r="XEW928"/>
      <c r="XEX928"/>
      <c r="XEY928"/>
      <c r="XEZ928"/>
      <c r="XFA928"/>
      <c r="XFB928"/>
      <c r="XFC928"/>
      <c r="XFD928"/>
    </row>
    <row r="929" s="239" customFormat="1" ht="21" hidden="1" customHeight="1" spans="1:16384">
      <c r="A929" s="246">
        <v>2130503</v>
      </c>
      <c r="B929" s="249" t="s">
        <v>134</v>
      </c>
      <c r="C929" s="132">
        <f t="shared" si="14"/>
        <v>0</v>
      </c>
      <c r="M929" s="239">
        <v>0</v>
      </c>
      <c r="XEJ929"/>
      <c r="XEK929"/>
      <c r="XEL929"/>
      <c r="XEM929"/>
      <c r="XEN929"/>
      <c r="XEO929"/>
      <c r="XEP929"/>
      <c r="XEQ929"/>
      <c r="XER929"/>
      <c r="XES929"/>
      <c r="XET929"/>
      <c r="XEU929"/>
      <c r="XEV929"/>
      <c r="XEW929"/>
      <c r="XEX929"/>
      <c r="XEY929"/>
      <c r="XEZ929"/>
      <c r="XFA929"/>
      <c r="XFB929"/>
      <c r="XFC929"/>
      <c r="XFD929"/>
    </row>
    <row r="930" s="239" customFormat="1" ht="21" customHeight="1" spans="1:16384">
      <c r="A930" s="246">
        <v>2130504</v>
      </c>
      <c r="B930" s="249" t="s">
        <v>829</v>
      </c>
      <c r="C930" s="132">
        <f t="shared" si="14"/>
        <v>2908.6</v>
      </c>
      <c r="L930" s="239">
        <v>1907</v>
      </c>
      <c r="M930" s="239">
        <v>1001.6</v>
      </c>
      <c r="XEJ930"/>
      <c r="XEK930"/>
      <c r="XEL930"/>
      <c r="XEM930"/>
      <c r="XEN930"/>
      <c r="XEO930"/>
      <c r="XEP930"/>
      <c r="XEQ930"/>
      <c r="XER930"/>
      <c r="XES930"/>
      <c r="XET930"/>
      <c r="XEU930"/>
      <c r="XEV930"/>
      <c r="XEW930"/>
      <c r="XEX930"/>
      <c r="XEY930"/>
      <c r="XEZ930"/>
      <c r="XFA930"/>
      <c r="XFB930"/>
      <c r="XFC930"/>
      <c r="XFD930"/>
    </row>
    <row r="931" s="239" customFormat="1" ht="21" customHeight="1" spans="1:16384">
      <c r="A931" s="246">
        <v>2130505</v>
      </c>
      <c r="B931" s="249" t="s">
        <v>830</v>
      </c>
      <c r="C931" s="132">
        <f t="shared" si="14"/>
        <v>19267.14</v>
      </c>
      <c r="L931" s="239">
        <v>19113</v>
      </c>
      <c r="M931" s="239">
        <v>154.14</v>
      </c>
      <c r="XEJ931"/>
      <c r="XEK931"/>
      <c r="XEL931"/>
      <c r="XEM931"/>
      <c r="XEN931"/>
      <c r="XEO931"/>
      <c r="XEP931"/>
      <c r="XEQ931"/>
      <c r="XER931"/>
      <c r="XES931"/>
      <c r="XET931"/>
      <c r="XEU931"/>
      <c r="XEV931"/>
      <c r="XEW931"/>
      <c r="XEX931"/>
      <c r="XEY931"/>
      <c r="XEZ931"/>
      <c r="XFA931"/>
      <c r="XFB931"/>
      <c r="XFC931"/>
      <c r="XFD931"/>
    </row>
    <row r="932" s="239" customFormat="1" ht="21" hidden="1" customHeight="1" spans="1:16384">
      <c r="A932" s="246">
        <v>2130506</v>
      </c>
      <c r="B932" s="249" t="s">
        <v>831</v>
      </c>
      <c r="C932" s="132">
        <f t="shared" si="14"/>
        <v>0.12</v>
      </c>
      <c r="M932" s="239">
        <v>0.12</v>
      </c>
      <c r="XEJ932"/>
      <c r="XEK932"/>
      <c r="XEL932"/>
      <c r="XEM932"/>
      <c r="XEN932"/>
      <c r="XEO932"/>
      <c r="XEP932"/>
      <c r="XEQ932"/>
      <c r="XER932"/>
      <c r="XES932"/>
      <c r="XET932"/>
      <c r="XEU932"/>
      <c r="XEV932"/>
      <c r="XEW932"/>
      <c r="XEX932"/>
      <c r="XEY932"/>
      <c r="XEZ932"/>
      <c r="XFA932"/>
      <c r="XFB932"/>
      <c r="XFC932"/>
      <c r="XFD932"/>
    </row>
    <row r="933" s="239" customFormat="1" ht="21" hidden="1" customHeight="1" spans="1:16384">
      <c r="A933" s="246">
        <v>2130507</v>
      </c>
      <c r="B933" s="249" t="s">
        <v>832</v>
      </c>
      <c r="C933" s="132">
        <f t="shared" si="14"/>
        <v>0</v>
      </c>
      <c r="M933" s="239">
        <v>0</v>
      </c>
      <c r="XEJ933"/>
      <c r="XEK933"/>
      <c r="XEL933"/>
      <c r="XEM933"/>
      <c r="XEN933"/>
      <c r="XEO933"/>
      <c r="XEP933"/>
      <c r="XEQ933"/>
      <c r="XER933"/>
      <c r="XES933"/>
      <c r="XET933"/>
      <c r="XEU933"/>
      <c r="XEV933"/>
      <c r="XEW933"/>
      <c r="XEX933"/>
      <c r="XEY933"/>
      <c r="XEZ933"/>
      <c r="XFA933"/>
      <c r="XFB933"/>
      <c r="XFC933"/>
      <c r="XFD933"/>
    </row>
    <row r="934" s="239" customFormat="1" ht="21" hidden="1" customHeight="1" spans="1:16384">
      <c r="A934" s="246">
        <v>2130508</v>
      </c>
      <c r="B934" s="249" t="s">
        <v>833</v>
      </c>
      <c r="C934" s="132">
        <f t="shared" si="14"/>
        <v>0</v>
      </c>
      <c r="M934" s="239">
        <v>0</v>
      </c>
      <c r="XEJ934"/>
      <c r="XEK934"/>
      <c r="XEL934"/>
      <c r="XEM934"/>
      <c r="XEN934"/>
      <c r="XEO934"/>
      <c r="XEP934"/>
      <c r="XEQ934"/>
      <c r="XER934"/>
      <c r="XES934"/>
      <c r="XET934"/>
      <c r="XEU934"/>
      <c r="XEV934"/>
      <c r="XEW934"/>
      <c r="XEX934"/>
      <c r="XEY934"/>
      <c r="XEZ934"/>
      <c r="XFA934"/>
      <c r="XFB934"/>
      <c r="XFC934"/>
      <c r="XFD934"/>
    </row>
    <row r="935" s="239" customFormat="1" ht="21" customHeight="1" spans="1:16384">
      <c r="A935" s="246">
        <v>2130550</v>
      </c>
      <c r="B935" s="249" t="s">
        <v>141</v>
      </c>
      <c r="C935" s="132">
        <f t="shared" ref="C935:C998" si="15">D935+E935+F935+G935+H935+I935+J935+K935+L935+M935</f>
        <v>280.75</v>
      </c>
      <c r="F935" s="239">
        <v>278.32</v>
      </c>
      <c r="G935" s="239">
        <v>2.43</v>
      </c>
      <c r="M935" s="239">
        <v>0</v>
      </c>
      <c r="XEJ935"/>
      <c r="XEK935"/>
      <c r="XEL935"/>
      <c r="XEM935"/>
      <c r="XEN935"/>
      <c r="XEO935"/>
      <c r="XEP935"/>
      <c r="XEQ935"/>
      <c r="XER935"/>
      <c r="XES935"/>
      <c r="XET935"/>
      <c r="XEU935"/>
      <c r="XEV935"/>
      <c r="XEW935"/>
      <c r="XEX935"/>
      <c r="XEY935"/>
      <c r="XEZ935"/>
      <c r="XFA935"/>
      <c r="XFB935"/>
      <c r="XFC935"/>
      <c r="XFD935"/>
    </row>
    <row r="936" s="239" customFormat="1" ht="21" customHeight="1" spans="1:16384">
      <c r="A936" s="246">
        <v>2130599</v>
      </c>
      <c r="B936" s="249" t="s">
        <v>834</v>
      </c>
      <c r="C936" s="132">
        <f t="shared" si="15"/>
        <v>95</v>
      </c>
      <c r="K936" s="239">
        <v>10</v>
      </c>
      <c r="L936" s="239">
        <v>85</v>
      </c>
      <c r="M936" s="239">
        <v>0</v>
      </c>
      <c r="XEJ936"/>
      <c r="XEK936"/>
      <c r="XEL936"/>
      <c r="XEM936"/>
      <c r="XEN936"/>
      <c r="XEO936"/>
      <c r="XEP936"/>
      <c r="XEQ936"/>
      <c r="XER936"/>
      <c r="XES936"/>
      <c r="XET936"/>
      <c r="XEU936"/>
      <c r="XEV936"/>
      <c r="XEW936"/>
      <c r="XEX936"/>
      <c r="XEY936"/>
      <c r="XEZ936"/>
      <c r="XFA936"/>
      <c r="XFB936"/>
      <c r="XFC936"/>
      <c r="XFD936"/>
    </row>
    <row r="937" s="239" customFormat="1" ht="21" customHeight="1" spans="1:16384">
      <c r="A937" s="246">
        <v>21307</v>
      </c>
      <c r="B937" s="249" t="s">
        <v>835</v>
      </c>
      <c r="C937" s="132">
        <f t="shared" si="15"/>
        <v>8151.89</v>
      </c>
      <c r="L937" s="239">
        <v>6316</v>
      </c>
      <c r="M937" s="239">
        <v>1835.89</v>
      </c>
      <c r="XEJ937"/>
      <c r="XEK937"/>
      <c r="XEL937"/>
      <c r="XEM937"/>
      <c r="XEN937"/>
      <c r="XEO937"/>
      <c r="XEP937"/>
      <c r="XEQ937"/>
      <c r="XER937"/>
      <c r="XES937"/>
      <c r="XET937"/>
      <c r="XEU937"/>
      <c r="XEV937"/>
      <c r="XEW937"/>
      <c r="XEX937"/>
      <c r="XEY937"/>
      <c r="XEZ937"/>
      <c r="XFA937"/>
      <c r="XFB937"/>
      <c r="XFC937"/>
      <c r="XFD937"/>
    </row>
    <row r="938" s="239" customFormat="1" ht="21" customHeight="1" spans="1:16384">
      <c r="A938" s="246">
        <v>2130701</v>
      </c>
      <c r="B938" s="249" t="s">
        <v>836</v>
      </c>
      <c r="C938" s="132">
        <f t="shared" si="15"/>
        <v>8151.89</v>
      </c>
      <c r="L938" s="239">
        <v>6316</v>
      </c>
      <c r="M938" s="239">
        <v>1835.89</v>
      </c>
      <c r="XEJ938"/>
      <c r="XEK938"/>
      <c r="XEL938"/>
      <c r="XEM938"/>
      <c r="XEN938"/>
      <c r="XEO938"/>
      <c r="XEP938"/>
      <c r="XEQ938"/>
      <c r="XER938"/>
      <c r="XES938"/>
      <c r="XET938"/>
      <c r="XEU938"/>
      <c r="XEV938"/>
      <c r="XEW938"/>
      <c r="XEX938"/>
      <c r="XEY938"/>
      <c r="XEZ938"/>
      <c r="XFA938"/>
      <c r="XFB938"/>
      <c r="XFC938"/>
      <c r="XFD938"/>
    </row>
    <row r="939" s="239" customFormat="1" ht="21" hidden="1" customHeight="1" spans="1:16384">
      <c r="A939" s="246">
        <v>2130704</v>
      </c>
      <c r="B939" s="249" t="s">
        <v>837</v>
      </c>
      <c r="C939" s="132">
        <f t="shared" si="15"/>
        <v>0</v>
      </c>
      <c r="M939" s="239">
        <v>0</v>
      </c>
      <c r="XEJ939"/>
      <c r="XEK939"/>
      <c r="XEL939"/>
      <c r="XEM939"/>
      <c r="XEN939"/>
      <c r="XEO939"/>
      <c r="XEP939"/>
      <c r="XEQ939"/>
      <c r="XER939"/>
      <c r="XES939"/>
      <c r="XET939"/>
      <c r="XEU939"/>
      <c r="XEV939"/>
      <c r="XEW939"/>
      <c r="XEX939"/>
      <c r="XEY939"/>
      <c r="XEZ939"/>
      <c r="XFA939"/>
      <c r="XFB939"/>
      <c r="XFC939"/>
      <c r="XFD939"/>
    </row>
    <row r="940" s="239" customFormat="1" ht="21" hidden="1" customHeight="1" spans="1:16384">
      <c r="A940" s="246">
        <v>2130705</v>
      </c>
      <c r="B940" s="249" t="s">
        <v>838</v>
      </c>
      <c r="C940" s="132">
        <f t="shared" si="15"/>
        <v>0</v>
      </c>
      <c r="M940" s="239">
        <v>0</v>
      </c>
      <c r="XEJ940"/>
      <c r="XEK940"/>
      <c r="XEL940"/>
      <c r="XEM940"/>
      <c r="XEN940"/>
      <c r="XEO940"/>
      <c r="XEP940"/>
      <c r="XEQ940"/>
      <c r="XER940"/>
      <c r="XES940"/>
      <c r="XET940"/>
      <c r="XEU940"/>
      <c r="XEV940"/>
      <c r="XEW940"/>
      <c r="XEX940"/>
      <c r="XEY940"/>
      <c r="XEZ940"/>
      <c r="XFA940"/>
      <c r="XFB940"/>
      <c r="XFC940"/>
      <c r="XFD940"/>
    </row>
    <row r="941" s="239" customFormat="1" ht="21" hidden="1" customHeight="1" spans="1:16384">
      <c r="A941" s="246">
        <v>2130706</v>
      </c>
      <c r="B941" s="249" t="s">
        <v>839</v>
      </c>
      <c r="C941" s="132">
        <f t="shared" si="15"/>
        <v>0</v>
      </c>
      <c r="M941" s="239">
        <v>0</v>
      </c>
      <c r="XEJ941"/>
      <c r="XEK941"/>
      <c r="XEL941"/>
      <c r="XEM941"/>
      <c r="XEN941"/>
      <c r="XEO941"/>
      <c r="XEP941"/>
      <c r="XEQ941"/>
      <c r="XER941"/>
      <c r="XES941"/>
      <c r="XET941"/>
      <c r="XEU941"/>
      <c r="XEV941"/>
      <c r="XEW941"/>
      <c r="XEX941"/>
      <c r="XEY941"/>
      <c r="XEZ941"/>
      <c r="XFA941"/>
      <c r="XFB941"/>
      <c r="XFC941"/>
      <c r="XFD941"/>
    </row>
    <row r="942" s="239" customFormat="1" ht="21" hidden="1" customHeight="1" spans="1:16384">
      <c r="A942" s="246">
        <v>2130707</v>
      </c>
      <c r="B942" s="249" t="s">
        <v>840</v>
      </c>
      <c r="C942" s="132">
        <f t="shared" si="15"/>
        <v>0</v>
      </c>
      <c r="M942" s="239">
        <v>0</v>
      </c>
      <c r="XEJ942"/>
      <c r="XEK942"/>
      <c r="XEL942"/>
      <c r="XEM942"/>
      <c r="XEN942"/>
      <c r="XEO942"/>
      <c r="XEP942"/>
      <c r="XEQ942"/>
      <c r="XER942"/>
      <c r="XES942"/>
      <c r="XET942"/>
      <c r="XEU942"/>
      <c r="XEV942"/>
      <c r="XEW942"/>
      <c r="XEX942"/>
      <c r="XEY942"/>
      <c r="XEZ942"/>
      <c r="XFA942"/>
      <c r="XFB942"/>
      <c r="XFC942"/>
      <c r="XFD942"/>
    </row>
    <row r="943" s="239" customFormat="1" ht="21" hidden="1" customHeight="1" spans="1:16384">
      <c r="A943" s="246">
        <v>2130799</v>
      </c>
      <c r="B943" s="249" t="s">
        <v>841</v>
      </c>
      <c r="C943" s="132">
        <f t="shared" si="15"/>
        <v>0</v>
      </c>
      <c r="M943" s="239">
        <v>0</v>
      </c>
      <c r="XEJ943"/>
      <c r="XEK943"/>
      <c r="XEL943"/>
      <c r="XEM943"/>
      <c r="XEN943"/>
      <c r="XEO943"/>
      <c r="XEP943"/>
      <c r="XEQ943"/>
      <c r="XER943"/>
      <c r="XES943"/>
      <c r="XET943"/>
      <c r="XEU943"/>
      <c r="XEV943"/>
      <c r="XEW943"/>
      <c r="XEX943"/>
      <c r="XEY943"/>
      <c r="XEZ943"/>
      <c r="XFA943"/>
      <c r="XFB943"/>
      <c r="XFC943"/>
      <c r="XFD943"/>
    </row>
    <row r="944" s="239" customFormat="1" ht="21" customHeight="1" spans="1:16384">
      <c r="A944" s="246">
        <v>21308</v>
      </c>
      <c r="B944" s="249" t="s">
        <v>842</v>
      </c>
      <c r="C944" s="132">
        <f t="shared" si="15"/>
        <v>10027.53</v>
      </c>
      <c r="K944" s="239">
        <v>175.5</v>
      </c>
      <c r="L944" s="239">
        <v>6798</v>
      </c>
      <c r="M944" s="239">
        <v>3054.03</v>
      </c>
      <c r="XEJ944"/>
      <c r="XEK944"/>
      <c r="XEL944"/>
      <c r="XEM944"/>
      <c r="XEN944"/>
      <c r="XEO944"/>
      <c r="XEP944"/>
      <c r="XEQ944"/>
      <c r="XER944"/>
      <c r="XES944"/>
      <c r="XET944"/>
      <c r="XEU944"/>
      <c r="XEV944"/>
      <c r="XEW944"/>
      <c r="XEX944"/>
      <c r="XEY944"/>
      <c r="XEZ944"/>
      <c r="XFA944"/>
      <c r="XFB944"/>
      <c r="XFC944"/>
      <c r="XFD944"/>
    </row>
    <row r="945" s="239" customFormat="1" ht="21" hidden="1" customHeight="1" spans="1:16384">
      <c r="A945" s="246">
        <v>2130801</v>
      </c>
      <c r="B945" s="249" t="s">
        <v>843</v>
      </c>
      <c r="C945" s="132">
        <f t="shared" si="15"/>
        <v>0</v>
      </c>
      <c r="M945" s="239">
        <v>0</v>
      </c>
      <c r="XEJ945"/>
      <c r="XEK945"/>
      <c r="XEL945"/>
      <c r="XEM945"/>
      <c r="XEN945"/>
      <c r="XEO945"/>
      <c r="XEP945"/>
      <c r="XEQ945"/>
      <c r="XER945"/>
      <c r="XES945"/>
      <c r="XET945"/>
      <c r="XEU945"/>
      <c r="XEV945"/>
      <c r="XEW945"/>
      <c r="XEX945"/>
      <c r="XEY945"/>
      <c r="XEZ945"/>
      <c r="XFA945"/>
      <c r="XFB945"/>
      <c r="XFC945"/>
      <c r="XFD945"/>
    </row>
    <row r="946" s="239" customFormat="1" ht="21" customHeight="1" spans="1:16384">
      <c r="A946" s="246">
        <v>2130803</v>
      </c>
      <c r="B946" s="249" t="s">
        <v>844</v>
      </c>
      <c r="C946" s="132">
        <f t="shared" si="15"/>
        <v>6556.52</v>
      </c>
      <c r="L946" s="239">
        <v>4829</v>
      </c>
      <c r="M946" s="239">
        <v>1727.52</v>
      </c>
      <c r="XEJ946"/>
      <c r="XEK946"/>
      <c r="XEL946"/>
      <c r="XEM946"/>
      <c r="XEN946"/>
      <c r="XEO946"/>
      <c r="XEP946"/>
      <c r="XEQ946"/>
      <c r="XER946"/>
      <c r="XES946"/>
      <c r="XET946"/>
      <c r="XEU946"/>
      <c r="XEV946"/>
      <c r="XEW946"/>
      <c r="XEX946"/>
      <c r="XEY946"/>
      <c r="XEZ946"/>
      <c r="XFA946"/>
      <c r="XFB946"/>
      <c r="XFC946"/>
      <c r="XFD946"/>
    </row>
    <row r="947" s="239" customFormat="1" ht="21" customHeight="1" spans="1:16384">
      <c r="A947" s="246">
        <v>2130804</v>
      </c>
      <c r="B947" s="249" t="s">
        <v>845</v>
      </c>
      <c r="C947" s="132">
        <f t="shared" si="15"/>
        <v>3471.01</v>
      </c>
      <c r="K947" s="239">
        <v>175.5</v>
      </c>
      <c r="L947" s="239">
        <v>1969</v>
      </c>
      <c r="M947" s="239">
        <v>1326.51</v>
      </c>
      <c r="XEJ947"/>
      <c r="XEK947"/>
      <c r="XEL947"/>
      <c r="XEM947"/>
      <c r="XEN947"/>
      <c r="XEO947"/>
      <c r="XEP947"/>
      <c r="XEQ947"/>
      <c r="XER947"/>
      <c r="XES947"/>
      <c r="XET947"/>
      <c r="XEU947"/>
      <c r="XEV947"/>
      <c r="XEW947"/>
      <c r="XEX947"/>
      <c r="XEY947"/>
      <c r="XEZ947"/>
      <c r="XFA947"/>
      <c r="XFB947"/>
      <c r="XFC947"/>
      <c r="XFD947"/>
    </row>
    <row r="948" s="239" customFormat="1" ht="21" hidden="1" customHeight="1" spans="1:16384">
      <c r="A948" s="246">
        <v>2130805</v>
      </c>
      <c r="B948" s="249" t="s">
        <v>846</v>
      </c>
      <c r="C948" s="132">
        <f t="shared" si="15"/>
        <v>0</v>
      </c>
      <c r="M948" s="239">
        <v>0</v>
      </c>
      <c r="XEJ948"/>
      <c r="XEK948"/>
      <c r="XEL948"/>
      <c r="XEM948"/>
      <c r="XEN948"/>
      <c r="XEO948"/>
      <c r="XEP948"/>
      <c r="XEQ948"/>
      <c r="XER948"/>
      <c r="XES948"/>
      <c r="XET948"/>
      <c r="XEU948"/>
      <c r="XEV948"/>
      <c r="XEW948"/>
      <c r="XEX948"/>
      <c r="XEY948"/>
      <c r="XEZ948"/>
      <c r="XFA948"/>
      <c r="XFB948"/>
      <c r="XFC948"/>
      <c r="XFD948"/>
    </row>
    <row r="949" s="239" customFormat="1" ht="21" hidden="1" customHeight="1" spans="1:16384">
      <c r="A949" s="246">
        <v>2130899</v>
      </c>
      <c r="B949" s="249" t="s">
        <v>847</v>
      </c>
      <c r="C949" s="132">
        <f t="shared" si="15"/>
        <v>0</v>
      </c>
      <c r="M949" s="239">
        <v>0</v>
      </c>
      <c r="XEJ949"/>
      <c r="XEK949"/>
      <c r="XEL949"/>
      <c r="XEM949"/>
      <c r="XEN949"/>
      <c r="XEO949"/>
      <c r="XEP949"/>
      <c r="XEQ949"/>
      <c r="XER949"/>
      <c r="XES949"/>
      <c r="XET949"/>
      <c r="XEU949"/>
      <c r="XEV949"/>
      <c r="XEW949"/>
      <c r="XEX949"/>
      <c r="XEY949"/>
      <c r="XEZ949"/>
      <c r="XFA949"/>
      <c r="XFB949"/>
      <c r="XFC949"/>
      <c r="XFD949"/>
    </row>
    <row r="950" s="239" customFormat="1" ht="21" hidden="1" customHeight="1" spans="1:16384">
      <c r="A950" s="246">
        <v>21309</v>
      </c>
      <c r="B950" s="249" t="s">
        <v>848</v>
      </c>
      <c r="C950" s="132">
        <f t="shared" si="15"/>
        <v>0</v>
      </c>
      <c r="M950" s="239">
        <v>0</v>
      </c>
      <c r="XEJ950"/>
      <c r="XEK950"/>
      <c r="XEL950"/>
      <c r="XEM950"/>
      <c r="XEN950"/>
      <c r="XEO950"/>
      <c r="XEP950"/>
      <c r="XEQ950"/>
      <c r="XER950"/>
      <c r="XES950"/>
      <c r="XET950"/>
      <c r="XEU950"/>
      <c r="XEV950"/>
      <c r="XEW950"/>
      <c r="XEX950"/>
      <c r="XEY950"/>
      <c r="XEZ950"/>
      <c r="XFA950"/>
      <c r="XFB950"/>
      <c r="XFC950"/>
      <c r="XFD950"/>
    </row>
    <row r="951" s="239" customFormat="1" ht="21" hidden="1" customHeight="1" spans="1:16384">
      <c r="A951" s="246">
        <v>2130901</v>
      </c>
      <c r="B951" s="248" t="s">
        <v>849</v>
      </c>
      <c r="C951" s="132">
        <f t="shared" si="15"/>
        <v>0</v>
      </c>
      <c r="M951" s="239">
        <v>0</v>
      </c>
      <c r="XEJ951"/>
      <c r="XEK951"/>
      <c r="XEL951"/>
      <c r="XEM951"/>
      <c r="XEN951"/>
      <c r="XEO951"/>
      <c r="XEP951"/>
      <c r="XEQ951"/>
      <c r="XER951"/>
      <c r="XES951"/>
      <c r="XET951"/>
      <c r="XEU951"/>
      <c r="XEV951"/>
      <c r="XEW951"/>
      <c r="XEX951"/>
      <c r="XEY951"/>
      <c r="XEZ951"/>
      <c r="XFA951"/>
      <c r="XFB951"/>
      <c r="XFC951"/>
      <c r="XFD951"/>
    </row>
    <row r="952" s="239" customFormat="1" ht="21" hidden="1" customHeight="1" spans="1:16384">
      <c r="A952" s="246">
        <v>2130999</v>
      </c>
      <c r="B952" s="249" t="s">
        <v>850</v>
      </c>
      <c r="C952" s="132">
        <f t="shared" si="15"/>
        <v>0</v>
      </c>
      <c r="M952" s="239">
        <v>0</v>
      </c>
      <c r="XEJ952"/>
      <c r="XEK952"/>
      <c r="XEL952"/>
      <c r="XEM952"/>
      <c r="XEN952"/>
      <c r="XEO952"/>
      <c r="XEP952"/>
      <c r="XEQ952"/>
      <c r="XER952"/>
      <c r="XES952"/>
      <c r="XET952"/>
      <c r="XEU952"/>
      <c r="XEV952"/>
      <c r="XEW952"/>
      <c r="XEX952"/>
      <c r="XEY952"/>
      <c r="XEZ952"/>
      <c r="XFA952"/>
      <c r="XFB952"/>
      <c r="XFC952"/>
      <c r="XFD952"/>
    </row>
    <row r="953" s="239" customFormat="1" ht="21" customHeight="1" spans="1:16384">
      <c r="A953" s="246">
        <v>21399</v>
      </c>
      <c r="B953" s="249" t="s">
        <v>851</v>
      </c>
      <c r="C953" s="132">
        <f t="shared" si="15"/>
        <v>5708</v>
      </c>
      <c r="L953" s="239">
        <v>2508</v>
      </c>
      <c r="M953" s="239">
        <v>3200</v>
      </c>
      <c r="XEJ953"/>
      <c r="XEK953"/>
      <c r="XEL953"/>
      <c r="XEM953"/>
      <c r="XEN953"/>
      <c r="XEO953"/>
      <c r="XEP953"/>
      <c r="XEQ953"/>
      <c r="XER953"/>
      <c r="XES953"/>
      <c r="XET953"/>
      <c r="XEU953"/>
      <c r="XEV953"/>
      <c r="XEW953"/>
      <c r="XEX953"/>
      <c r="XEY953"/>
      <c r="XEZ953"/>
      <c r="XFA953"/>
      <c r="XFB953"/>
      <c r="XFC953"/>
      <c r="XFD953"/>
    </row>
    <row r="954" s="239" customFormat="1" ht="21" hidden="1" customHeight="1" spans="1:16384">
      <c r="A954" s="246">
        <v>2139901</v>
      </c>
      <c r="B954" s="249" t="s">
        <v>852</v>
      </c>
      <c r="C954" s="132">
        <f t="shared" si="15"/>
        <v>0</v>
      </c>
      <c r="M954" s="239">
        <v>0</v>
      </c>
      <c r="XEJ954"/>
      <c r="XEK954"/>
      <c r="XEL954"/>
      <c r="XEM954"/>
      <c r="XEN954"/>
      <c r="XEO954"/>
      <c r="XEP954"/>
      <c r="XEQ954"/>
      <c r="XER954"/>
      <c r="XES954"/>
      <c r="XET954"/>
      <c r="XEU954"/>
      <c r="XEV954"/>
      <c r="XEW954"/>
      <c r="XEX954"/>
      <c r="XEY954"/>
      <c r="XEZ954"/>
      <c r="XFA954"/>
      <c r="XFB954"/>
      <c r="XFC954"/>
      <c r="XFD954"/>
    </row>
    <row r="955" s="239" customFormat="1" ht="21" customHeight="1" spans="1:16384">
      <c r="A955" s="246">
        <v>2139999</v>
      </c>
      <c r="B955" s="249" t="s">
        <v>853</v>
      </c>
      <c r="C955" s="132">
        <f t="shared" si="15"/>
        <v>5708</v>
      </c>
      <c r="L955" s="239">
        <v>2508</v>
      </c>
      <c r="M955" s="239">
        <v>3200</v>
      </c>
      <c r="XEJ955"/>
      <c r="XEK955"/>
      <c r="XEL955"/>
      <c r="XEM955"/>
      <c r="XEN955"/>
      <c r="XEO955"/>
      <c r="XEP955"/>
      <c r="XEQ955"/>
      <c r="XER955"/>
      <c r="XES955"/>
      <c r="XET955"/>
      <c r="XEU955"/>
      <c r="XEV955"/>
      <c r="XEW955"/>
      <c r="XEX955"/>
      <c r="XEY955"/>
      <c r="XEZ955"/>
      <c r="XFA955"/>
      <c r="XFB955"/>
      <c r="XFC955"/>
      <c r="XFD955"/>
    </row>
    <row r="956" s="239" customFormat="1" ht="21" customHeight="1" spans="1:16384">
      <c r="A956" s="246">
        <v>214</v>
      </c>
      <c r="B956" s="247" t="s">
        <v>854</v>
      </c>
      <c r="C956" s="132">
        <f t="shared" si="15"/>
        <v>39050.35</v>
      </c>
      <c r="F956" s="239">
        <v>6686.46000000001</v>
      </c>
      <c r="G956" s="239">
        <v>91.53</v>
      </c>
      <c r="K956" s="239">
        <v>27</v>
      </c>
      <c r="L956" s="239">
        <v>18827.99</v>
      </c>
      <c r="M956" s="239">
        <v>13417.37</v>
      </c>
      <c r="XEJ956"/>
      <c r="XEK956"/>
      <c r="XEL956"/>
      <c r="XEM956"/>
      <c r="XEN956"/>
      <c r="XEO956"/>
      <c r="XEP956"/>
      <c r="XEQ956"/>
      <c r="XER956"/>
      <c r="XES956"/>
      <c r="XET956"/>
      <c r="XEU956"/>
      <c r="XEV956"/>
      <c r="XEW956"/>
      <c r="XEX956"/>
      <c r="XEY956"/>
      <c r="XEZ956"/>
      <c r="XFA956"/>
      <c r="XFB956"/>
      <c r="XFC956"/>
      <c r="XFD956"/>
    </row>
    <row r="957" s="239" customFormat="1" ht="21" customHeight="1" spans="1:16384">
      <c r="A957" s="246">
        <v>21401</v>
      </c>
      <c r="B957" s="249" t="s">
        <v>855</v>
      </c>
      <c r="C957" s="132">
        <f t="shared" si="15"/>
        <v>16916.83</v>
      </c>
      <c r="F957" s="239">
        <v>6686.46000000001</v>
      </c>
      <c r="G957" s="239">
        <v>91.53</v>
      </c>
      <c r="L957" s="239">
        <v>4602.99</v>
      </c>
      <c r="M957" s="239">
        <v>5535.85</v>
      </c>
      <c r="XEJ957"/>
      <c r="XEK957"/>
      <c r="XEL957"/>
      <c r="XEM957"/>
      <c r="XEN957"/>
      <c r="XEO957"/>
      <c r="XEP957"/>
      <c r="XEQ957"/>
      <c r="XER957"/>
      <c r="XES957"/>
      <c r="XET957"/>
      <c r="XEU957"/>
      <c r="XEV957"/>
      <c r="XEW957"/>
      <c r="XEX957"/>
      <c r="XEY957"/>
      <c r="XEZ957"/>
      <c r="XFA957"/>
      <c r="XFB957"/>
      <c r="XFC957"/>
      <c r="XFD957"/>
    </row>
    <row r="958" s="239" customFormat="1" ht="21" customHeight="1" spans="1:16384">
      <c r="A958" s="246">
        <v>2140101</v>
      </c>
      <c r="B958" s="249" t="s">
        <v>132</v>
      </c>
      <c r="C958" s="132">
        <f t="shared" si="15"/>
        <v>314.3</v>
      </c>
      <c r="F958" s="239">
        <v>314.3</v>
      </c>
      <c r="M958" s="239">
        <v>0</v>
      </c>
      <c r="XEJ958"/>
      <c r="XEK958"/>
      <c r="XEL958"/>
      <c r="XEM958"/>
      <c r="XEN958"/>
      <c r="XEO958"/>
      <c r="XEP958"/>
      <c r="XEQ958"/>
      <c r="XER958"/>
      <c r="XES958"/>
      <c r="XET958"/>
      <c r="XEU958"/>
      <c r="XEV958"/>
      <c r="XEW958"/>
      <c r="XEX958"/>
      <c r="XEY958"/>
      <c r="XEZ958"/>
      <c r="XFA958"/>
      <c r="XFB958"/>
      <c r="XFC958"/>
      <c r="XFD958"/>
    </row>
    <row r="959" s="239" customFormat="1" ht="21" hidden="1" customHeight="1" spans="1:16384">
      <c r="A959" s="246">
        <v>2140102</v>
      </c>
      <c r="B959" s="249" t="s">
        <v>133</v>
      </c>
      <c r="C959" s="132">
        <f t="shared" si="15"/>
        <v>0</v>
      </c>
      <c r="M959" s="239">
        <v>0</v>
      </c>
      <c r="XEJ959"/>
      <c r="XEK959"/>
      <c r="XEL959"/>
      <c r="XEM959"/>
      <c r="XEN959"/>
      <c r="XEO959"/>
      <c r="XEP959"/>
      <c r="XEQ959"/>
      <c r="XER959"/>
      <c r="XES959"/>
      <c r="XET959"/>
      <c r="XEU959"/>
      <c r="XEV959"/>
      <c r="XEW959"/>
      <c r="XEX959"/>
      <c r="XEY959"/>
      <c r="XEZ959"/>
      <c r="XFA959"/>
      <c r="XFB959"/>
      <c r="XFC959"/>
      <c r="XFD959"/>
    </row>
    <row r="960" s="239" customFormat="1" ht="21" hidden="1" customHeight="1" spans="1:16384">
      <c r="A960" s="246">
        <v>2140103</v>
      </c>
      <c r="B960" s="249" t="s">
        <v>134</v>
      </c>
      <c r="C960" s="132">
        <f t="shared" si="15"/>
        <v>0</v>
      </c>
      <c r="M960" s="239">
        <v>0</v>
      </c>
      <c r="XEJ960"/>
      <c r="XEK960"/>
      <c r="XEL960"/>
      <c r="XEM960"/>
      <c r="XEN960"/>
      <c r="XEO960"/>
      <c r="XEP960"/>
      <c r="XEQ960"/>
      <c r="XER960"/>
      <c r="XES960"/>
      <c r="XET960"/>
      <c r="XEU960"/>
      <c r="XEV960"/>
      <c r="XEW960"/>
      <c r="XEX960"/>
      <c r="XEY960"/>
      <c r="XEZ960"/>
      <c r="XFA960"/>
      <c r="XFB960"/>
      <c r="XFC960"/>
      <c r="XFD960"/>
    </row>
    <row r="961" s="239" customFormat="1" ht="21" customHeight="1" spans="1:16384">
      <c r="A961" s="246">
        <v>2140104</v>
      </c>
      <c r="B961" s="249" t="s">
        <v>856</v>
      </c>
      <c r="C961" s="132">
        <f t="shared" si="15"/>
        <v>2895.32</v>
      </c>
      <c r="L961" s="239">
        <v>10</v>
      </c>
      <c r="M961" s="239">
        <v>2885.32</v>
      </c>
      <c r="XEJ961"/>
      <c r="XEK961"/>
      <c r="XEL961"/>
      <c r="XEM961"/>
      <c r="XEN961"/>
      <c r="XEO961"/>
      <c r="XEP961"/>
      <c r="XEQ961"/>
      <c r="XER961"/>
      <c r="XES961"/>
      <c r="XET961"/>
      <c r="XEU961"/>
      <c r="XEV961"/>
      <c r="XEW961"/>
      <c r="XEX961"/>
      <c r="XEY961"/>
      <c r="XEZ961"/>
      <c r="XFA961"/>
      <c r="XFB961"/>
      <c r="XFC961"/>
      <c r="XFD961"/>
    </row>
    <row r="962" s="239" customFormat="1" ht="21" customHeight="1" spans="1:16384">
      <c r="A962" s="246">
        <v>2140106</v>
      </c>
      <c r="B962" s="248" t="s">
        <v>857</v>
      </c>
      <c r="C962" s="132">
        <f t="shared" si="15"/>
        <v>9628.7</v>
      </c>
      <c r="F962" s="239">
        <v>3806.27</v>
      </c>
      <c r="G962" s="239">
        <v>76.95</v>
      </c>
      <c r="L962" s="239">
        <v>3638.5</v>
      </c>
      <c r="M962" s="239">
        <v>2106.98</v>
      </c>
      <c r="XEJ962"/>
      <c r="XEK962"/>
      <c r="XEL962"/>
      <c r="XEM962"/>
      <c r="XEN962"/>
      <c r="XEO962"/>
      <c r="XEP962"/>
      <c r="XEQ962"/>
      <c r="XER962"/>
      <c r="XES962"/>
      <c r="XET962"/>
      <c r="XEU962"/>
      <c r="XEV962"/>
      <c r="XEW962"/>
      <c r="XEX962"/>
      <c r="XEY962"/>
      <c r="XEZ962"/>
      <c r="XFA962"/>
      <c r="XFB962"/>
      <c r="XFC962"/>
      <c r="XFD962"/>
    </row>
    <row r="963" s="239" customFormat="1" ht="21" hidden="1" customHeight="1" spans="1:16384">
      <c r="A963" s="246">
        <v>2140109</v>
      </c>
      <c r="B963" s="249" t="s">
        <v>858</v>
      </c>
      <c r="C963" s="132">
        <f t="shared" si="15"/>
        <v>0</v>
      </c>
      <c r="M963" s="239">
        <v>0</v>
      </c>
      <c r="XEJ963"/>
      <c r="XEK963"/>
      <c r="XEL963"/>
      <c r="XEM963"/>
      <c r="XEN963"/>
      <c r="XEO963"/>
      <c r="XEP963"/>
      <c r="XEQ963"/>
      <c r="XER963"/>
      <c r="XES963"/>
      <c r="XET963"/>
      <c r="XEU963"/>
      <c r="XEV963"/>
      <c r="XEW963"/>
      <c r="XEX963"/>
      <c r="XEY963"/>
      <c r="XEZ963"/>
      <c r="XFA963"/>
      <c r="XFB963"/>
      <c r="XFC963"/>
      <c r="XFD963"/>
    </row>
    <row r="964" s="239" customFormat="1" ht="21" hidden="1" customHeight="1" spans="1:16384">
      <c r="A964" s="246">
        <v>2140110</v>
      </c>
      <c r="B964" s="249" t="s">
        <v>859</v>
      </c>
      <c r="C964" s="132">
        <f t="shared" si="15"/>
        <v>0</v>
      </c>
      <c r="M964" s="239">
        <v>0</v>
      </c>
      <c r="XEJ964"/>
      <c r="XEK964"/>
      <c r="XEL964"/>
      <c r="XEM964"/>
      <c r="XEN964"/>
      <c r="XEO964"/>
      <c r="XEP964"/>
      <c r="XEQ964"/>
      <c r="XER964"/>
      <c r="XES964"/>
      <c r="XET964"/>
      <c r="XEU964"/>
      <c r="XEV964"/>
      <c r="XEW964"/>
      <c r="XEX964"/>
      <c r="XEY964"/>
      <c r="XEZ964"/>
      <c r="XFA964"/>
      <c r="XFB964"/>
      <c r="XFC964"/>
      <c r="XFD964"/>
    </row>
    <row r="965" s="239" customFormat="1" ht="21" hidden="1" customHeight="1" spans="1:16384">
      <c r="A965" s="246">
        <v>2140111</v>
      </c>
      <c r="B965" s="249" t="s">
        <v>860</v>
      </c>
      <c r="C965" s="132">
        <f t="shared" si="15"/>
        <v>0</v>
      </c>
      <c r="M965" s="239">
        <v>0</v>
      </c>
      <c r="XEJ965"/>
      <c r="XEK965"/>
      <c r="XEL965"/>
      <c r="XEM965"/>
      <c r="XEN965"/>
      <c r="XEO965"/>
      <c r="XEP965"/>
      <c r="XEQ965"/>
      <c r="XER965"/>
      <c r="XES965"/>
      <c r="XET965"/>
      <c r="XEU965"/>
      <c r="XEV965"/>
      <c r="XEW965"/>
      <c r="XEX965"/>
      <c r="XEY965"/>
      <c r="XEZ965"/>
      <c r="XFA965"/>
      <c r="XFB965"/>
      <c r="XFC965"/>
      <c r="XFD965"/>
    </row>
    <row r="966" s="239" customFormat="1" ht="21" customHeight="1" spans="1:16384">
      <c r="A966" s="246">
        <v>2140112</v>
      </c>
      <c r="B966" s="249" t="s">
        <v>861</v>
      </c>
      <c r="C966" s="132">
        <f t="shared" si="15"/>
        <v>2937.15</v>
      </c>
      <c r="F966" s="239">
        <v>2400.7</v>
      </c>
      <c r="G966" s="239">
        <v>4.05</v>
      </c>
      <c r="L966" s="239">
        <v>532.4</v>
      </c>
      <c r="M966" s="239">
        <v>0</v>
      </c>
      <c r="XEJ966"/>
      <c r="XEK966"/>
      <c r="XEL966"/>
      <c r="XEM966"/>
      <c r="XEN966"/>
      <c r="XEO966"/>
      <c r="XEP966"/>
      <c r="XEQ966"/>
      <c r="XER966"/>
      <c r="XES966"/>
      <c r="XET966"/>
      <c r="XEU966"/>
      <c r="XEV966"/>
      <c r="XEW966"/>
      <c r="XEX966"/>
      <c r="XEY966"/>
      <c r="XEZ966"/>
      <c r="XFA966"/>
      <c r="XFB966"/>
      <c r="XFC966"/>
      <c r="XFD966"/>
    </row>
    <row r="967" s="239" customFormat="1" ht="21" hidden="1" customHeight="1" spans="1:16384">
      <c r="A967" s="246">
        <v>2140114</v>
      </c>
      <c r="B967" s="249" t="s">
        <v>862</v>
      </c>
      <c r="C967" s="132">
        <f t="shared" si="15"/>
        <v>0</v>
      </c>
      <c r="M967" s="239">
        <v>0</v>
      </c>
      <c r="XEJ967"/>
      <c r="XEK967"/>
      <c r="XEL967"/>
      <c r="XEM967"/>
      <c r="XEN967"/>
      <c r="XEO967"/>
      <c r="XEP967"/>
      <c r="XEQ967"/>
      <c r="XER967"/>
      <c r="XES967"/>
      <c r="XET967"/>
      <c r="XEU967"/>
      <c r="XEV967"/>
      <c r="XEW967"/>
      <c r="XEX967"/>
      <c r="XEY967"/>
      <c r="XEZ967"/>
      <c r="XFA967"/>
      <c r="XFB967"/>
      <c r="XFC967"/>
      <c r="XFD967"/>
    </row>
    <row r="968" s="239" customFormat="1" ht="21" hidden="1" customHeight="1" spans="1:16384">
      <c r="A968" s="246">
        <v>2140122</v>
      </c>
      <c r="B968" s="249" t="s">
        <v>863</v>
      </c>
      <c r="C968" s="132">
        <f t="shared" si="15"/>
        <v>0</v>
      </c>
      <c r="M968" s="239">
        <v>0</v>
      </c>
      <c r="XEJ968"/>
      <c r="XEK968"/>
      <c r="XEL968"/>
      <c r="XEM968"/>
      <c r="XEN968"/>
      <c r="XEO968"/>
      <c r="XEP968"/>
      <c r="XEQ968"/>
      <c r="XER968"/>
      <c r="XES968"/>
      <c r="XET968"/>
      <c r="XEU968"/>
      <c r="XEV968"/>
      <c r="XEW968"/>
      <c r="XEX968"/>
      <c r="XEY968"/>
      <c r="XEZ968"/>
      <c r="XFA968"/>
      <c r="XFB968"/>
      <c r="XFC968"/>
      <c r="XFD968"/>
    </row>
    <row r="969" s="239" customFormat="1" ht="21" hidden="1" customHeight="1" spans="1:16384">
      <c r="A969" s="246">
        <v>2140123</v>
      </c>
      <c r="B969" s="248" t="s">
        <v>864</v>
      </c>
      <c r="C969" s="132">
        <f t="shared" si="15"/>
        <v>0</v>
      </c>
      <c r="M969" s="239">
        <v>0</v>
      </c>
      <c r="XEJ969"/>
      <c r="XEK969"/>
      <c r="XEL969"/>
      <c r="XEM969"/>
      <c r="XEN969"/>
      <c r="XEO969"/>
      <c r="XEP969"/>
      <c r="XEQ969"/>
      <c r="XER969"/>
      <c r="XES969"/>
      <c r="XET969"/>
      <c r="XEU969"/>
      <c r="XEV969"/>
      <c r="XEW969"/>
      <c r="XEX969"/>
      <c r="XEY969"/>
      <c r="XEZ969"/>
      <c r="XFA969"/>
      <c r="XFB969"/>
      <c r="XFC969"/>
      <c r="XFD969"/>
    </row>
    <row r="970" s="239" customFormat="1" ht="21" hidden="1" customHeight="1" spans="1:16384">
      <c r="A970" s="246">
        <v>2140127</v>
      </c>
      <c r="B970" s="249" t="s">
        <v>865</v>
      </c>
      <c r="C970" s="132">
        <f t="shared" si="15"/>
        <v>0</v>
      </c>
      <c r="M970" s="239">
        <v>0</v>
      </c>
      <c r="XEJ970"/>
      <c r="XEK970"/>
      <c r="XEL970"/>
      <c r="XEM970"/>
      <c r="XEN970"/>
      <c r="XEO970"/>
      <c r="XEP970"/>
      <c r="XEQ970"/>
      <c r="XER970"/>
      <c r="XES970"/>
      <c r="XET970"/>
      <c r="XEU970"/>
      <c r="XEV970"/>
      <c r="XEW970"/>
      <c r="XEX970"/>
      <c r="XEY970"/>
      <c r="XEZ970"/>
      <c r="XFA970"/>
      <c r="XFB970"/>
      <c r="XFC970"/>
      <c r="XFD970"/>
    </row>
    <row r="971" s="239" customFormat="1" ht="21" hidden="1" customHeight="1" spans="1:16384">
      <c r="A971" s="246">
        <v>2140128</v>
      </c>
      <c r="B971" s="249" t="s">
        <v>866</v>
      </c>
      <c r="C971" s="132">
        <f t="shared" si="15"/>
        <v>0</v>
      </c>
      <c r="M971" s="239">
        <v>0</v>
      </c>
      <c r="XEJ971"/>
      <c r="XEK971"/>
      <c r="XEL971"/>
      <c r="XEM971"/>
      <c r="XEN971"/>
      <c r="XEO971"/>
      <c r="XEP971"/>
      <c r="XEQ971"/>
      <c r="XER971"/>
      <c r="XES971"/>
      <c r="XET971"/>
      <c r="XEU971"/>
      <c r="XEV971"/>
      <c r="XEW971"/>
      <c r="XEX971"/>
      <c r="XEY971"/>
      <c r="XEZ971"/>
      <c r="XFA971"/>
      <c r="XFB971"/>
      <c r="XFC971"/>
      <c r="XFD971"/>
    </row>
    <row r="972" s="239" customFormat="1" ht="21" hidden="1" customHeight="1" spans="1:16384">
      <c r="A972" s="246">
        <v>2140129</v>
      </c>
      <c r="B972" s="249" t="s">
        <v>867</v>
      </c>
      <c r="C972" s="132">
        <f t="shared" si="15"/>
        <v>0</v>
      </c>
      <c r="M972" s="239">
        <v>0</v>
      </c>
      <c r="XEJ972"/>
      <c r="XEK972"/>
      <c r="XEL972"/>
      <c r="XEM972"/>
      <c r="XEN972"/>
      <c r="XEO972"/>
      <c r="XEP972"/>
      <c r="XEQ972"/>
      <c r="XER972"/>
      <c r="XES972"/>
      <c r="XET972"/>
      <c r="XEU972"/>
      <c r="XEV972"/>
      <c r="XEW972"/>
      <c r="XEX972"/>
      <c r="XEY972"/>
      <c r="XEZ972"/>
      <c r="XFA972"/>
      <c r="XFB972"/>
      <c r="XFC972"/>
      <c r="XFD972"/>
    </row>
    <row r="973" s="239" customFormat="1" ht="21" hidden="1" customHeight="1" spans="1:16384">
      <c r="A973" s="246">
        <v>2140130</v>
      </c>
      <c r="B973" s="249" t="s">
        <v>868</v>
      </c>
      <c r="C973" s="132">
        <f t="shared" si="15"/>
        <v>0</v>
      </c>
      <c r="M973" s="239">
        <v>0</v>
      </c>
      <c r="XEJ973"/>
      <c r="XEK973"/>
      <c r="XEL973"/>
      <c r="XEM973"/>
      <c r="XEN973"/>
      <c r="XEO973"/>
      <c r="XEP973"/>
      <c r="XEQ973"/>
      <c r="XER973"/>
      <c r="XES973"/>
      <c r="XET973"/>
      <c r="XEU973"/>
      <c r="XEV973"/>
      <c r="XEW973"/>
      <c r="XEX973"/>
      <c r="XEY973"/>
      <c r="XEZ973"/>
      <c r="XFA973"/>
      <c r="XFB973"/>
      <c r="XFC973"/>
      <c r="XFD973"/>
    </row>
    <row r="974" s="239" customFormat="1" ht="21" hidden="1" customHeight="1" spans="1:16384">
      <c r="A974" s="246">
        <v>2140131</v>
      </c>
      <c r="B974" s="249" t="s">
        <v>869</v>
      </c>
      <c r="C974" s="132">
        <f t="shared" si="15"/>
        <v>0</v>
      </c>
      <c r="M974" s="239">
        <v>0</v>
      </c>
      <c r="XEJ974"/>
      <c r="XEK974"/>
      <c r="XEL974"/>
      <c r="XEM974"/>
      <c r="XEN974"/>
      <c r="XEO974"/>
      <c r="XEP974"/>
      <c r="XEQ974"/>
      <c r="XER974"/>
      <c r="XES974"/>
      <c r="XET974"/>
      <c r="XEU974"/>
      <c r="XEV974"/>
      <c r="XEW974"/>
      <c r="XEX974"/>
      <c r="XEY974"/>
      <c r="XEZ974"/>
      <c r="XFA974"/>
      <c r="XFB974"/>
      <c r="XFC974"/>
      <c r="XFD974"/>
    </row>
    <row r="975" s="239" customFormat="1" ht="21" hidden="1" customHeight="1" spans="1:16384">
      <c r="A975" s="246">
        <v>2140133</v>
      </c>
      <c r="B975" s="249" t="s">
        <v>870</v>
      </c>
      <c r="C975" s="132">
        <f t="shared" si="15"/>
        <v>0</v>
      </c>
      <c r="M975" s="239">
        <v>0</v>
      </c>
      <c r="XEJ975"/>
      <c r="XEK975"/>
      <c r="XEL975"/>
      <c r="XEM975"/>
      <c r="XEN975"/>
      <c r="XEO975"/>
      <c r="XEP975"/>
      <c r="XEQ975"/>
      <c r="XER975"/>
      <c r="XES975"/>
      <c r="XET975"/>
      <c r="XEU975"/>
      <c r="XEV975"/>
      <c r="XEW975"/>
      <c r="XEX975"/>
      <c r="XEY975"/>
      <c r="XEZ975"/>
      <c r="XFA975"/>
      <c r="XFB975"/>
      <c r="XFC975"/>
      <c r="XFD975"/>
    </row>
    <row r="976" s="239" customFormat="1" ht="21" customHeight="1" spans="1:16384">
      <c r="A976" s="246">
        <v>2140136</v>
      </c>
      <c r="B976" s="248" t="s">
        <v>871</v>
      </c>
      <c r="C976" s="132">
        <f t="shared" si="15"/>
        <v>339.81</v>
      </c>
      <c r="F976" s="239">
        <v>165.19</v>
      </c>
      <c r="G976" s="239">
        <v>10.53</v>
      </c>
      <c r="L976" s="239">
        <v>164.09</v>
      </c>
      <c r="M976" s="239">
        <v>0</v>
      </c>
      <c r="XEJ976"/>
      <c r="XEK976"/>
      <c r="XEL976"/>
      <c r="XEM976"/>
      <c r="XEN976"/>
      <c r="XEO976"/>
      <c r="XEP976"/>
      <c r="XEQ976"/>
      <c r="XER976"/>
      <c r="XES976"/>
      <c r="XET976"/>
      <c r="XEU976"/>
      <c r="XEV976"/>
      <c r="XEW976"/>
      <c r="XEX976"/>
      <c r="XEY976"/>
      <c r="XEZ976"/>
      <c r="XFA976"/>
      <c r="XFB976"/>
      <c r="XFC976"/>
      <c r="XFD976"/>
    </row>
    <row r="977" s="239" customFormat="1" ht="21" hidden="1" customHeight="1" spans="1:16384">
      <c r="A977" s="246">
        <v>2140138</v>
      </c>
      <c r="B977" s="249" t="s">
        <v>872</v>
      </c>
      <c r="C977" s="132">
        <f t="shared" si="15"/>
        <v>0</v>
      </c>
      <c r="M977" s="239">
        <v>0</v>
      </c>
      <c r="XEJ977"/>
      <c r="XEK977"/>
      <c r="XEL977"/>
      <c r="XEM977"/>
      <c r="XEN977"/>
      <c r="XEO977"/>
      <c r="XEP977"/>
      <c r="XEQ977"/>
      <c r="XER977"/>
      <c r="XES977"/>
      <c r="XET977"/>
      <c r="XEU977"/>
      <c r="XEV977"/>
      <c r="XEW977"/>
      <c r="XEX977"/>
      <c r="XEY977"/>
      <c r="XEZ977"/>
      <c r="XFA977"/>
      <c r="XFB977"/>
      <c r="XFC977"/>
      <c r="XFD977"/>
    </row>
    <row r="978" s="239" customFormat="1" ht="21" customHeight="1" spans="1:16384">
      <c r="A978" s="246">
        <v>2140199</v>
      </c>
      <c r="B978" s="249" t="s">
        <v>873</v>
      </c>
      <c r="C978" s="132">
        <f t="shared" si="15"/>
        <v>801.55</v>
      </c>
      <c r="L978" s="239">
        <v>258</v>
      </c>
      <c r="M978" s="239">
        <v>543.55</v>
      </c>
      <c r="XEJ978"/>
      <c r="XEK978"/>
      <c r="XEL978"/>
      <c r="XEM978"/>
      <c r="XEN978"/>
      <c r="XEO978"/>
      <c r="XEP978"/>
      <c r="XEQ978"/>
      <c r="XER978"/>
      <c r="XES978"/>
      <c r="XET978"/>
      <c r="XEU978"/>
      <c r="XEV978"/>
      <c r="XEW978"/>
      <c r="XEX978"/>
      <c r="XEY978"/>
      <c r="XEZ978"/>
      <c r="XFA978"/>
      <c r="XFB978"/>
      <c r="XFC978"/>
      <c r="XFD978"/>
    </row>
    <row r="979" s="239" customFormat="1" ht="21" hidden="1" customHeight="1" spans="1:16384">
      <c r="A979" s="246">
        <v>21402</v>
      </c>
      <c r="B979" s="248" t="s">
        <v>874</v>
      </c>
      <c r="C979" s="132">
        <f t="shared" si="15"/>
        <v>0</v>
      </c>
      <c r="M979" s="239">
        <v>0</v>
      </c>
      <c r="XEJ979"/>
      <c r="XEK979"/>
      <c r="XEL979"/>
      <c r="XEM979"/>
      <c r="XEN979"/>
      <c r="XEO979"/>
      <c r="XEP979"/>
      <c r="XEQ979"/>
      <c r="XER979"/>
      <c r="XES979"/>
      <c r="XET979"/>
      <c r="XEU979"/>
      <c r="XEV979"/>
      <c r="XEW979"/>
      <c r="XEX979"/>
      <c r="XEY979"/>
      <c r="XEZ979"/>
      <c r="XFA979"/>
      <c r="XFB979"/>
      <c r="XFC979"/>
      <c r="XFD979"/>
    </row>
    <row r="980" s="239" customFormat="1" ht="21" hidden="1" customHeight="1" spans="1:16384">
      <c r="A980" s="246">
        <v>2140201</v>
      </c>
      <c r="B980" s="249" t="s">
        <v>132</v>
      </c>
      <c r="C980" s="132">
        <f t="shared" si="15"/>
        <v>0</v>
      </c>
      <c r="M980" s="239">
        <v>0</v>
      </c>
      <c r="XEJ980"/>
      <c r="XEK980"/>
      <c r="XEL980"/>
      <c r="XEM980"/>
      <c r="XEN980"/>
      <c r="XEO980"/>
      <c r="XEP980"/>
      <c r="XEQ980"/>
      <c r="XER980"/>
      <c r="XES980"/>
      <c r="XET980"/>
      <c r="XEU980"/>
      <c r="XEV980"/>
      <c r="XEW980"/>
      <c r="XEX980"/>
      <c r="XEY980"/>
      <c r="XEZ980"/>
      <c r="XFA980"/>
      <c r="XFB980"/>
      <c r="XFC980"/>
      <c r="XFD980"/>
    </row>
    <row r="981" s="239" customFormat="1" ht="21" hidden="1" customHeight="1" spans="1:16384">
      <c r="A981" s="246">
        <v>2140202</v>
      </c>
      <c r="B981" s="249" t="s">
        <v>133</v>
      </c>
      <c r="C981" s="132">
        <f t="shared" si="15"/>
        <v>0</v>
      </c>
      <c r="M981" s="239">
        <v>0</v>
      </c>
      <c r="XEJ981"/>
      <c r="XEK981"/>
      <c r="XEL981"/>
      <c r="XEM981"/>
      <c r="XEN981"/>
      <c r="XEO981"/>
      <c r="XEP981"/>
      <c r="XEQ981"/>
      <c r="XER981"/>
      <c r="XES981"/>
      <c r="XET981"/>
      <c r="XEU981"/>
      <c r="XEV981"/>
      <c r="XEW981"/>
      <c r="XEX981"/>
      <c r="XEY981"/>
      <c r="XEZ981"/>
      <c r="XFA981"/>
      <c r="XFB981"/>
      <c r="XFC981"/>
      <c r="XFD981"/>
    </row>
    <row r="982" s="239" customFormat="1" ht="21" hidden="1" customHeight="1" spans="1:16384">
      <c r="A982" s="246">
        <v>2140203</v>
      </c>
      <c r="B982" s="249" t="s">
        <v>134</v>
      </c>
      <c r="C982" s="132">
        <f t="shared" si="15"/>
        <v>0</v>
      </c>
      <c r="M982" s="239">
        <v>0</v>
      </c>
      <c r="XEJ982"/>
      <c r="XEK982"/>
      <c r="XEL982"/>
      <c r="XEM982"/>
      <c r="XEN982"/>
      <c r="XEO982"/>
      <c r="XEP982"/>
      <c r="XEQ982"/>
      <c r="XER982"/>
      <c r="XES982"/>
      <c r="XET982"/>
      <c r="XEU982"/>
      <c r="XEV982"/>
      <c r="XEW982"/>
      <c r="XEX982"/>
      <c r="XEY982"/>
      <c r="XEZ982"/>
      <c r="XFA982"/>
      <c r="XFB982"/>
      <c r="XFC982"/>
      <c r="XFD982"/>
    </row>
    <row r="983" s="239" customFormat="1" ht="21" hidden="1" customHeight="1" spans="1:16384">
      <c r="A983" s="246">
        <v>2140204</v>
      </c>
      <c r="B983" s="249" t="s">
        <v>875</v>
      </c>
      <c r="C983" s="132">
        <f t="shared" si="15"/>
        <v>0</v>
      </c>
      <c r="M983" s="239">
        <v>0</v>
      </c>
      <c r="XEJ983"/>
      <c r="XEK983"/>
      <c r="XEL983"/>
      <c r="XEM983"/>
      <c r="XEN983"/>
      <c r="XEO983"/>
      <c r="XEP983"/>
      <c r="XEQ983"/>
      <c r="XER983"/>
      <c r="XES983"/>
      <c r="XET983"/>
      <c r="XEU983"/>
      <c r="XEV983"/>
      <c r="XEW983"/>
      <c r="XEX983"/>
      <c r="XEY983"/>
      <c r="XEZ983"/>
      <c r="XFA983"/>
      <c r="XFB983"/>
      <c r="XFC983"/>
      <c r="XFD983"/>
    </row>
    <row r="984" s="239" customFormat="1" ht="21" hidden="1" customHeight="1" spans="1:16384">
      <c r="A984" s="246">
        <v>2140205</v>
      </c>
      <c r="B984" s="248" t="s">
        <v>876</v>
      </c>
      <c r="C984" s="132">
        <f t="shared" si="15"/>
        <v>0</v>
      </c>
      <c r="M984" s="239">
        <v>0</v>
      </c>
      <c r="XEJ984"/>
      <c r="XEK984"/>
      <c r="XEL984"/>
      <c r="XEM984"/>
      <c r="XEN984"/>
      <c r="XEO984"/>
      <c r="XEP984"/>
      <c r="XEQ984"/>
      <c r="XER984"/>
      <c r="XES984"/>
      <c r="XET984"/>
      <c r="XEU984"/>
      <c r="XEV984"/>
      <c r="XEW984"/>
      <c r="XEX984"/>
      <c r="XEY984"/>
      <c r="XEZ984"/>
      <c r="XFA984"/>
      <c r="XFB984"/>
      <c r="XFC984"/>
      <c r="XFD984"/>
    </row>
    <row r="985" s="239" customFormat="1" ht="21" hidden="1" customHeight="1" spans="1:16384">
      <c r="A985" s="246">
        <v>2140206</v>
      </c>
      <c r="B985" s="249" t="s">
        <v>877</v>
      </c>
      <c r="C985" s="132">
        <f t="shared" si="15"/>
        <v>0</v>
      </c>
      <c r="M985" s="239">
        <v>0</v>
      </c>
      <c r="XEJ985"/>
      <c r="XEK985"/>
      <c r="XEL985"/>
      <c r="XEM985"/>
      <c r="XEN985"/>
      <c r="XEO985"/>
      <c r="XEP985"/>
      <c r="XEQ985"/>
      <c r="XER985"/>
      <c r="XES985"/>
      <c r="XET985"/>
      <c r="XEU985"/>
      <c r="XEV985"/>
      <c r="XEW985"/>
      <c r="XEX985"/>
      <c r="XEY985"/>
      <c r="XEZ985"/>
      <c r="XFA985"/>
      <c r="XFB985"/>
      <c r="XFC985"/>
      <c r="XFD985"/>
    </row>
    <row r="986" s="239" customFormat="1" ht="21" hidden="1" customHeight="1" spans="1:16384">
      <c r="A986" s="246">
        <v>2140207</v>
      </c>
      <c r="B986" s="249" t="s">
        <v>878</v>
      </c>
      <c r="C986" s="132">
        <f t="shared" si="15"/>
        <v>0</v>
      </c>
      <c r="M986" s="239">
        <v>0</v>
      </c>
      <c r="XEJ986"/>
      <c r="XEK986"/>
      <c r="XEL986"/>
      <c r="XEM986"/>
      <c r="XEN986"/>
      <c r="XEO986"/>
      <c r="XEP986"/>
      <c r="XEQ986"/>
      <c r="XER986"/>
      <c r="XES986"/>
      <c r="XET986"/>
      <c r="XEU986"/>
      <c r="XEV986"/>
      <c r="XEW986"/>
      <c r="XEX986"/>
      <c r="XEY986"/>
      <c r="XEZ986"/>
      <c r="XFA986"/>
      <c r="XFB986"/>
      <c r="XFC986"/>
      <c r="XFD986"/>
    </row>
    <row r="987" s="239" customFormat="1" ht="21" hidden="1" customHeight="1" spans="1:16384">
      <c r="A987" s="246">
        <v>2140208</v>
      </c>
      <c r="B987" s="249" t="s">
        <v>879</v>
      </c>
      <c r="C987" s="132">
        <f t="shared" si="15"/>
        <v>0</v>
      </c>
      <c r="M987" s="239">
        <v>0</v>
      </c>
      <c r="XEJ987"/>
      <c r="XEK987"/>
      <c r="XEL987"/>
      <c r="XEM987"/>
      <c r="XEN987"/>
      <c r="XEO987"/>
      <c r="XEP987"/>
      <c r="XEQ987"/>
      <c r="XER987"/>
      <c r="XES987"/>
      <c r="XET987"/>
      <c r="XEU987"/>
      <c r="XEV987"/>
      <c r="XEW987"/>
      <c r="XEX987"/>
      <c r="XEY987"/>
      <c r="XEZ987"/>
      <c r="XFA987"/>
      <c r="XFB987"/>
      <c r="XFC987"/>
      <c r="XFD987"/>
    </row>
    <row r="988" s="239" customFormat="1" ht="21" hidden="1" customHeight="1" spans="1:16384">
      <c r="A988" s="246">
        <v>2140299</v>
      </c>
      <c r="B988" s="249" t="s">
        <v>880</v>
      </c>
      <c r="C988" s="132">
        <f t="shared" si="15"/>
        <v>0</v>
      </c>
      <c r="M988" s="239">
        <v>0</v>
      </c>
      <c r="XEJ988"/>
      <c r="XEK988"/>
      <c r="XEL988"/>
      <c r="XEM988"/>
      <c r="XEN988"/>
      <c r="XEO988"/>
      <c r="XEP988"/>
      <c r="XEQ988"/>
      <c r="XER988"/>
      <c r="XES988"/>
      <c r="XET988"/>
      <c r="XEU988"/>
      <c r="XEV988"/>
      <c r="XEW988"/>
      <c r="XEX988"/>
      <c r="XEY988"/>
      <c r="XEZ988"/>
      <c r="XFA988"/>
      <c r="XFB988"/>
      <c r="XFC988"/>
      <c r="XFD988"/>
    </row>
    <row r="989" s="239" customFormat="1" ht="21" customHeight="1" spans="1:16384">
      <c r="A989" s="246">
        <v>21403</v>
      </c>
      <c r="B989" s="248" t="s">
        <v>881</v>
      </c>
      <c r="C989" s="132">
        <f t="shared" si="15"/>
        <v>28.5</v>
      </c>
      <c r="M989" s="239">
        <v>28.5</v>
      </c>
      <c r="XEJ989"/>
      <c r="XEK989"/>
      <c r="XEL989"/>
      <c r="XEM989"/>
      <c r="XEN989"/>
      <c r="XEO989"/>
      <c r="XEP989"/>
      <c r="XEQ989"/>
      <c r="XER989"/>
      <c r="XES989"/>
      <c r="XET989"/>
      <c r="XEU989"/>
      <c r="XEV989"/>
      <c r="XEW989"/>
      <c r="XEX989"/>
      <c r="XEY989"/>
      <c r="XEZ989"/>
      <c r="XFA989"/>
      <c r="XFB989"/>
      <c r="XFC989"/>
      <c r="XFD989"/>
    </row>
    <row r="990" s="239" customFormat="1" ht="21" hidden="1" customHeight="1" spans="1:16384">
      <c r="A990" s="246">
        <v>2140301</v>
      </c>
      <c r="B990" s="249" t="s">
        <v>132</v>
      </c>
      <c r="C990" s="132">
        <f t="shared" si="15"/>
        <v>0</v>
      </c>
      <c r="M990" s="239">
        <v>0</v>
      </c>
      <c r="XEJ990"/>
      <c r="XEK990"/>
      <c r="XEL990"/>
      <c r="XEM990"/>
      <c r="XEN990"/>
      <c r="XEO990"/>
      <c r="XEP990"/>
      <c r="XEQ990"/>
      <c r="XER990"/>
      <c r="XES990"/>
      <c r="XET990"/>
      <c r="XEU990"/>
      <c r="XEV990"/>
      <c r="XEW990"/>
      <c r="XEX990"/>
      <c r="XEY990"/>
      <c r="XEZ990"/>
      <c r="XFA990"/>
      <c r="XFB990"/>
      <c r="XFC990"/>
      <c r="XFD990"/>
    </row>
    <row r="991" s="239" customFormat="1" ht="21" hidden="1" customHeight="1" spans="1:16384">
      <c r="A991" s="246">
        <v>2140302</v>
      </c>
      <c r="B991" s="249" t="s">
        <v>133</v>
      </c>
      <c r="C991" s="132">
        <f t="shared" si="15"/>
        <v>0</v>
      </c>
      <c r="M991" s="239">
        <v>0</v>
      </c>
      <c r="XEJ991"/>
      <c r="XEK991"/>
      <c r="XEL991"/>
      <c r="XEM991"/>
      <c r="XEN991"/>
      <c r="XEO991"/>
      <c r="XEP991"/>
      <c r="XEQ991"/>
      <c r="XER991"/>
      <c r="XES991"/>
      <c r="XET991"/>
      <c r="XEU991"/>
      <c r="XEV991"/>
      <c r="XEW991"/>
      <c r="XEX991"/>
      <c r="XEY991"/>
      <c r="XEZ991"/>
      <c r="XFA991"/>
      <c r="XFB991"/>
      <c r="XFC991"/>
      <c r="XFD991"/>
    </row>
    <row r="992" s="239" customFormat="1" ht="21" hidden="1" customHeight="1" spans="1:16384">
      <c r="A992" s="246">
        <v>2140303</v>
      </c>
      <c r="B992" s="249" t="s">
        <v>134</v>
      </c>
      <c r="C992" s="132">
        <f t="shared" si="15"/>
        <v>0</v>
      </c>
      <c r="M992" s="239">
        <v>0</v>
      </c>
      <c r="XEJ992"/>
      <c r="XEK992"/>
      <c r="XEL992"/>
      <c r="XEM992"/>
      <c r="XEN992"/>
      <c r="XEO992"/>
      <c r="XEP992"/>
      <c r="XEQ992"/>
      <c r="XER992"/>
      <c r="XES992"/>
      <c r="XET992"/>
      <c r="XEU992"/>
      <c r="XEV992"/>
      <c r="XEW992"/>
      <c r="XEX992"/>
      <c r="XEY992"/>
      <c r="XEZ992"/>
      <c r="XFA992"/>
      <c r="XFB992"/>
      <c r="XFC992"/>
      <c r="XFD992"/>
    </row>
    <row r="993" s="239" customFormat="1" ht="21" customHeight="1" spans="1:16384">
      <c r="A993" s="246">
        <v>2140304</v>
      </c>
      <c r="B993" s="249" t="s">
        <v>882</v>
      </c>
      <c r="C993" s="132">
        <f t="shared" si="15"/>
        <v>28.5</v>
      </c>
      <c r="M993" s="239">
        <v>28.5</v>
      </c>
      <c r="XEJ993"/>
      <c r="XEK993"/>
      <c r="XEL993"/>
      <c r="XEM993"/>
      <c r="XEN993"/>
      <c r="XEO993"/>
      <c r="XEP993"/>
      <c r="XEQ993"/>
      <c r="XER993"/>
      <c r="XES993"/>
      <c r="XET993"/>
      <c r="XEU993"/>
      <c r="XEV993"/>
      <c r="XEW993"/>
      <c r="XEX993"/>
      <c r="XEY993"/>
      <c r="XEZ993"/>
      <c r="XFA993"/>
      <c r="XFB993"/>
      <c r="XFC993"/>
      <c r="XFD993"/>
    </row>
    <row r="994" s="239" customFormat="1" ht="21" hidden="1" customHeight="1" spans="1:16384">
      <c r="A994" s="246">
        <v>2140305</v>
      </c>
      <c r="B994" s="248" t="s">
        <v>883</v>
      </c>
      <c r="C994" s="132">
        <f t="shared" si="15"/>
        <v>0</v>
      </c>
      <c r="M994" s="239">
        <v>0</v>
      </c>
      <c r="XEJ994"/>
      <c r="XEK994"/>
      <c r="XEL994"/>
      <c r="XEM994"/>
      <c r="XEN994"/>
      <c r="XEO994"/>
      <c r="XEP994"/>
      <c r="XEQ994"/>
      <c r="XER994"/>
      <c r="XES994"/>
      <c r="XET994"/>
      <c r="XEU994"/>
      <c r="XEV994"/>
      <c r="XEW994"/>
      <c r="XEX994"/>
      <c r="XEY994"/>
      <c r="XEZ994"/>
      <c r="XFA994"/>
      <c r="XFB994"/>
      <c r="XFC994"/>
      <c r="XFD994"/>
    </row>
    <row r="995" s="239" customFormat="1" ht="21" hidden="1" customHeight="1" spans="1:16384">
      <c r="A995" s="246">
        <v>2140306</v>
      </c>
      <c r="B995" s="249" t="s">
        <v>884</v>
      </c>
      <c r="C995" s="132">
        <f t="shared" si="15"/>
        <v>0</v>
      </c>
      <c r="M995" s="239">
        <v>0</v>
      </c>
      <c r="XEJ995"/>
      <c r="XEK995"/>
      <c r="XEL995"/>
      <c r="XEM995"/>
      <c r="XEN995"/>
      <c r="XEO995"/>
      <c r="XEP995"/>
      <c r="XEQ995"/>
      <c r="XER995"/>
      <c r="XES995"/>
      <c r="XET995"/>
      <c r="XEU995"/>
      <c r="XEV995"/>
      <c r="XEW995"/>
      <c r="XEX995"/>
      <c r="XEY995"/>
      <c r="XEZ995"/>
      <c r="XFA995"/>
      <c r="XFB995"/>
      <c r="XFC995"/>
      <c r="XFD995"/>
    </row>
    <row r="996" s="239" customFormat="1" ht="21" hidden="1" customHeight="1" spans="1:16384">
      <c r="A996" s="246">
        <v>2140307</v>
      </c>
      <c r="B996" s="249" t="s">
        <v>885</v>
      </c>
      <c r="C996" s="132">
        <f t="shared" si="15"/>
        <v>0</v>
      </c>
      <c r="M996" s="239">
        <v>0</v>
      </c>
      <c r="XEJ996"/>
      <c r="XEK996"/>
      <c r="XEL996"/>
      <c r="XEM996"/>
      <c r="XEN996"/>
      <c r="XEO996"/>
      <c r="XEP996"/>
      <c r="XEQ996"/>
      <c r="XER996"/>
      <c r="XES996"/>
      <c r="XET996"/>
      <c r="XEU996"/>
      <c r="XEV996"/>
      <c r="XEW996"/>
      <c r="XEX996"/>
      <c r="XEY996"/>
      <c r="XEZ996"/>
      <c r="XFA996"/>
      <c r="XFB996"/>
      <c r="XFC996"/>
      <c r="XFD996"/>
    </row>
    <row r="997" s="239" customFormat="1" ht="21" hidden="1" customHeight="1" spans="1:16384">
      <c r="A997" s="246">
        <v>2140308</v>
      </c>
      <c r="B997" s="248" t="s">
        <v>886</v>
      </c>
      <c r="C997" s="132">
        <f t="shared" si="15"/>
        <v>0</v>
      </c>
      <c r="M997" s="239">
        <v>0</v>
      </c>
      <c r="XEJ997"/>
      <c r="XEK997"/>
      <c r="XEL997"/>
      <c r="XEM997"/>
      <c r="XEN997"/>
      <c r="XEO997"/>
      <c r="XEP997"/>
      <c r="XEQ997"/>
      <c r="XER997"/>
      <c r="XES997"/>
      <c r="XET997"/>
      <c r="XEU997"/>
      <c r="XEV997"/>
      <c r="XEW997"/>
      <c r="XEX997"/>
      <c r="XEY997"/>
      <c r="XEZ997"/>
      <c r="XFA997"/>
      <c r="XFB997"/>
      <c r="XFC997"/>
      <c r="XFD997"/>
    </row>
    <row r="998" s="239" customFormat="1" ht="21" hidden="1" customHeight="1" spans="1:16384">
      <c r="A998" s="246">
        <v>2140399</v>
      </c>
      <c r="B998" s="249" t="s">
        <v>887</v>
      </c>
      <c r="C998" s="132">
        <f t="shared" si="15"/>
        <v>0</v>
      </c>
      <c r="M998" s="239">
        <v>0</v>
      </c>
      <c r="XEJ998"/>
      <c r="XEK998"/>
      <c r="XEL998"/>
      <c r="XEM998"/>
      <c r="XEN998"/>
      <c r="XEO998"/>
      <c r="XEP998"/>
      <c r="XEQ998"/>
      <c r="XER998"/>
      <c r="XES998"/>
      <c r="XET998"/>
      <c r="XEU998"/>
      <c r="XEV998"/>
      <c r="XEW998"/>
      <c r="XEX998"/>
      <c r="XEY998"/>
      <c r="XEZ998"/>
      <c r="XFA998"/>
      <c r="XFB998"/>
      <c r="XFC998"/>
      <c r="XFD998"/>
    </row>
    <row r="999" s="239" customFormat="1" ht="21" hidden="1" customHeight="1" spans="1:16384">
      <c r="A999" s="246">
        <v>21405</v>
      </c>
      <c r="B999" s="249" t="s">
        <v>888</v>
      </c>
      <c r="C999" s="132">
        <f t="shared" ref="C999:C1062" si="16">D999+E999+F999+G999+H999+I999+J999+K999+L999+M999</f>
        <v>0</v>
      </c>
      <c r="M999" s="239">
        <v>0</v>
      </c>
      <c r="XEJ999"/>
      <c r="XEK999"/>
      <c r="XEL999"/>
      <c r="XEM999"/>
      <c r="XEN999"/>
      <c r="XEO999"/>
      <c r="XEP999"/>
      <c r="XEQ999"/>
      <c r="XER999"/>
      <c r="XES999"/>
      <c r="XET999"/>
      <c r="XEU999"/>
      <c r="XEV999"/>
      <c r="XEW999"/>
      <c r="XEX999"/>
      <c r="XEY999"/>
      <c r="XEZ999"/>
      <c r="XFA999"/>
      <c r="XFB999"/>
      <c r="XFC999"/>
      <c r="XFD999"/>
    </row>
    <row r="1000" s="239" customFormat="1" ht="21" hidden="1" customHeight="1" spans="1:16384">
      <c r="A1000" s="246">
        <v>2140501</v>
      </c>
      <c r="B1000" s="249" t="s">
        <v>132</v>
      </c>
      <c r="C1000" s="132">
        <f t="shared" si="16"/>
        <v>0</v>
      </c>
      <c r="M1000" s="239">
        <v>0</v>
      </c>
      <c r="XEJ1000"/>
      <c r="XEK1000"/>
      <c r="XEL1000"/>
      <c r="XEM1000"/>
      <c r="XEN1000"/>
      <c r="XEO1000"/>
      <c r="XEP1000"/>
      <c r="XEQ1000"/>
      <c r="XER1000"/>
      <c r="XES1000"/>
      <c r="XET1000"/>
      <c r="XEU1000"/>
      <c r="XEV1000"/>
      <c r="XEW1000"/>
      <c r="XEX1000"/>
      <c r="XEY1000"/>
      <c r="XEZ1000"/>
      <c r="XFA1000"/>
      <c r="XFB1000"/>
      <c r="XFC1000"/>
      <c r="XFD1000"/>
    </row>
    <row r="1001" s="239" customFormat="1" ht="21" hidden="1" customHeight="1" spans="1:16384">
      <c r="A1001" s="246">
        <v>2140502</v>
      </c>
      <c r="B1001" s="249" t="s">
        <v>133</v>
      </c>
      <c r="C1001" s="132">
        <f t="shared" si="16"/>
        <v>0</v>
      </c>
      <c r="M1001" s="239">
        <v>0</v>
      </c>
      <c r="XEJ1001"/>
      <c r="XEK1001"/>
      <c r="XEL1001"/>
      <c r="XEM1001"/>
      <c r="XEN1001"/>
      <c r="XEO1001"/>
      <c r="XEP1001"/>
      <c r="XEQ1001"/>
      <c r="XER1001"/>
      <c r="XES1001"/>
      <c r="XET1001"/>
      <c r="XEU1001"/>
      <c r="XEV1001"/>
      <c r="XEW1001"/>
      <c r="XEX1001"/>
      <c r="XEY1001"/>
      <c r="XEZ1001"/>
      <c r="XFA1001"/>
      <c r="XFB1001"/>
      <c r="XFC1001"/>
      <c r="XFD1001"/>
    </row>
    <row r="1002" s="239" customFormat="1" ht="21" hidden="1" customHeight="1" spans="1:16384">
      <c r="A1002" s="246">
        <v>2140503</v>
      </c>
      <c r="B1002" s="248" t="s">
        <v>134</v>
      </c>
      <c r="C1002" s="132">
        <f t="shared" si="16"/>
        <v>0</v>
      </c>
      <c r="M1002" s="239">
        <v>0</v>
      </c>
      <c r="XEJ1002"/>
      <c r="XEK1002"/>
      <c r="XEL1002"/>
      <c r="XEM1002"/>
      <c r="XEN1002"/>
      <c r="XEO1002"/>
      <c r="XEP1002"/>
      <c r="XEQ1002"/>
      <c r="XER1002"/>
      <c r="XES1002"/>
      <c r="XET1002"/>
      <c r="XEU1002"/>
      <c r="XEV1002"/>
      <c r="XEW1002"/>
      <c r="XEX1002"/>
      <c r="XEY1002"/>
      <c r="XEZ1002"/>
      <c r="XFA1002"/>
      <c r="XFB1002"/>
      <c r="XFC1002"/>
      <c r="XFD1002"/>
    </row>
    <row r="1003" s="239" customFormat="1" ht="21" hidden="1" customHeight="1" spans="1:16384">
      <c r="A1003" s="246">
        <v>2140504</v>
      </c>
      <c r="B1003" s="249" t="s">
        <v>879</v>
      </c>
      <c r="C1003" s="132">
        <f t="shared" si="16"/>
        <v>0</v>
      </c>
      <c r="M1003" s="239">
        <v>0</v>
      </c>
      <c r="XEJ1003"/>
      <c r="XEK1003"/>
      <c r="XEL1003"/>
      <c r="XEM1003"/>
      <c r="XEN1003"/>
      <c r="XEO1003"/>
      <c r="XEP1003"/>
      <c r="XEQ1003"/>
      <c r="XER1003"/>
      <c r="XES1003"/>
      <c r="XET1003"/>
      <c r="XEU1003"/>
      <c r="XEV1003"/>
      <c r="XEW1003"/>
      <c r="XEX1003"/>
      <c r="XEY1003"/>
      <c r="XEZ1003"/>
      <c r="XFA1003"/>
      <c r="XFB1003"/>
      <c r="XFC1003"/>
      <c r="XFD1003"/>
    </row>
    <row r="1004" s="239" customFormat="1" ht="21" hidden="1" customHeight="1" spans="1:16384">
      <c r="A1004" s="246">
        <v>2140505</v>
      </c>
      <c r="B1004" s="249" t="s">
        <v>889</v>
      </c>
      <c r="C1004" s="132">
        <f t="shared" si="16"/>
        <v>0</v>
      </c>
      <c r="M1004" s="239">
        <v>0</v>
      </c>
      <c r="XEJ1004"/>
      <c r="XEK1004"/>
      <c r="XEL1004"/>
      <c r="XEM1004"/>
      <c r="XEN1004"/>
      <c r="XEO1004"/>
      <c r="XEP1004"/>
      <c r="XEQ1004"/>
      <c r="XER1004"/>
      <c r="XES1004"/>
      <c r="XET1004"/>
      <c r="XEU1004"/>
      <c r="XEV1004"/>
      <c r="XEW1004"/>
      <c r="XEX1004"/>
      <c r="XEY1004"/>
      <c r="XEZ1004"/>
      <c r="XFA1004"/>
      <c r="XFB1004"/>
      <c r="XFC1004"/>
      <c r="XFD1004"/>
    </row>
    <row r="1005" s="239" customFormat="1" ht="21" hidden="1" customHeight="1" spans="1:16384">
      <c r="A1005" s="246">
        <v>2140599</v>
      </c>
      <c r="B1005" s="250" t="s">
        <v>890</v>
      </c>
      <c r="C1005" s="132">
        <f t="shared" si="16"/>
        <v>0</v>
      </c>
      <c r="M1005" s="239">
        <v>0</v>
      </c>
      <c r="XEJ1005"/>
      <c r="XEK1005"/>
      <c r="XEL1005"/>
      <c r="XEM1005"/>
      <c r="XEN1005"/>
      <c r="XEO1005"/>
      <c r="XEP1005"/>
      <c r="XEQ1005"/>
      <c r="XER1005"/>
      <c r="XES1005"/>
      <c r="XET1005"/>
      <c r="XEU1005"/>
      <c r="XEV1005"/>
      <c r="XEW1005"/>
      <c r="XEX1005"/>
      <c r="XEY1005"/>
      <c r="XEZ1005"/>
      <c r="XFA1005"/>
      <c r="XFB1005"/>
      <c r="XFC1005"/>
      <c r="XFD1005"/>
    </row>
    <row r="1006" s="239" customFormat="1" ht="21" customHeight="1" spans="1:16384">
      <c r="A1006" s="246">
        <v>21406</v>
      </c>
      <c r="B1006" s="248" t="s">
        <v>891</v>
      </c>
      <c r="C1006" s="132">
        <f t="shared" si="16"/>
        <v>18553.67</v>
      </c>
      <c r="L1006" s="239">
        <v>14225</v>
      </c>
      <c r="M1006" s="239">
        <v>4328.67</v>
      </c>
      <c r="XEJ1006"/>
      <c r="XEK1006"/>
      <c r="XEL1006"/>
      <c r="XEM1006"/>
      <c r="XEN1006"/>
      <c r="XEO1006"/>
      <c r="XEP1006"/>
      <c r="XEQ1006"/>
      <c r="XER1006"/>
      <c r="XES1006"/>
      <c r="XET1006"/>
      <c r="XEU1006"/>
      <c r="XEV1006"/>
      <c r="XEW1006"/>
      <c r="XEX1006"/>
      <c r="XEY1006"/>
      <c r="XEZ1006"/>
      <c r="XFA1006"/>
      <c r="XFB1006"/>
      <c r="XFC1006"/>
      <c r="XFD1006"/>
    </row>
    <row r="1007" s="239" customFormat="1" ht="21" customHeight="1" spans="1:16384">
      <c r="A1007" s="246">
        <v>2140601</v>
      </c>
      <c r="B1007" s="249" t="s">
        <v>892</v>
      </c>
      <c r="C1007" s="132">
        <f t="shared" si="16"/>
        <v>18553.67</v>
      </c>
      <c r="L1007" s="239">
        <v>14225</v>
      </c>
      <c r="M1007" s="239">
        <v>4328.67</v>
      </c>
      <c r="XEJ1007"/>
      <c r="XEK1007"/>
      <c r="XEL1007"/>
      <c r="XEM1007"/>
      <c r="XEN1007"/>
      <c r="XEO1007"/>
      <c r="XEP1007"/>
      <c r="XEQ1007"/>
      <c r="XER1007"/>
      <c r="XES1007"/>
      <c r="XET1007"/>
      <c r="XEU1007"/>
      <c r="XEV1007"/>
      <c r="XEW1007"/>
      <c r="XEX1007"/>
      <c r="XEY1007"/>
      <c r="XEZ1007"/>
      <c r="XFA1007"/>
      <c r="XFB1007"/>
      <c r="XFC1007"/>
      <c r="XFD1007"/>
    </row>
    <row r="1008" s="239" customFormat="1" ht="21" hidden="1" customHeight="1" spans="1:16384">
      <c r="A1008" s="246">
        <v>2140602</v>
      </c>
      <c r="B1008" s="249" t="s">
        <v>893</v>
      </c>
      <c r="C1008" s="132">
        <f t="shared" si="16"/>
        <v>0</v>
      </c>
      <c r="M1008" s="239">
        <v>0</v>
      </c>
      <c r="XEJ1008"/>
      <c r="XEK1008"/>
      <c r="XEL1008"/>
      <c r="XEM1008"/>
      <c r="XEN1008"/>
      <c r="XEO1008"/>
      <c r="XEP1008"/>
      <c r="XEQ1008"/>
      <c r="XER1008"/>
      <c r="XES1008"/>
      <c r="XET1008"/>
      <c r="XEU1008"/>
      <c r="XEV1008"/>
      <c r="XEW1008"/>
      <c r="XEX1008"/>
      <c r="XEY1008"/>
      <c r="XEZ1008"/>
      <c r="XFA1008"/>
      <c r="XFB1008"/>
      <c r="XFC1008"/>
      <c r="XFD1008"/>
    </row>
    <row r="1009" s="239" customFormat="1" ht="21" hidden="1" customHeight="1" spans="1:16384">
      <c r="A1009" s="246">
        <v>2140603</v>
      </c>
      <c r="B1009" s="249" t="s">
        <v>894</v>
      </c>
      <c r="C1009" s="132">
        <f t="shared" si="16"/>
        <v>0</v>
      </c>
      <c r="M1009" s="239">
        <v>0</v>
      </c>
      <c r="XEJ1009"/>
      <c r="XEK1009"/>
      <c r="XEL1009"/>
      <c r="XEM1009"/>
      <c r="XEN1009"/>
      <c r="XEO1009"/>
      <c r="XEP1009"/>
      <c r="XEQ1009"/>
      <c r="XER1009"/>
      <c r="XES1009"/>
      <c r="XET1009"/>
      <c r="XEU1009"/>
      <c r="XEV1009"/>
      <c r="XEW1009"/>
      <c r="XEX1009"/>
      <c r="XEY1009"/>
      <c r="XEZ1009"/>
      <c r="XFA1009"/>
      <c r="XFB1009"/>
      <c r="XFC1009"/>
      <c r="XFD1009"/>
    </row>
    <row r="1010" s="239" customFormat="1" ht="21" hidden="1" customHeight="1" spans="1:16384">
      <c r="A1010" s="246">
        <v>2140699</v>
      </c>
      <c r="B1010" s="249" t="s">
        <v>895</v>
      </c>
      <c r="C1010" s="132">
        <f t="shared" si="16"/>
        <v>0</v>
      </c>
      <c r="M1010" s="239">
        <v>0</v>
      </c>
      <c r="XEJ1010"/>
      <c r="XEK1010"/>
      <c r="XEL1010"/>
      <c r="XEM1010"/>
      <c r="XEN1010"/>
      <c r="XEO1010"/>
      <c r="XEP1010"/>
      <c r="XEQ1010"/>
      <c r="XER1010"/>
      <c r="XES1010"/>
      <c r="XET1010"/>
      <c r="XEU1010"/>
      <c r="XEV1010"/>
      <c r="XEW1010"/>
      <c r="XEX1010"/>
      <c r="XEY1010"/>
      <c r="XEZ1010"/>
      <c r="XFA1010"/>
      <c r="XFB1010"/>
      <c r="XFC1010"/>
      <c r="XFD1010"/>
    </row>
    <row r="1011" s="239" customFormat="1" ht="21" customHeight="1" spans="1:16384">
      <c r="A1011" s="246">
        <v>21499</v>
      </c>
      <c r="B1011" s="249" t="s">
        <v>896</v>
      </c>
      <c r="C1011" s="132">
        <f t="shared" si="16"/>
        <v>3551.35</v>
      </c>
      <c r="K1011" s="239">
        <v>27</v>
      </c>
      <c r="M1011" s="239">
        <v>3524.35</v>
      </c>
      <c r="XEJ1011"/>
      <c r="XEK1011"/>
      <c r="XEL1011"/>
      <c r="XEM1011"/>
      <c r="XEN1011"/>
      <c r="XEO1011"/>
      <c r="XEP1011"/>
      <c r="XEQ1011"/>
      <c r="XER1011"/>
      <c r="XES1011"/>
      <c r="XET1011"/>
      <c r="XEU1011"/>
      <c r="XEV1011"/>
      <c r="XEW1011"/>
      <c r="XEX1011"/>
      <c r="XEY1011"/>
      <c r="XEZ1011"/>
      <c r="XFA1011"/>
      <c r="XFB1011"/>
      <c r="XFC1011"/>
      <c r="XFD1011"/>
    </row>
    <row r="1012" s="239" customFormat="1" ht="21" hidden="1" customHeight="1" spans="1:16384">
      <c r="A1012" s="246">
        <v>2149901</v>
      </c>
      <c r="B1012" s="249" t="s">
        <v>897</v>
      </c>
      <c r="C1012" s="132">
        <f t="shared" si="16"/>
        <v>0</v>
      </c>
      <c r="M1012" s="239">
        <v>0</v>
      </c>
      <c r="XEJ1012"/>
      <c r="XEK1012"/>
      <c r="XEL1012"/>
      <c r="XEM1012"/>
      <c r="XEN1012"/>
      <c r="XEO1012"/>
      <c r="XEP1012"/>
      <c r="XEQ1012"/>
      <c r="XER1012"/>
      <c r="XES1012"/>
      <c r="XET1012"/>
      <c r="XEU1012"/>
      <c r="XEV1012"/>
      <c r="XEW1012"/>
      <c r="XEX1012"/>
      <c r="XEY1012"/>
      <c r="XEZ1012"/>
      <c r="XFA1012"/>
      <c r="XFB1012"/>
      <c r="XFC1012"/>
      <c r="XFD1012"/>
    </row>
    <row r="1013" s="239" customFormat="1" ht="21" customHeight="1" spans="1:16384">
      <c r="A1013" s="246">
        <v>2149999</v>
      </c>
      <c r="B1013" s="249" t="s">
        <v>898</v>
      </c>
      <c r="C1013" s="132">
        <f t="shared" si="16"/>
        <v>3551.35</v>
      </c>
      <c r="K1013" s="239">
        <v>27</v>
      </c>
      <c r="M1013" s="239">
        <v>3524.35</v>
      </c>
      <c r="XEJ1013"/>
      <c r="XEK1013"/>
      <c r="XEL1013"/>
      <c r="XEM1013"/>
      <c r="XEN1013"/>
      <c r="XEO1013"/>
      <c r="XEP1013"/>
      <c r="XEQ1013"/>
      <c r="XER1013"/>
      <c r="XES1013"/>
      <c r="XET1013"/>
      <c r="XEU1013"/>
      <c r="XEV1013"/>
      <c r="XEW1013"/>
      <c r="XEX1013"/>
      <c r="XEY1013"/>
      <c r="XEZ1013"/>
      <c r="XFA1013"/>
      <c r="XFB1013"/>
      <c r="XFC1013"/>
      <c r="XFD1013"/>
    </row>
    <row r="1014" s="239" customFormat="1" ht="21" customHeight="1" spans="1:16384">
      <c r="A1014" s="246">
        <v>215</v>
      </c>
      <c r="B1014" s="247" t="s">
        <v>899</v>
      </c>
      <c r="C1014" s="132">
        <f t="shared" si="16"/>
        <v>3098.19</v>
      </c>
      <c r="F1014" s="239">
        <v>1666.19</v>
      </c>
      <c r="K1014" s="239">
        <v>32</v>
      </c>
      <c r="L1014" s="239">
        <v>1400</v>
      </c>
      <c r="M1014" s="239">
        <v>0</v>
      </c>
      <c r="XEJ1014"/>
      <c r="XEK1014"/>
      <c r="XEL1014"/>
      <c r="XEM1014"/>
      <c r="XEN1014"/>
      <c r="XEO1014"/>
      <c r="XEP1014"/>
      <c r="XEQ1014"/>
      <c r="XER1014"/>
      <c r="XES1014"/>
      <c r="XET1014"/>
      <c r="XEU1014"/>
      <c r="XEV1014"/>
      <c r="XEW1014"/>
      <c r="XEX1014"/>
      <c r="XEY1014"/>
      <c r="XEZ1014"/>
      <c r="XFA1014"/>
      <c r="XFB1014"/>
      <c r="XFC1014"/>
      <c r="XFD1014"/>
    </row>
    <row r="1015" s="239" customFormat="1" ht="21" customHeight="1" spans="1:16384">
      <c r="A1015" s="246">
        <v>21501</v>
      </c>
      <c r="B1015" s="249" t="s">
        <v>900</v>
      </c>
      <c r="C1015" s="132">
        <f t="shared" si="16"/>
        <v>2243.14</v>
      </c>
      <c r="F1015" s="239">
        <v>1411.14</v>
      </c>
      <c r="K1015" s="239">
        <v>32</v>
      </c>
      <c r="L1015" s="239">
        <v>800</v>
      </c>
      <c r="M1015" s="239">
        <v>0</v>
      </c>
      <c r="XEJ1015"/>
      <c r="XEK1015"/>
      <c r="XEL1015"/>
      <c r="XEM1015"/>
      <c r="XEN1015"/>
      <c r="XEO1015"/>
      <c r="XEP1015"/>
      <c r="XEQ1015"/>
      <c r="XER1015"/>
      <c r="XES1015"/>
      <c r="XET1015"/>
      <c r="XEU1015"/>
      <c r="XEV1015"/>
      <c r="XEW1015"/>
      <c r="XEX1015"/>
      <c r="XEY1015"/>
      <c r="XEZ1015"/>
      <c r="XFA1015"/>
      <c r="XFB1015"/>
      <c r="XFC1015"/>
      <c r="XFD1015"/>
    </row>
    <row r="1016" s="239" customFormat="1" ht="21" customHeight="1" spans="1:16384">
      <c r="A1016" s="246">
        <v>2150101</v>
      </c>
      <c r="B1016" s="249" t="s">
        <v>132</v>
      </c>
      <c r="C1016" s="132">
        <f t="shared" si="16"/>
        <v>1136.02</v>
      </c>
      <c r="F1016" s="239">
        <v>1136.02</v>
      </c>
      <c r="M1016" s="239">
        <v>0</v>
      </c>
      <c r="XEJ1016"/>
      <c r="XEK1016"/>
      <c r="XEL1016"/>
      <c r="XEM1016"/>
      <c r="XEN1016"/>
      <c r="XEO1016"/>
      <c r="XEP1016"/>
      <c r="XEQ1016"/>
      <c r="XER1016"/>
      <c r="XES1016"/>
      <c r="XET1016"/>
      <c r="XEU1016"/>
      <c r="XEV1016"/>
      <c r="XEW1016"/>
      <c r="XEX1016"/>
      <c r="XEY1016"/>
      <c r="XEZ1016"/>
      <c r="XFA1016"/>
      <c r="XFB1016"/>
      <c r="XFC1016"/>
      <c r="XFD1016"/>
    </row>
    <row r="1017" s="239" customFormat="1" ht="21" hidden="1" customHeight="1" spans="1:16384">
      <c r="A1017" s="246">
        <v>2150102</v>
      </c>
      <c r="B1017" s="249" t="s">
        <v>133</v>
      </c>
      <c r="C1017" s="132">
        <f t="shared" si="16"/>
        <v>0</v>
      </c>
      <c r="M1017" s="239">
        <v>0</v>
      </c>
      <c r="XEJ1017"/>
      <c r="XEK1017"/>
      <c r="XEL1017"/>
      <c r="XEM1017"/>
      <c r="XEN1017"/>
      <c r="XEO1017"/>
      <c r="XEP1017"/>
      <c r="XEQ1017"/>
      <c r="XER1017"/>
      <c r="XES1017"/>
      <c r="XET1017"/>
      <c r="XEU1017"/>
      <c r="XEV1017"/>
      <c r="XEW1017"/>
      <c r="XEX1017"/>
      <c r="XEY1017"/>
      <c r="XEZ1017"/>
      <c r="XFA1017"/>
      <c r="XFB1017"/>
      <c r="XFC1017"/>
      <c r="XFD1017"/>
    </row>
    <row r="1018" s="239" customFormat="1" ht="21" hidden="1" customHeight="1" spans="1:16384">
      <c r="A1018" s="246">
        <v>2150103</v>
      </c>
      <c r="B1018" s="249" t="s">
        <v>134</v>
      </c>
      <c r="C1018" s="132">
        <f t="shared" si="16"/>
        <v>0</v>
      </c>
      <c r="M1018" s="239">
        <v>0</v>
      </c>
      <c r="XEJ1018"/>
      <c r="XEK1018"/>
      <c r="XEL1018"/>
      <c r="XEM1018"/>
      <c r="XEN1018"/>
      <c r="XEO1018"/>
      <c r="XEP1018"/>
      <c r="XEQ1018"/>
      <c r="XER1018"/>
      <c r="XES1018"/>
      <c r="XET1018"/>
      <c r="XEU1018"/>
      <c r="XEV1018"/>
      <c r="XEW1018"/>
      <c r="XEX1018"/>
      <c r="XEY1018"/>
      <c r="XEZ1018"/>
      <c r="XFA1018"/>
      <c r="XFB1018"/>
      <c r="XFC1018"/>
      <c r="XFD1018"/>
    </row>
    <row r="1019" s="239" customFormat="1" ht="21" hidden="1" customHeight="1" spans="1:16384">
      <c r="A1019" s="246">
        <v>2150104</v>
      </c>
      <c r="B1019" s="249" t="s">
        <v>901</v>
      </c>
      <c r="C1019" s="132">
        <f t="shared" si="16"/>
        <v>0</v>
      </c>
      <c r="M1019" s="239">
        <v>0</v>
      </c>
      <c r="XEJ1019"/>
      <c r="XEK1019"/>
      <c r="XEL1019"/>
      <c r="XEM1019"/>
      <c r="XEN1019"/>
      <c r="XEO1019"/>
      <c r="XEP1019"/>
      <c r="XEQ1019"/>
      <c r="XER1019"/>
      <c r="XES1019"/>
      <c r="XET1019"/>
      <c r="XEU1019"/>
      <c r="XEV1019"/>
      <c r="XEW1019"/>
      <c r="XEX1019"/>
      <c r="XEY1019"/>
      <c r="XEZ1019"/>
      <c r="XFA1019"/>
      <c r="XFB1019"/>
      <c r="XFC1019"/>
      <c r="XFD1019"/>
    </row>
    <row r="1020" s="239" customFormat="1" ht="21" hidden="1" customHeight="1" spans="1:16384">
      <c r="A1020" s="246">
        <v>2150105</v>
      </c>
      <c r="B1020" s="249" t="s">
        <v>902</v>
      </c>
      <c r="C1020" s="132">
        <f t="shared" si="16"/>
        <v>0</v>
      </c>
      <c r="M1020" s="239">
        <v>0</v>
      </c>
      <c r="XEJ1020"/>
      <c r="XEK1020"/>
      <c r="XEL1020"/>
      <c r="XEM1020"/>
      <c r="XEN1020"/>
      <c r="XEO1020"/>
      <c r="XEP1020"/>
      <c r="XEQ1020"/>
      <c r="XER1020"/>
      <c r="XES1020"/>
      <c r="XET1020"/>
      <c r="XEU1020"/>
      <c r="XEV1020"/>
      <c r="XEW1020"/>
      <c r="XEX1020"/>
      <c r="XEY1020"/>
      <c r="XEZ1020"/>
      <c r="XFA1020"/>
      <c r="XFB1020"/>
      <c r="XFC1020"/>
      <c r="XFD1020"/>
    </row>
    <row r="1021" s="239" customFormat="1" ht="21" hidden="1" customHeight="1" spans="1:16384">
      <c r="A1021" s="246">
        <v>2150106</v>
      </c>
      <c r="B1021" s="249" t="s">
        <v>903</v>
      </c>
      <c r="C1021" s="132">
        <f t="shared" si="16"/>
        <v>0</v>
      </c>
      <c r="M1021" s="239">
        <v>0</v>
      </c>
      <c r="XEJ1021"/>
      <c r="XEK1021"/>
      <c r="XEL1021"/>
      <c r="XEM1021"/>
      <c r="XEN1021"/>
      <c r="XEO1021"/>
      <c r="XEP1021"/>
      <c r="XEQ1021"/>
      <c r="XER1021"/>
      <c r="XES1021"/>
      <c r="XET1021"/>
      <c r="XEU1021"/>
      <c r="XEV1021"/>
      <c r="XEW1021"/>
      <c r="XEX1021"/>
      <c r="XEY1021"/>
      <c r="XEZ1021"/>
      <c r="XFA1021"/>
      <c r="XFB1021"/>
      <c r="XFC1021"/>
      <c r="XFD1021"/>
    </row>
    <row r="1022" s="239" customFormat="1" ht="21" hidden="1" customHeight="1" spans="1:16384">
      <c r="A1022" s="246">
        <v>2150107</v>
      </c>
      <c r="B1022" s="249" t="s">
        <v>904</v>
      </c>
      <c r="C1022" s="132">
        <f t="shared" si="16"/>
        <v>0</v>
      </c>
      <c r="M1022" s="239">
        <v>0</v>
      </c>
      <c r="XEJ1022"/>
      <c r="XEK1022"/>
      <c r="XEL1022"/>
      <c r="XEM1022"/>
      <c r="XEN1022"/>
      <c r="XEO1022"/>
      <c r="XEP1022"/>
      <c r="XEQ1022"/>
      <c r="XER1022"/>
      <c r="XES1022"/>
      <c r="XET1022"/>
      <c r="XEU1022"/>
      <c r="XEV1022"/>
      <c r="XEW1022"/>
      <c r="XEX1022"/>
      <c r="XEY1022"/>
      <c r="XEZ1022"/>
      <c r="XFA1022"/>
      <c r="XFB1022"/>
      <c r="XFC1022"/>
      <c r="XFD1022"/>
    </row>
    <row r="1023" s="239" customFormat="1" ht="21" hidden="1" customHeight="1" spans="1:16384">
      <c r="A1023" s="246">
        <v>2150108</v>
      </c>
      <c r="B1023" s="249" t="s">
        <v>905</v>
      </c>
      <c r="C1023" s="132">
        <f t="shared" si="16"/>
        <v>0</v>
      </c>
      <c r="M1023" s="239">
        <v>0</v>
      </c>
      <c r="XEJ1023"/>
      <c r="XEK1023"/>
      <c r="XEL1023"/>
      <c r="XEM1023"/>
      <c r="XEN1023"/>
      <c r="XEO1023"/>
      <c r="XEP1023"/>
      <c r="XEQ1023"/>
      <c r="XER1023"/>
      <c r="XES1023"/>
      <c r="XET1023"/>
      <c r="XEU1023"/>
      <c r="XEV1023"/>
      <c r="XEW1023"/>
      <c r="XEX1023"/>
      <c r="XEY1023"/>
      <c r="XEZ1023"/>
      <c r="XFA1023"/>
      <c r="XFB1023"/>
      <c r="XFC1023"/>
      <c r="XFD1023"/>
    </row>
    <row r="1024" s="239" customFormat="1" ht="21" customHeight="1" spans="1:16384">
      <c r="A1024" s="246">
        <v>2150199</v>
      </c>
      <c r="B1024" s="249" t="s">
        <v>906</v>
      </c>
      <c r="C1024" s="132">
        <f t="shared" si="16"/>
        <v>1107.12</v>
      </c>
      <c r="F1024" s="239">
        <v>275.12</v>
      </c>
      <c r="K1024" s="239">
        <v>32</v>
      </c>
      <c r="L1024" s="239">
        <v>800</v>
      </c>
      <c r="M1024" s="239">
        <v>0</v>
      </c>
      <c r="XEJ1024"/>
      <c r="XEK1024"/>
      <c r="XEL1024"/>
      <c r="XEM1024"/>
      <c r="XEN1024"/>
      <c r="XEO1024"/>
      <c r="XEP1024"/>
      <c r="XEQ1024"/>
      <c r="XER1024"/>
      <c r="XES1024"/>
      <c r="XET1024"/>
      <c r="XEU1024"/>
      <c r="XEV1024"/>
      <c r="XEW1024"/>
      <c r="XEX1024"/>
      <c r="XEY1024"/>
      <c r="XEZ1024"/>
      <c r="XFA1024"/>
      <c r="XFB1024"/>
      <c r="XFC1024"/>
      <c r="XFD1024"/>
    </row>
    <row r="1025" s="239" customFormat="1" ht="21" hidden="1" customHeight="1" spans="1:16384">
      <c r="A1025" s="246">
        <v>21502</v>
      </c>
      <c r="B1025" s="249" t="s">
        <v>907</v>
      </c>
      <c r="C1025" s="132">
        <f t="shared" si="16"/>
        <v>0</v>
      </c>
      <c r="M1025" s="239">
        <v>0</v>
      </c>
      <c r="XEJ1025"/>
      <c r="XEK1025"/>
      <c r="XEL1025"/>
      <c r="XEM1025"/>
      <c r="XEN1025"/>
      <c r="XEO1025"/>
      <c r="XEP1025"/>
      <c r="XEQ1025"/>
      <c r="XER1025"/>
      <c r="XES1025"/>
      <c r="XET1025"/>
      <c r="XEU1025"/>
      <c r="XEV1025"/>
      <c r="XEW1025"/>
      <c r="XEX1025"/>
      <c r="XEY1025"/>
      <c r="XEZ1025"/>
      <c r="XFA1025"/>
      <c r="XFB1025"/>
      <c r="XFC1025"/>
      <c r="XFD1025"/>
    </row>
    <row r="1026" s="239" customFormat="1" ht="21" hidden="1" customHeight="1" spans="1:16384">
      <c r="A1026" s="246">
        <v>2150201</v>
      </c>
      <c r="B1026" s="249" t="s">
        <v>132</v>
      </c>
      <c r="C1026" s="132">
        <f t="shared" si="16"/>
        <v>0</v>
      </c>
      <c r="M1026" s="239">
        <v>0</v>
      </c>
      <c r="XEJ1026"/>
      <c r="XEK1026"/>
      <c r="XEL1026"/>
      <c r="XEM1026"/>
      <c r="XEN1026"/>
      <c r="XEO1026"/>
      <c r="XEP1026"/>
      <c r="XEQ1026"/>
      <c r="XER1026"/>
      <c r="XES1026"/>
      <c r="XET1026"/>
      <c r="XEU1026"/>
      <c r="XEV1026"/>
      <c r="XEW1026"/>
      <c r="XEX1026"/>
      <c r="XEY1026"/>
      <c r="XEZ1026"/>
      <c r="XFA1026"/>
      <c r="XFB1026"/>
      <c r="XFC1026"/>
      <c r="XFD1026"/>
    </row>
    <row r="1027" s="239" customFormat="1" ht="21" hidden="1" customHeight="1" spans="1:16384">
      <c r="A1027" s="246">
        <v>2150202</v>
      </c>
      <c r="B1027" s="249" t="s">
        <v>133</v>
      </c>
      <c r="C1027" s="132">
        <f t="shared" si="16"/>
        <v>0</v>
      </c>
      <c r="M1027" s="239">
        <v>0</v>
      </c>
      <c r="XEJ1027"/>
      <c r="XEK1027"/>
      <c r="XEL1027"/>
      <c r="XEM1027"/>
      <c r="XEN1027"/>
      <c r="XEO1027"/>
      <c r="XEP1027"/>
      <c r="XEQ1027"/>
      <c r="XER1027"/>
      <c r="XES1027"/>
      <c r="XET1027"/>
      <c r="XEU1027"/>
      <c r="XEV1027"/>
      <c r="XEW1027"/>
      <c r="XEX1027"/>
      <c r="XEY1027"/>
      <c r="XEZ1027"/>
      <c r="XFA1027"/>
      <c r="XFB1027"/>
      <c r="XFC1027"/>
      <c r="XFD1027"/>
    </row>
    <row r="1028" s="239" customFormat="1" ht="21" hidden="1" customHeight="1" spans="1:16384">
      <c r="A1028" s="246">
        <v>2150203</v>
      </c>
      <c r="B1028" s="249" t="s">
        <v>134</v>
      </c>
      <c r="C1028" s="132">
        <f t="shared" si="16"/>
        <v>0</v>
      </c>
      <c r="M1028" s="239">
        <v>0</v>
      </c>
      <c r="XEJ1028"/>
      <c r="XEK1028"/>
      <c r="XEL1028"/>
      <c r="XEM1028"/>
      <c r="XEN1028"/>
      <c r="XEO1028"/>
      <c r="XEP1028"/>
      <c r="XEQ1028"/>
      <c r="XER1028"/>
      <c r="XES1028"/>
      <c r="XET1028"/>
      <c r="XEU1028"/>
      <c r="XEV1028"/>
      <c r="XEW1028"/>
      <c r="XEX1028"/>
      <c r="XEY1028"/>
      <c r="XEZ1028"/>
      <c r="XFA1028"/>
      <c r="XFB1028"/>
      <c r="XFC1028"/>
      <c r="XFD1028"/>
    </row>
    <row r="1029" s="239" customFormat="1" ht="21" hidden="1" customHeight="1" spans="1:16384">
      <c r="A1029" s="246">
        <v>2150204</v>
      </c>
      <c r="B1029" s="248" t="s">
        <v>908</v>
      </c>
      <c r="C1029" s="132">
        <f t="shared" si="16"/>
        <v>0</v>
      </c>
      <c r="M1029" s="239">
        <v>0</v>
      </c>
      <c r="XEJ1029"/>
      <c r="XEK1029"/>
      <c r="XEL1029"/>
      <c r="XEM1029"/>
      <c r="XEN1029"/>
      <c r="XEO1029"/>
      <c r="XEP1029"/>
      <c r="XEQ1029"/>
      <c r="XER1029"/>
      <c r="XES1029"/>
      <c r="XET1029"/>
      <c r="XEU1029"/>
      <c r="XEV1029"/>
      <c r="XEW1029"/>
      <c r="XEX1029"/>
      <c r="XEY1029"/>
      <c r="XEZ1029"/>
      <c r="XFA1029"/>
      <c r="XFB1029"/>
      <c r="XFC1029"/>
      <c r="XFD1029"/>
    </row>
    <row r="1030" s="239" customFormat="1" ht="21" hidden="1" customHeight="1" spans="1:16384">
      <c r="A1030" s="246">
        <v>2150205</v>
      </c>
      <c r="B1030" s="249" t="s">
        <v>909</v>
      </c>
      <c r="C1030" s="132">
        <f t="shared" si="16"/>
        <v>0</v>
      </c>
      <c r="M1030" s="239">
        <v>0</v>
      </c>
      <c r="XEJ1030"/>
      <c r="XEK1030"/>
      <c r="XEL1030"/>
      <c r="XEM1030"/>
      <c r="XEN1030"/>
      <c r="XEO1030"/>
      <c r="XEP1030"/>
      <c r="XEQ1030"/>
      <c r="XER1030"/>
      <c r="XES1030"/>
      <c r="XET1030"/>
      <c r="XEU1030"/>
      <c r="XEV1030"/>
      <c r="XEW1030"/>
      <c r="XEX1030"/>
      <c r="XEY1030"/>
      <c r="XEZ1030"/>
      <c r="XFA1030"/>
      <c r="XFB1030"/>
      <c r="XFC1030"/>
      <c r="XFD1030"/>
    </row>
    <row r="1031" s="239" customFormat="1" ht="21" hidden="1" customHeight="1" spans="1:16384">
      <c r="A1031" s="246">
        <v>2150206</v>
      </c>
      <c r="B1031" s="249" t="s">
        <v>910</v>
      </c>
      <c r="C1031" s="132">
        <f t="shared" si="16"/>
        <v>0</v>
      </c>
      <c r="M1031" s="239">
        <v>0</v>
      </c>
      <c r="XEJ1031"/>
      <c r="XEK1031"/>
      <c r="XEL1031"/>
      <c r="XEM1031"/>
      <c r="XEN1031"/>
      <c r="XEO1031"/>
      <c r="XEP1031"/>
      <c r="XEQ1031"/>
      <c r="XER1031"/>
      <c r="XES1031"/>
      <c r="XET1031"/>
      <c r="XEU1031"/>
      <c r="XEV1031"/>
      <c r="XEW1031"/>
      <c r="XEX1031"/>
      <c r="XEY1031"/>
      <c r="XEZ1031"/>
      <c r="XFA1031"/>
      <c r="XFB1031"/>
      <c r="XFC1031"/>
      <c r="XFD1031"/>
    </row>
    <row r="1032" s="239" customFormat="1" ht="21" hidden="1" customHeight="1" spans="1:16384">
      <c r="A1032" s="246">
        <v>2150207</v>
      </c>
      <c r="B1032" s="249" t="s">
        <v>911</v>
      </c>
      <c r="C1032" s="132">
        <f t="shared" si="16"/>
        <v>0</v>
      </c>
      <c r="M1032" s="239">
        <v>0</v>
      </c>
      <c r="XEJ1032"/>
      <c r="XEK1032"/>
      <c r="XEL1032"/>
      <c r="XEM1032"/>
      <c r="XEN1032"/>
      <c r="XEO1032"/>
      <c r="XEP1032"/>
      <c r="XEQ1032"/>
      <c r="XER1032"/>
      <c r="XES1032"/>
      <c r="XET1032"/>
      <c r="XEU1032"/>
      <c r="XEV1032"/>
      <c r="XEW1032"/>
      <c r="XEX1032"/>
      <c r="XEY1032"/>
      <c r="XEZ1032"/>
      <c r="XFA1032"/>
      <c r="XFB1032"/>
      <c r="XFC1032"/>
      <c r="XFD1032"/>
    </row>
    <row r="1033" s="239" customFormat="1" ht="21" hidden="1" customHeight="1" spans="1:16384">
      <c r="A1033" s="246">
        <v>2150208</v>
      </c>
      <c r="B1033" s="249" t="s">
        <v>912</v>
      </c>
      <c r="C1033" s="132">
        <f t="shared" si="16"/>
        <v>0</v>
      </c>
      <c r="M1033" s="239">
        <v>0</v>
      </c>
      <c r="XEJ1033"/>
      <c r="XEK1033"/>
      <c r="XEL1033"/>
      <c r="XEM1033"/>
      <c r="XEN1033"/>
      <c r="XEO1033"/>
      <c r="XEP1033"/>
      <c r="XEQ1033"/>
      <c r="XER1033"/>
      <c r="XES1033"/>
      <c r="XET1033"/>
      <c r="XEU1033"/>
      <c r="XEV1033"/>
      <c r="XEW1033"/>
      <c r="XEX1033"/>
      <c r="XEY1033"/>
      <c r="XEZ1033"/>
      <c r="XFA1033"/>
      <c r="XFB1033"/>
      <c r="XFC1033"/>
      <c r="XFD1033"/>
    </row>
    <row r="1034" s="239" customFormat="1" ht="21" hidden="1" customHeight="1" spans="1:16384">
      <c r="A1034" s="246">
        <v>2150209</v>
      </c>
      <c r="B1034" s="249" t="s">
        <v>913</v>
      </c>
      <c r="C1034" s="132">
        <f t="shared" si="16"/>
        <v>0</v>
      </c>
      <c r="M1034" s="239">
        <v>0</v>
      </c>
      <c r="XEJ1034"/>
      <c r="XEK1034"/>
      <c r="XEL1034"/>
      <c r="XEM1034"/>
      <c r="XEN1034"/>
      <c r="XEO1034"/>
      <c r="XEP1034"/>
      <c r="XEQ1034"/>
      <c r="XER1034"/>
      <c r="XES1034"/>
      <c r="XET1034"/>
      <c r="XEU1034"/>
      <c r="XEV1034"/>
      <c r="XEW1034"/>
      <c r="XEX1034"/>
      <c r="XEY1034"/>
      <c r="XEZ1034"/>
      <c r="XFA1034"/>
      <c r="XFB1034"/>
      <c r="XFC1034"/>
      <c r="XFD1034"/>
    </row>
    <row r="1035" s="239" customFormat="1" ht="21" hidden="1" customHeight="1" spans="1:16384">
      <c r="A1035" s="246">
        <v>2150210</v>
      </c>
      <c r="B1035" s="249" t="s">
        <v>914</v>
      </c>
      <c r="C1035" s="132">
        <f t="shared" si="16"/>
        <v>0</v>
      </c>
      <c r="M1035" s="239">
        <v>0</v>
      </c>
      <c r="XEJ1035"/>
      <c r="XEK1035"/>
      <c r="XEL1035"/>
      <c r="XEM1035"/>
      <c r="XEN1035"/>
      <c r="XEO1035"/>
      <c r="XEP1035"/>
      <c r="XEQ1035"/>
      <c r="XER1035"/>
      <c r="XES1035"/>
      <c r="XET1035"/>
      <c r="XEU1035"/>
      <c r="XEV1035"/>
      <c r="XEW1035"/>
      <c r="XEX1035"/>
      <c r="XEY1035"/>
      <c r="XEZ1035"/>
      <c r="XFA1035"/>
      <c r="XFB1035"/>
      <c r="XFC1035"/>
      <c r="XFD1035"/>
    </row>
    <row r="1036" s="239" customFormat="1" ht="21" hidden="1" customHeight="1" spans="1:16384">
      <c r="A1036" s="246">
        <v>2150212</v>
      </c>
      <c r="B1036" s="249" t="s">
        <v>915</v>
      </c>
      <c r="C1036" s="132">
        <f t="shared" si="16"/>
        <v>0</v>
      </c>
      <c r="M1036" s="239">
        <v>0</v>
      </c>
      <c r="XEJ1036"/>
      <c r="XEK1036"/>
      <c r="XEL1036"/>
      <c r="XEM1036"/>
      <c r="XEN1036"/>
      <c r="XEO1036"/>
      <c r="XEP1036"/>
      <c r="XEQ1036"/>
      <c r="XER1036"/>
      <c r="XES1036"/>
      <c r="XET1036"/>
      <c r="XEU1036"/>
      <c r="XEV1036"/>
      <c r="XEW1036"/>
      <c r="XEX1036"/>
      <c r="XEY1036"/>
      <c r="XEZ1036"/>
      <c r="XFA1036"/>
      <c r="XFB1036"/>
      <c r="XFC1036"/>
      <c r="XFD1036"/>
    </row>
    <row r="1037" s="239" customFormat="1" ht="21" hidden="1" customHeight="1" spans="1:16384">
      <c r="A1037" s="246">
        <v>2150213</v>
      </c>
      <c r="B1037" s="249" t="s">
        <v>916</v>
      </c>
      <c r="C1037" s="132">
        <f t="shared" si="16"/>
        <v>0</v>
      </c>
      <c r="M1037" s="239">
        <v>0</v>
      </c>
      <c r="XEJ1037"/>
      <c r="XEK1037"/>
      <c r="XEL1037"/>
      <c r="XEM1037"/>
      <c r="XEN1037"/>
      <c r="XEO1037"/>
      <c r="XEP1037"/>
      <c r="XEQ1037"/>
      <c r="XER1037"/>
      <c r="XES1037"/>
      <c r="XET1037"/>
      <c r="XEU1037"/>
      <c r="XEV1037"/>
      <c r="XEW1037"/>
      <c r="XEX1037"/>
      <c r="XEY1037"/>
      <c r="XEZ1037"/>
      <c r="XFA1037"/>
      <c r="XFB1037"/>
      <c r="XFC1037"/>
      <c r="XFD1037"/>
    </row>
    <row r="1038" s="239" customFormat="1" ht="21" hidden="1" customHeight="1" spans="1:16384">
      <c r="A1038" s="246">
        <v>2150214</v>
      </c>
      <c r="B1038" s="249" t="s">
        <v>917</v>
      </c>
      <c r="C1038" s="132">
        <f t="shared" si="16"/>
        <v>0</v>
      </c>
      <c r="M1038" s="239">
        <v>0</v>
      </c>
      <c r="XEJ1038"/>
      <c r="XEK1038"/>
      <c r="XEL1038"/>
      <c r="XEM1038"/>
      <c r="XEN1038"/>
      <c r="XEO1038"/>
      <c r="XEP1038"/>
      <c r="XEQ1038"/>
      <c r="XER1038"/>
      <c r="XES1038"/>
      <c r="XET1038"/>
      <c r="XEU1038"/>
      <c r="XEV1038"/>
      <c r="XEW1038"/>
      <c r="XEX1038"/>
      <c r="XEY1038"/>
      <c r="XEZ1038"/>
      <c r="XFA1038"/>
      <c r="XFB1038"/>
      <c r="XFC1038"/>
      <c r="XFD1038"/>
    </row>
    <row r="1039" s="239" customFormat="1" ht="21" hidden="1" customHeight="1" spans="1:16384">
      <c r="A1039" s="246">
        <v>2150215</v>
      </c>
      <c r="B1039" s="248" t="s">
        <v>918</v>
      </c>
      <c r="C1039" s="132">
        <f t="shared" si="16"/>
        <v>0</v>
      </c>
      <c r="M1039" s="239">
        <v>0</v>
      </c>
      <c r="XEJ1039"/>
      <c r="XEK1039"/>
      <c r="XEL1039"/>
      <c r="XEM1039"/>
      <c r="XEN1039"/>
      <c r="XEO1039"/>
      <c r="XEP1039"/>
      <c r="XEQ1039"/>
      <c r="XER1039"/>
      <c r="XES1039"/>
      <c r="XET1039"/>
      <c r="XEU1039"/>
      <c r="XEV1039"/>
      <c r="XEW1039"/>
      <c r="XEX1039"/>
      <c r="XEY1039"/>
      <c r="XEZ1039"/>
      <c r="XFA1039"/>
      <c r="XFB1039"/>
      <c r="XFC1039"/>
      <c r="XFD1039"/>
    </row>
    <row r="1040" s="239" customFormat="1" ht="21" hidden="1" customHeight="1" spans="1:16384">
      <c r="A1040" s="246">
        <v>2150299</v>
      </c>
      <c r="B1040" s="249" t="s">
        <v>919</v>
      </c>
      <c r="C1040" s="132">
        <f t="shared" si="16"/>
        <v>0</v>
      </c>
      <c r="M1040" s="239">
        <v>0</v>
      </c>
      <c r="XEJ1040"/>
      <c r="XEK1040"/>
      <c r="XEL1040"/>
      <c r="XEM1040"/>
      <c r="XEN1040"/>
      <c r="XEO1040"/>
      <c r="XEP1040"/>
      <c r="XEQ1040"/>
      <c r="XER1040"/>
      <c r="XES1040"/>
      <c r="XET1040"/>
      <c r="XEU1040"/>
      <c r="XEV1040"/>
      <c r="XEW1040"/>
      <c r="XEX1040"/>
      <c r="XEY1040"/>
      <c r="XEZ1040"/>
      <c r="XFA1040"/>
      <c r="XFB1040"/>
      <c r="XFC1040"/>
      <c r="XFD1040"/>
    </row>
    <row r="1041" s="239" customFormat="1" ht="21" hidden="1" customHeight="1" spans="1:16384">
      <c r="A1041" s="246">
        <v>21503</v>
      </c>
      <c r="B1041" s="249" t="s">
        <v>920</v>
      </c>
      <c r="C1041" s="132">
        <f t="shared" si="16"/>
        <v>0</v>
      </c>
      <c r="M1041" s="239">
        <v>0</v>
      </c>
      <c r="XEJ1041"/>
      <c r="XEK1041"/>
      <c r="XEL1041"/>
      <c r="XEM1041"/>
      <c r="XEN1041"/>
      <c r="XEO1041"/>
      <c r="XEP1041"/>
      <c r="XEQ1041"/>
      <c r="XER1041"/>
      <c r="XES1041"/>
      <c r="XET1041"/>
      <c r="XEU1041"/>
      <c r="XEV1041"/>
      <c r="XEW1041"/>
      <c r="XEX1041"/>
      <c r="XEY1041"/>
      <c r="XEZ1041"/>
      <c r="XFA1041"/>
      <c r="XFB1041"/>
      <c r="XFC1041"/>
      <c r="XFD1041"/>
    </row>
    <row r="1042" s="239" customFormat="1" ht="21" hidden="1" customHeight="1" spans="1:16384">
      <c r="A1042" s="246">
        <v>2150301</v>
      </c>
      <c r="B1042" s="249" t="s">
        <v>132</v>
      </c>
      <c r="C1042" s="132">
        <f t="shared" si="16"/>
        <v>0</v>
      </c>
      <c r="M1042" s="239">
        <v>0</v>
      </c>
      <c r="XEJ1042"/>
      <c r="XEK1042"/>
      <c r="XEL1042"/>
      <c r="XEM1042"/>
      <c r="XEN1042"/>
      <c r="XEO1042"/>
      <c r="XEP1042"/>
      <c r="XEQ1042"/>
      <c r="XER1042"/>
      <c r="XES1042"/>
      <c r="XET1042"/>
      <c r="XEU1042"/>
      <c r="XEV1042"/>
      <c r="XEW1042"/>
      <c r="XEX1042"/>
      <c r="XEY1042"/>
      <c r="XEZ1042"/>
      <c r="XFA1042"/>
      <c r="XFB1042"/>
      <c r="XFC1042"/>
      <c r="XFD1042"/>
    </row>
    <row r="1043" s="239" customFormat="1" ht="21" hidden="1" customHeight="1" spans="1:16384">
      <c r="A1043" s="246">
        <v>2150302</v>
      </c>
      <c r="B1043" s="249" t="s">
        <v>133</v>
      </c>
      <c r="C1043" s="132">
        <f t="shared" si="16"/>
        <v>0</v>
      </c>
      <c r="M1043" s="239">
        <v>0</v>
      </c>
      <c r="XEJ1043"/>
      <c r="XEK1043"/>
      <c r="XEL1043"/>
      <c r="XEM1043"/>
      <c r="XEN1043"/>
      <c r="XEO1043"/>
      <c r="XEP1043"/>
      <c r="XEQ1043"/>
      <c r="XER1043"/>
      <c r="XES1043"/>
      <c r="XET1043"/>
      <c r="XEU1043"/>
      <c r="XEV1043"/>
      <c r="XEW1043"/>
      <c r="XEX1043"/>
      <c r="XEY1043"/>
      <c r="XEZ1043"/>
      <c r="XFA1043"/>
      <c r="XFB1043"/>
      <c r="XFC1043"/>
      <c r="XFD1043"/>
    </row>
    <row r="1044" s="239" customFormat="1" ht="21" hidden="1" customHeight="1" spans="1:16384">
      <c r="A1044" s="246">
        <v>2150303</v>
      </c>
      <c r="B1044" s="249" t="s">
        <v>134</v>
      </c>
      <c r="C1044" s="132">
        <f t="shared" si="16"/>
        <v>0</v>
      </c>
      <c r="M1044" s="239">
        <v>0</v>
      </c>
      <c r="XEJ1044"/>
      <c r="XEK1044"/>
      <c r="XEL1044"/>
      <c r="XEM1044"/>
      <c r="XEN1044"/>
      <c r="XEO1044"/>
      <c r="XEP1044"/>
      <c r="XEQ1044"/>
      <c r="XER1044"/>
      <c r="XES1044"/>
      <c r="XET1044"/>
      <c r="XEU1044"/>
      <c r="XEV1044"/>
      <c r="XEW1044"/>
      <c r="XEX1044"/>
      <c r="XEY1044"/>
      <c r="XEZ1044"/>
      <c r="XFA1044"/>
      <c r="XFB1044"/>
      <c r="XFC1044"/>
      <c r="XFD1044"/>
    </row>
    <row r="1045" s="239" customFormat="1" ht="21" hidden="1" customHeight="1" spans="1:16384">
      <c r="A1045" s="246">
        <v>2150399</v>
      </c>
      <c r="B1045" s="249" t="s">
        <v>921</v>
      </c>
      <c r="C1045" s="132">
        <f t="shared" si="16"/>
        <v>0</v>
      </c>
      <c r="M1045" s="239">
        <v>0</v>
      </c>
      <c r="XEJ1045"/>
      <c r="XEK1045"/>
      <c r="XEL1045"/>
      <c r="XEM1045"/>
      <c r="XEN1045"/>
      <c r="XEO1045"/>
      <c r="XEP1045"/>
      <c r="XEQ1045"/>
      <c r="XER1045"/>
      <c r="XES1045"/>
      <c r="XET1045"/>
      <c r="XEU1045"/>
      <c r="XEV1045"/>
      <c r="XEW1045"/>
      <c r="XEX1045"/>
      <c r="XEY1045"/>
      <c r="XEZ1045"/>
      <c r="XFA1045"/>
      <c r="XFB1045"/>
      <c r="XFC1045"/>
      <c r="XFD1045"/>
    </row>
    <row r="1046" s="239" customFormat="1" ht="21" hidden="1" customHeight="1" spans="1:16384">
      <c r="A1046" s="246">
        <v>21505</v>
      </c>
      <c r="B1046" s="249" t="s">
        <v>922</v>
      </c>
      <c r="C1046" s="132">
        <f t="shared" si="16"/>
        <v>0</v>
      </c>
      <c r="M1046" s="239">
        <v>0</v>
      </c>
      <c r="XEJ1046"/>
      <c r="XEK1046"/>
      <c r="XEL1046"/>
      <c r="XEM1046"/>
      <c r="XEN1046"/>
      <c r="XEO1046"/>
      <c r="XEP1046"/>
      <c r="XEQ1046"/>
      <c r="XER1046"/>
      <c r="XES1046"/>
      <c r="XET1046"/>
      <c r="XEU1046"/>
      <c r="XEV1046"/>
      <c r="XEW1046"/>
      <c r="XEX1046"/>
      <c r="XEY1046"/>
      <c r="XEZ1046"/>
      <c r="XFA1046"/>
      <c r="XFB1046"/>
      <c r="XFC1046"/>
      <c r="XFD1046"/>
    </row>
    <row r="1047" s="239" customFormat="1" ht="21" hidden="1" customHeight="1" spans="1:16384">
      <c r="A1047" s="246">
        <v>2150501</v>
      </c>
      <c r="B1047" s="249" t="s">
        <v>132</v>
      </c>
      <c r="C1047" s="132">
        <f t="shared" si="16"/>
        <v>0</v>
      </c>
      <c r="M1047" s="239">
        <v>0</v>
      </c>
      <c r="XEJ1047"/>
      <c r="XEK1047"/>
      <c r="XEL1047"/>
      <c r="XEM1047"/>
      <c r="XEN1047"/>
      <c r="XEO1047"/>
      <c r="XEP1047"/>
      <c r="XEQ1047"/>
      <c r="XER1047"/>
      <c r="XES1047"/>
      <c r="XET1047"/>
      <c r="XEU1047"/>
      <c r="XEV1047"/>
      <c r="XEW1047"/>
      <c r="XEX1047"/>
      <c r="XEY1047"/>
      <c r="XEZ1047"/>
      <c r="XFA1047"/>
      <c r="XFB1047"/>
      <c r="XFC1047"/>
      <c r="XFD1047"/>
    </row>
    <row r="1048" s="239" customFormat="1" ht="21" hidden="1" customHeight="1" spans="1:16384">
      <c r="A1048" s="246">
        <v>2150502</v>
      </c>
      <c r="B1048" s="249" t="s">
        <v>133</v>
      </c>
      <c r="C1048" s="132">
        <f t="shared" si="16"/>
        <v>0</v>
      </c>
      <c r="M1048" s="239">
        <v>0</v>
      </c>
      <c r="XEJ1048"/>
      <c r="XEK1048"/>
      <c r="XEL1048"/>
      <c r="XEM1048"/>
      <c r="XEN1048"/>
      <c r="XEO1048"/>
      <c r="XEP1048"/>
      <c r="XEQ1048"/>
      <c r="XER1048"/>
      <c r="XES1048"/>
      <c r="XET1048"/>
      <c r="XEU1048"/>
      <c r="XEV1048"/>
      <c r="XEW1048"/>
      <c r="XEX1048"/>
      <c r="XEY1048"/>
      <c r="XEZ1048"/>
      <c r="XFA1048"/>
      <c r="XFB1048"/>
      <c r="XFC1048"/>
      <c r="XFD1048"/>
    </row>
    <row r="1049" s="239" customFormat="1" ht="21" hidden="1" customHeight="1" spans="1:16384">
      <c r="A1049" s="246">
        <v>2150503</v>
      </c>
      <c r="B1049" s="248" t="s">
        <v>134</v>
      </c>
      <c r="C1049" s="132">
        <f t="shared" si="16"/>
        <v>0</v>
      </c>
      <c r="M1049" s="239">
        <v>0</v>
      </c>
      <c r="XEJ1049"/>
      <c r="XEK1049"/>
      <c r="XEL1049"/>
      <c r="XEM1049"/>
      <c r="XEN1049"/>
      <c r="XEO1049"/>
      <c r="XEP1049"/>
      <c r="XEQ1049"/>
      <c r="XER1049"/>
      <c r="XES1049"/>
      <c r="XET1049"/>
      <c r="XEU1049"/>
      <c r="XEV1049"/>
      <c r="XEW1049"/>
      <c r="XEX1049"/>
      <c r="XEY1049"/>
      <c r="XEZ1049"/>
      <c r="XFA1049"/>
      <c r="XFB1049"/>
      <c r="XFC1049"/>
      <c r="XFD1049"/>
    </row>
    <row r="1050" s="239" customFormat="1" ht="21" hidden="1" customHeight="1" spans="1:16384">
      <c r="A1050" s="246">
        <v>2150505</v>
      </c>
      <c r="B1050" s="249" t="s">
        <v>923</v>
      </c>
      <c r="C1050" s="132">
        <f t="shared" si="16"/>
        <v>0</v>
      </c>
      <c r="M1050" s="239">
        <v>0</v>
      </c>
      <c r="XEJ1050"/>
      <c r="XEK1050"/>
      <c r="XEL1050"/>
      <c r="XEM1050"/>
      <c r="XEN1050"/>
      <c r="XEO1050"/>
      <c r="XEP1050"/>
      <c r="XEQ1050"/>
      <c r="XER1050"/>
      <c r="XES1050"/>
      <c r="XET1050"/>
      <c r="XEU1050"/>
      <c r="XEV1050"/>
      <c r="XEW1050"/>
      <c r="XEX1050"/>
      <c r="XEY1050"/>
      <c r="XEZ1050"/>
      <c r="XFA1050"/>
      <c r="XFB1050"/>
      <c r="XFC1050"/>
      <c r="XFD1050"/>
    </row>
    <row r="1051" s="239" customFormat="1" ht="21" hidden="1" customHeight="1" spans="1:16384">
      <c r="A1051" s="246">
        <v>2150507</v>
      </c>
      <c r="B1051" s="249" t="s">
        <v>924</v>
      </c>
      <c r="C1051" s="132">
        <f t="shared" si="16"/>
        <v>0</v>
      </c>
      <c r="M1051" s="239">
        <v>0</v>
      </c>
      <c r="XEJ1051"/>
      <c r="XEK1051"/>
      <c r="XEL1051"/>
      <c r="XEM1051"/>
      <c r="XEN1051"/>
      <c r="XEO1051"/>
      <c r="XEP1051"/>
      <c r="XEQ1051"/>
      <c r="XER1051"/>
      <c r="XES1051"/>
      <c r="XET1051"/>
      <c r="XEU1051"/>
      <c r="XEV1051"/>
      <c r="XEW1051"/>
      <c r="XEX1051"/>
      <c r="XEY1051"/>
      <c r="XEZ1051"/>
      <c r="XFA1051"/>
      <c r="XFB1051"/>
      <c r="XFC1051"/>
      <c r="XFD1051"/>
    </row>
    <row r="1052" s="239" customFormat="1" ht="21" hidden="1" customHeight="1" spans="1:16384">
      <c r="A1052" s="246">
        <v>2150508</v>
      </c>
      <c r="B1052" s="249" t="s">
        <v>925</v>
      </c>
      <c r="C1052" s="132">
        <f t="shared" si="16"/>
        <v>0</v>
      </c>
      <c r="M1052" s="239">
        <v>0</v>
      </c>
      <c r="XEJ1052"/>
      <c r="XEK1052"/>
      <c r="XEL1052"/>
      <c r="XEM1052"/>
      <c r="XEN1052"/>
      <c r="XEO1052"/>
      <c r="XEP1052"/>
      <c r="XEQ1052"/>
      <c r="XER1052"/>
      <c r="XES1052"/>
      <c r="XET1052"/>
      <c r="XEU1052"/>
      <c r="XEV1052"/>
      <c r="XEW1052"/>
      <c r="XEX1052"/>
      <c r="XEY1052"/>
      <c r="XEZ1052"/>
      <c r="XFA1052"/>
      <c r="XFB1052"/>
      <c r="XFC1052"/>
      <c r="XFD1052"/>
    </row>
    <row r="1053" s="239" customFormat="1" ht="21" hidden="1" customHeight="1" spans="1:16384">
      <c r="A1053" s="246">
        <v>2150516</v>
      </c>
      <c r="B1053" s="249" t="s">
        <v>926</v>
      </c>
      <c r="C1053" s="132">
        <f t="shared" si="16"/>
        <v>0</v>
      </c>
      <c r="M1053" s="239">
        <v>0</v>
      </c>
      <c r="XEJ1053"/>
      <c r="XEK1053"/>
      <c r="XEL1053"/>
      <c r="XEM1053"/>
      <c r="XEN1053"/>
      <c r="XEO1053"/>
      <c r="XEP1053"/>
      <c r="XEQ1053"/>
      <c r="XER1053"/>
      <c r="XES1053"/>
      <c r="XET1053"/>
      <c r="XEU1053"/>
      <c r="XEV1053"/>
      <c r="XEW1053"/>
      <c r="XEX1053"/>
      <c r="XEY1053"/>
      <c r="XEZ1053"/>
      <c r="XFA1053"/>
      <c r="XFB1053"/>
      <c r="XFC1053"/>
      <c r="XFD1053"/>
    </row>
    <row r="1054" s="239" customFormat="1" ht="21" hidden="1" customHeight="1" spans="1:16384">
      <c r="A1054" s="246">
        <v>2150517</v>
      </c>
      <c r="B1054" s="248" t="s">
        <v>927</v>
      </c>
      <c r="C1054" s="132">
        <f t="shared" si="16"/>
        <v>0</v>
      </c>
      <c r="M1054" s="239">
        <v>0</v>
      </c>
      <c r="XEJ1054"/>
      <c r="XEK1054"/>
      <c r="XEL1054"/>
      <c r="XEM1054"/>
      <c r="XEN1054"/>
      <c r="XEO1054"/>
      <c r="XEP1054"/>
      <c r="XEQ1054"/>
      <c r="XER1054"/>
      <c r="XES1054"/>
      <c r="XET1054"/>
      <c r="XEU1054"/>
      <c r="XEV1054"/>
      <c r="XEW1054"/>
      <c r="XEX1054"/>
      <c r="XEY1054"/>
      <c r="XEZ1054"/>
      <c r="XFA1054"/>
      <c r="XFB1054"/>
      <c r="XFC1054"/>
      <c r="XFD1054"/>
    </row>
    <row r="1055" s="239" customFormat="1" ht="21" hidden="1" customHeight="1" spans="1:16384">
      <c r="A1055" s="246">
        <v>2150550</v>
      </c>
      <c r="B1055" s="249" t="s">
        <v>141</v>
      </c>
      <c r="C1055" s="132">
        <f t="shared" si="16"/>
        <v>0</v>
      </c>
      <c r="M1055" s="239">
        <v>0</v>
      </c>
      <c r="XEJ1055"/>
      <c r="XEK1055"/>
      <c r="XEL1055"/>
      <c r="XEM1055"/>
      <c r="XEN1055"/>
      <c r="XEO1055"/>
      <c r="XEP1055"/>
      <c r="XEQ1055"/>
      <c r="XER1055"/>
      <c r="XES1055"/>
      <c r="XET1055"/>
      <c r="XEU1055"/>
      <c r="XEV1055"/>
      <c r="XEW1055"/>
      <c r="XEX1055"/>
      <c r="XEY1055"/>
      <c r="XEZ1055"/>
      <c r="XFA1055"/>
      <c r="XFB1055"/>
      <c r="XFC1055"/>
      <c r="XFD1055"/>
    </row>
    <row r="1056" s="239" customFormat="1" ht="21" hidden="1" customHeight="1" spans="1:16384">
      <c r="A1056" s="246">
        <v>2150599</v>
      </c>
      <c r="B1056" s="249" t="s">
        <v>928</v>
      </c>
      <c r="C1056" s="132">
        <f t="shared" si="16"/>
        <v>0</v>
      </c>
      <c r="M1056" s="239">
        <v>0</v>
      </c>
      <c r="XEJ1056"/>
      <c r="XEK1056"/>
      <c r="XEL1056"/>
      <c r="XEM1056"/>
      <c r="XEN1056"/>
      <c r="XEO1056"/>
      <c r="XEP1056"/>
      <c r="XEQ1056"/>
      <c r="XER1056"/>
      <c r="XES1056"/>
      <c r="XET1056"/>
      <c r="XEU1056"/>
      <c r="XEV1056"/>
      <c r="XEW1056"/>
      <c r="XEX1056"/>
      <c r="XEY1056"/>
      <c r="XEZ1056"/>
      <c r="XFA1056"/>
      <c r="XFB1056"/>
      <c r="XFC1056"/>
      <c r="XFD1056"/>
    </row>
    <row r="1057" s="239" customFormat="1" ht="21" customHeight="1" spans="1:16384">
      <c r="A1057" s="246">
        <v>21507</v>
      </c>
      <c r="B1057" s="249" t="s">
        <v>929</v>
      </c>
      <c r="C1057" s="132">
        <f t="shared" si="16"/>
        <v>255.05</v>
      </c>
      <c r="F1057" s="239">
        <v>255.05</v>
      </c>
      <c r="M1057" s="239">
        <v>0</v>
      </c>
      <c r="XEJ1057"/>
      <c r="XEK1057"/>
      <c r="XEL1057"/>
      <c r="XEM1057"/>
      <c r="XEN1057"/>
      <c r="XEO1057"/>
      <c r="XEP1057"/>
      <c r="XEQ1057"/>
      <c r="XER1057"/>
      <c r="XES1057"/>
      <c r="XET1057"/>
      <c r="XEU1057"/>
      <c r="XEV1057"/>
      <c r="XEW1057"/>
      <c r="XEX1057"/>
      <c r="XEY1057"/>
      <c r="XEZ1057"/>
      <c r="XFA1057"/>
      <c r="XFB1057"/>
      <c r="XFC1057"/>
      <c r="XFD1057"/>
    </row>
    <row r="1058" s="239" customFormat="1" ht="21" customHeight="1" spans="1:16384">
      <c r="A1058" s="246">
        <v>2150701</v>
      </c>
      <c r="B1058" s="249" t="s">
        <v>132</v>
      </c>
      <c r="C1058" s="132">
        <f t="shared" si="16"/>
        <v>255.05</v>
      </c>
      <c r="F1058" s="239">
        <v>255.05</v>
      </c>
      <c r="M1058" s="239">
        <v>0</v>
      </c>
      <c r="XEJ1058"/>
      <c r="XEK1058"/>
      <c r="XEL1058"/>
      <c r="XEM1058"/>
      <c r="XEN1058"/>
      <c r="XEO1058"/>
      <c r="XEP1058"/>
      <c r="XEQ1058"/>
      <c r="XER1058"/>
      <c r="XES1058"/>
      <c r="XET1058"/>
      <c r="XEU1058"/>
      <c r="XEV1058"/>
      <c r="XEW1058"/>
      <c r="XEX1058"/>
      <c r="XEY1058"/>
      <c r="XEZ1058"/>
      <c r="XFA1058"/>
      <c r="XFB1058"/>
      <c r="XFC1058"/>
      <c r="XFD1058"/>
    </row>
    <row r="1059" s="239" customFormat="1" ht="21" hidden="1" customHeight="1" spans="1:16384">
      <c r="A1059" s="246">
        <v>2150702</v>
      </c>
      <c r="B1059" s="249" t="s">
        <v>133</v>
      </c>
      <c r="C1059" s="132">
        <f t="shared" si="16"/>
        <v>0</v>
      </c>
      <c r="M1059" s="239">
        <v>0</v>
      </c>
      <c r="XEJ1059"/>
      <c r="XEK1059"/>
      <c r="XEL1059"/>
      <c r="XEM1059"/>
      <c r="XEN1059"/>
      <c r="XEO1059"/>
      <c r="XEP1059"/>
      <c r="XEQ1059"/>
      <c r="XER1059"/>
      <c r="XES1059"/>
      <c r="XET1059"/>
      <c r="XEU1059"/>
      <c r="XEV1059"/>
      <c r="XEW1059"/>
      <c r="XEX1059"/>
      <c r="XEY1059"/>
      <c r="XEZ1059"/>
      <c r="XFA1059"/>
      <c r="XFB1059"/>
      <c r="XFC1059"/>
      <c r="XFD1059"/>
    </row>
    <row r="1060" s="239" customFormat="1" ht="21" hidden="1" customHeight="1" spans="1:16384">
      <c r="A1060" s="246">
        <v>2150703</v>
      </c>
      <c r="B1060" s="249" t="s">
        <v>134</v>
      </c>
      <c r="C1060" s="132">
        <f t="shared" si="16"/>
        <v>0</v>
      </c>
      <c r="M1060" s="239">
        <v>0</v>
      </c>
      <c r="XEJ1060"/>
      <c r="XEK1060"/>
      <c r="XEL1060"/>
      <c r="XEM1060"/>
      <c r="XEN1060"/>
      <c r="XEO1060"/>
      <c r="XEP1060"/>
      <c r="XEQ1060"/>
      <c r="XER1060"/>
      <c r="XES1060"/>
      <c r="XET1060"/>
      <c r="XEU1060"/>
      <c r="XEV1060"/>
      <c r="XEW1060"/>
      <c r="XEX1060"/>
      <c r="XEY1060"/>
      <c r="XEZ1060"/>
      <c r="XFA1060"/>
      <c r="XFB1060"/>
      <c r="XFC1060"/>
      <c r="XFD1060"/>
    </row>
    <row r="1061" s="239" customFormat="1" ht="21" hidden="1" customHeight="1" spans="1:16384">
      <c r="A1061" s="246">
        <v>2150704</v>
      </c>
      <c r="B1061" s="248" t="s">
        <v>930</v>
      </c>
      <c r="C1061" s="132">
        <f t="shared" si="16"/>
        <v>0</v>
      </c>
      <c r="M1061" s="239">
        <v>0</v>
      </c>
      <c r="XEJ1061"/>
      <c r="XEK1061"/>
      <c r="XEL1061"/>
      <c r="XEM1061"/>
      <c r="XEN1061"/>
      <c r="XEO1061"/>
      <c r="XEP1061"/>
      <c r="XEQ1061"/>
      <c r="XER1061"/>
      <c r="XES1061"/>
      <c r="XET1061"/>
      <c r="XEU1061"/>
      <c r="XEV1061"/>
      <c r="XEW1061"/>
      <c r="XEX1061"/>
      <c r="XEY1061"/>
      <c r="XEZ1061"/>
      <c r="XFA1061"/>
      <c r="XFB1061"/>
      <c r="XFC1061"/>
      <c r="XFD1061"/>
    </row>
    <row r="1062" s="239" customFormat="1" ht="21" hidden="1" customHeight="1" spans="1:16384">
      <c r="A1062" s="246">
        <v>2150705</v>
      </c>
      <c r="B1062" s="249" t="s">
        <v>931</v>
      </c>
      <c r="C1062" s="132">
        <f t="shared" si="16"/>
        <v>0</v>
      </c>
      <c r="M1062" s="239">
        <v>0</v>
      </c>
      <c r="XEJ1062"/>
      <c r="XEK1062"/>
      <c r="XEL1062"/>
      <c r="XEM1062"/>
      <c r="XEN1062"/>
      <c r="XEO1062"/>
      <c r="XEP1062"/>
      <c r="XEQ1062"/>
      <c r="XER1062"/>
      <c r="XES1062"/>
      <c r="XET1062"/>
      <c r="XEU1062"/>
      <c r="XEV1062"/>
      <c r="XEW1062"/>
      <c r="XEX1062"/>
      <c r="XEY1062"/>
      <c r="XEZ1062"/>
      <c r="XFA1062"/>
      <c r="XFB1062"/>
      <c r="XFC1062"/>
      <c r="XFD1062"/>
    </row>
    <row r="1063" s="239" customFormat="1" ht="21" hidden="1" customHeight="1" spans="1:16384">
      <c r="A1063" s="246">
        <v>2150799</v>
      </c>
      <c r="B1063" s="249" t="s">
        <v>932</v>
      </c>
      <c r="C1063" s="132">
        <f t="shared" ref="C1063:C1126" si="17">D1063+E1063+F1063+G1063+H1063+I1063+J1063+K1063+L1063+M1063</f>
        <v>0</v>
      </c>
      <c r="M1063" s="239">
        <v>0</v>
      </c>
      <c r="XEJ1063"/>
      <c r="XEK1063"/>
      <c r="XEL1063"/>
      <c r="XEM1063"/>
      <c r="XEN1063"/>
      <c r="XEO1063"/>
      <c r="XEP1063"/>
      <c r="XEQ1063"/>
      <c r="XER1063"/>
      <c r="XES1063"/>
      <c r="XET1063"/>
      <c r="XEU1063"/>
      <c r="XEV1063"/>
      <c r="XEW1063"/>
      <c r="XEX1063"/>
      <c r="XEY1063"/>
      <c r="XEZ1063"/>
      <c r="XFA1063"/>
      <c r="XFB1063"/>
      <c r="XFC1063"/>
      <c r="XFD1063"/>
    </row>
    <row r="1064" s="239" customFormat="1" ht="21" customHeight="1" spans="1:16384">
      <c r="A1064" s="246">
        <v>21508</v>
      </c>
      <c r="B1064" s="249" t="s">
        <v>933</v>
      </c>
      <c r="C1064" s="132">
        <f t="shared" si="17"/>
        <v>600</v>
      </c>
      <c r="L1064" s="239">
        <v>600</v>
      </c>
      <c r="M1064" s="239">
        <v>0</v>
      </c>
      <c r="XEJ1064"/>
      <c r="XEK1064"/>
      <c r="XEL1064"/>
      <c r="XEM1064"/>
      <c r="XEN1064"/>
      <c r="XEO1064"/>
      <c r="XEP1064"/>
      <c r="XEQ1064"/>
      <c r="XER1064"/>
      <c r="XES1064"/>
      <c r="XET1064"/>
      <c r="XEU1064"/>
      <c r="XEV1064"/>
      <c r="XEW1064"/>
      <c r="XEX1064"/>
      <c r="XEY1064"/>
      <c r="XEZ1064"/>
      <c r="XFA1064"/>
      <c r="XFB1064"/>
      <c r="XFC1064"/>
      <c r="XFD1064"/>
    </row>
    <row r="1065" s="239" customFormat="1" ht="21" hidden="1" customHeight="1" spans="1:16384">
      <c r="A1065" s="246">
        <v>2150801</v>
      </c>
      <c r="B1065" s="249" t="s">
        <v>132</v>
      </c>
      <c r="C1065" s="132">
        <f t="shared" si="17"/>
        <v>0</v>
      </c>
      <c r="M1065" s="239">
        <v>0</v>
      </c>
      <c r="XEJ1065"/>
      <c r="XEK1065"/>
      <c r="XEL1065"/>
      <c r="XEM1065"/>
      <c r="XEN1065"/>
      <c r="XEO1065"/>
      <c r="XEP1065"/>
      <c r="XEQ1065"/>
      <c r="XER1065"/>
      <c r="XES1065"/>
      <c r="XET1065"/>
      <c r="XEU1065"/>
      <c r="XEV1065"/>
      <c r="XEW1065"/>
      <c r="XEX1065"/>
      <c r="XEY1065"/>
      <c r="XEZ1065"/>
      <c r="XFA1065"/>
      <c r="XFB1065"/>
      <c r="XFC1065"/>
      <c r="XFD1065"/>
    </row>
    <row r="1066" s="239" customFormat="1" ht="21" hidden="1" customHeight="1" spans="1:16384">
      <c r="A1066" s="246">
        <v>2150802</v>
      </c>
      <c r="B1066" s="248" t="s">
        <v>133</v>
      </c>
      <c r="C1066" s="132">
        <f t="shared" si="17"/>
        <v>0</v>
      </c>
      <c r="M1066" s="239">
        <v>0</v>
      </c>
      <c r="XEJ1066"/>
      <c r="XEK1066"/>
      <c r="XEL1066"/>
      <c r="XEM1066"/>
      <c r="XEN1066"/>
      <c r="XEO1066"/>
      <c r="XEP1066"/>
      <c r="XEQ1066"/>
      <c r="XER1066"/>
      <c r="XES1066"/>
      <c r="XET1066"/>
      <c r="XEU1066"/>
      <c r="XEV1066"/>
      <c r="XEW1066"/>
      <c r="XEX1066"/>
      <c r="XEY1066"/>
      <c r="XEZ1066"/>
      <c r="XFA1066"/>
      <c r="XFB1066"/>
      <c r="XFC1066"/>
      <c r="XFD1066"/>
    </row>
    <row r="1067" s="239" customFormat="1" ht="21" hidden="1" customHeight="1" spans="1:16384">
      <c r="A1067" s="246">
        <v>2150803</v>
      </c>
      <c r="B1067" s="249" t="s">
        <v>134</v>
      </c>
      <c r="C1067" s="132">
        <f t="shared" si="17"/>
        <v>0</v>
      </c>
      <c r="M1067" s="239">
        <v>0</v>
      </c>
      <c r="XEJ1067"/>
      <c r="XEK1067"/>
      <c r="XEL1067"/>
      <c r="XEM1067"/>
      <c r="XEN1067"/>
      <c r="XEO1067"/>
      <c r="XEP1067"/>
      <c r="XEQ1067"/>
      <c r="XER1067"/>
      <c r="XES1067"/>
      <c r="XET1067"/>
      <c r="XEU1067"/>
      <c r="XEV1067"/>
      <c r="XEW1067"/>
      <c r="XEX1067"/>
      <c r="XEY1067"/>
      <c r="XEZ1067"/>
      <c r="XFA1067"/>
      <c r="XFB1067"/>
      <c r="XFC1067"/>
      <c r="XFD1067"/>
    </row>
    <row r="1068" s="239" customFormat="1" ht="21" hidden="1" customHeight="1" spans="1:16384">
      <c r="A1068" s="246">
        <v>2150804</v>
      </c>
      <c r="B1068" s="249" t="s">
        <v>934</v>
      </c>
      <c r="C1068" s="132">
        <f t="shared" si="17"/>
        <v>0</v>
      </c>
      <c r="M1068" s="239">
        <v>0</v>
      </c>
      <c r="XEJ1068"/>
      <c r="XEK1068"/>
      <c r="XEL1068"/>
      <c r="XEM1068"/>
      <c r="XEN1068"/>
      <c r="XEO1068"/>
      <c r="XEP1068"/>
      <c r="XEQ1068"/>
      <c r="XER1068"/>
      <c r="XES1068"/>
      <c r="XET1068"/>
      <c r="XEU1068"/>
      <c r="XEV1068"/>
      <c r="XEW1068"/>
      <c r="XEX1068"/>
      <c r="XEY1068"/>
      <c r="XEZ1068"/>
      <c r="XFA1068"/>
      <c r="XFB1068"/>
      <c r="XFC1068"/>
      <c r="XFD1068"/>
    </row>
    <row r="1069" s="239" customFormat="1" ht="21" customHeight="1" spans="1:16384">
      <c r="A1069" s="246">
        <v>2150805</v>
      </c>
      <c r="B1069" s="249" t="s">
        <v>935</v>
      </c>
      <c r="C1069" s="132">
        <f t="shared" si="17"/>
        <v>600</v>
      </c>
      <c r="L1069" s="239">
        <v>600</v>
      </c>
      <c r="M1069" s="239">
        <v>0</v>
      </c>
      <c r="XEJ1069"/>
      <c r="XEK1069"/>
      <c r="XEL1069"/>
      <c r="XEM1069"/>
      <c r="XEN1069"/>
      <c r="XEO1069"/>
      <c r="XEP1069"/>
      <c r="XEQ1069"/>
      <c r="XER1069"/>
      <c r="XES1069"/>
      <c r="XET1069"/>
      <c r="XEU1069"/>
      <c r="XEV1069"/>
      <c r="XEW1069"/>
      <c r="XEX1069"/>
      <c r="XEY1069"/>
      <c r="XEZ1069"/>
      <c r="XFA1069"/>
      <c r="XFB1069"/>
      <c r="XFC1069"/>
      <c r="XFD1069"/>
    </row>
    <row r="1070" s="239" customFormat="1" ht="21" hidden="1" customHeight="1" spans="1:16384">
      <c r="A1070" s="246">
        <v>2150806</v>
      </c>
      <c r="B1070" s="249" t="s">
        <v>936</v>
      </c>
      <c r="C1070" s="132">
        <f t="shared" si="17"/>
        <v>0</v>
      </c>
      <c r="M1070" s="239">
        <v>0</v>
      </c>
      <c r="XEJ1070"/>
      <c r="XEK1070"/>
      <c r="XEL1070"/>
      <c r="XEM1070"/>
      <c r="XEN1070"/>
      <c r="XEO1070"/>
      <c r="XEP1070"/>
      <c r="XEQ1070"/>
      <c r="XER1070"/>
      <c r="XES1070"/>
      <c r="XET1070"/>
      <c r="XEU1070"/>
      <c r="XEV1070"/>
      <c r="XEW1070"/>
      <c r="XEX1070"/>
      <c r="XEY1070"/>
      <c r="XEZ1070"/>
      <c r="XFA1070"/>
      <c r="XFB1070"/>
      <c r="XFC1070"/>
      <c r="XFD1070"/>
    </row>
    <row r="1071" s="239" customFormat="1" ht="21" hidden="1" customHeight="1" spans="1:16384">
      <c r="A1071" s="246">
        <v>2150899</v>
      </c>
      <c r="B1071" s="248" t="s">
        <v>937</v>
      </c>
      <c r="C1071" s="132">
        <f t="shared" si="17"/>
        <v>0</v>
      </c>
      <c r="M1071" s="239">
        <v>0</v>
      </c>
      <c r="XEJ1071"/>
      <c r="XEK1071"/>
      <c r="XEL1071"/>
      <c r="XEM1071"/>
      <c r="XEN1071"/>
      <c r="XEO1071"/>
      <c r="XEP1071"/>
      <c r="XEQ1071"/>
      <c r="XER1071"/>
      <c r="XES1071"/>
      <c r="XET1071"/>
      <c r="XEU1071"/>
      <c r="XEV1071"/>
      <c r="XEW1071"/>
      <c r="XEX1071"/>
      <c r="XEY1071"/>
      <c r="XEZ1071"/>
      <c r="XFA1071"/>
      <c r="XFB1071"/>
      <c r="XFC1071"/>
      <c r="XFD1071"/>
    </row>
    <row r="1072" s="239" customFormat="1" ht="21" hidden="1" customHeight="1" spans="1:16384">
      <c r="A1072" s="246">
        <v>21599</v>
      </c>
      <c r="B1072" s="249" t="s">
        <v>938</v>
      </c>
      <c r="C1072" s="132">
        <f t="shared" si="17"/>
        <v>0</v>
      </c>
      <c r="M1072" s="239">
        <v>0</v>
      </c>
      <c r="XEJ1072"/>
      <c r="XEK1072"/>
      <c r="XEL1072"/>
      <c r="XEM1072"/>
      <c r="XEN1072"/>
      <c r="XEO1072"/>
      <c r="XEP1072"/>
      <c r="XEQ1072"/>
      <c r="XER1072"/>
      <c r="XES1072"/>
      <c r="XET1072"/>
      <c r="XEU1072"/>
      <c r="XEV1072"/>
      <c r="XEW1072"/>
      <c r="XEX1072"/>
      <c r="XEY1072"/>
      <c r="XEZ1072"/>
      <c r="XFA1072"/>
      <c r="XFB1072"/>
      <c r="XFC1072"/>
      <c r="XFD1072"/>
    </row>
    <row r="1073" s="239" customFormat="1" ht="21" hidden="1" customHeight="1" spans="1:16384">
      <c r="A1073" s="246">
        <v>2159901</v>
      </c>
      <c r="B1073" s="249" t="s">
        <v>939</v>
      </c>
      <c r="C1073" s="132">
        <f t="shared" si="17"/>
        <v>0</v>
      </c>
      <c r="M1073" s="239">
        <v>0</v>
      </c>
      <c r="XEJ1073"/>
      <c r="XEK1073"/>
      <c r="XEL1073"/>
      <c r="XEM1073"/>
      <c r="XEN1073"/>
      <c r="XEO1073"/>
      <c r="XEP1073"/>
      <c r="XEQ1073"/>
      <c r="XER1073"/>
      <c r="XES1073"/>
      <c r="XET1073"/>
      <c r="XEU1073"/>
      <c r="XEV1073"/>
      <c r="XEW1073"/>
      <c r="XEX1073"/>
      <c r="XEY1073"/>
      <c r="XEZ1073"/>
      <c r="XFA1073"/>
      <c r="XFB1073"/>
      <c r="XFC1073"/>
      <c r="XFD1073"/>
    </row>
    <row r="1074" s="239" customFormat="1" ht="21" hidden="1" customHeight="1" spans="1:16384">
      <c r="A1074" s="246">
        <v>2159904</v>
      </c>
      <c r="B1074" s="249" t="s">
        <v>940</v>
      </c>
      <c r="C1074" s="132">
        <f t="shared" si="17"/>
        <v>0</v>
      </c>
      <c r="M1074" s="239">
        <v>0</v>
      </c>
      <c r="XEJ1074"/>
      <c r="XEK1074"/>
      <c r="XEL1074"/>
      <c r="XEM1074"/>
      <c r="XEN1074"/>
      <c r="XEO1074"/>
      <c r="XEP1074"/>
      <c r="XEQ1074"/>
      <c r="XER1074"/>
      <c r="XES1074"/>
      <c r="XET1074"/>
      <c r="XEU1074"/>
      <c r="XEV1074"/>
      <c r="XEW1074"/>
      <c r="XEX1074"/>
      <c r="XEY1074"/>
      <c r="XEZ1074"/>
      <c r="XFA1074"/>
      <c r="XFB1074"/>
      <c r="XFC1074"/>
      <c r="XFD1074"/>
    </row>
    <row r="1075" s="239" customFormat="1" ht="21" hidden="1" customHeight="1" spans="1:16384">
      <c r="A1075" s="246">
        <v>2159905</v>
      </c>
      <c r="B1075" s="249" t="s">
        <v>941</v>
      </c>
      <c r="C1075" s="132">
        <f t="shared" si="17"/>
        <v>0</v>
      </c>
      <c r="M1075" s="239">
        <v>0</v>
      </c>
      <c r="XEJ1075"/>
      <c r="XEK1075"/>
      <c r="XEL1075"/>
      <c r="XEM1075"/>
      <c r="XEN1075"/>
      <c r="XEO1075"/>
      <c r="XEP1075"/>
      <c r="XEQ1075"/>
      <c r="XER1075"/>
      <c r="XES1075"/>
      <c r="XET1075"/>
      <c r="XEU1075"/>
      <c r="XEV1075"/>
      <c r="XEW1075"/>
      <c r="XEX1075"/>
      <c r="XEY1075"/>
      <c r="XEZ1075"/>
      <c r="XFA1075"/>
      <c r="XFB1075"/>
      <c r="XFC1075"/>
      <c r="XFD1075"/>
    </row>
    <row r="1076" s="239" customFormat="1" ht="21" hidden="1" customHeight="1" spans="1:16384">
      <c r="A1076" s="246">
        <v>2159906</v>
      </c>
      <c r="B1076" s="248" t="s">
        <v>942</v>
      </c>
      <c r="C1076" s="132">
        <f t="shared" si="17"/>
        <v>0</v>
      </c>
      <c r="M1076" s="239">
        <v>0</v>
      </c>
      <c r="XEJ1076"/>
      <c r="XEK1076"/>
      <c r="XEL1076"/>
      <c r="XEM1076"/>
      <c r="XEN1076"/>
      <c r="XEO1076"/>
      <c r="XEP1076"/>
      <c r="XEQ1076"/>
      <c r="XER1076"/>
      <c r="XES1076"/>
      <c r="XET1076"/>
      <c r="XEU1076"/>
      <c r="XEV1076"/>
      <c r="XEW1076"/>
      <c r="XEX1076"/>
      <c r="XEY1076"/>
      <c r="XEZ1076"/>
      <c r="XFA1076"/>
      <c r="XFB1076"/>
      <c r="XFC1076"/>
      <c r="XFD1076"/>
    </row>
    <row r="1077" s="239" customFormat="1" ht="21" hidden="1" customHeight="1" spans="1:16384">
      <c r="A1077" s="246">
        <v>2159999</v>
      </c>
      <c r="B1077" s="249" t="s">
        <v>943</v>
      </c>
      <c r="C1077" s="132">
        <f t="shared" si="17"/>
        <v>0</v>
      </c>
      <c r="M1077" s="239">
        <v>0</v>
      </c>
      <c r="XEJ1077"/>
      <c r="XEK1077"/>
      <c r="XEL1077"/>
      <c r="XEM1077"/>
      <c r="XEN1077"/>
      <c r="XEO1077"/>
      <c r="XEP1077"/>
      <c r="XEQ1077"/>
      <c r="XER1077"/>
      <c r="XES1077"/>
      <c r="XET1077"/>
      <c r="XEU1077"/>
      <c r="XEV1077"/>
      <c r="XEW1077"/>
      <c r="XEX1077"/>
      <c r="XEY1077"/>
      <c r="XEZ1077"/>
      <c r="XFA1077"/>
      <c r="XFB1077"/>
      <c r="XFC1077"/>
      <c r="XFD1077"/>
    </row>
    <row r="1078" s="239" customFormat="1" ht="21" customHeight="1" spans="1:16384">
      <c r="A1078" s="246">
        <v>216</v>
      </c>
      <c r="B1078" s="247" t="s">
        <v>944</v>
      </c>
      <c r="C1078" s="132">
        <f t="shared" si="17"/>
        <v>3104.93</v>
      </c>
      <c r="F1078" s="239">
        <v>290.45</v>
      </c>
      <c r="K1078" s="239">
        <v>59</v>
      </c>
      <c r="L1078" s="239">
        <v>348</v>
      </c>
      <c r="M1078" s="239">
        <v>2407.48</v>
      </c>
      <c r="XEJ1078"/>
      <c r="XEK1078"/>
      <c r="XEL1078"/>
      <c r="XEM1078"/>
      <c r="XEN1078"/>
      <c r="XEO1078"/>
      <c r="XEP1078"/>
      <c r="XEQ1078"/>
      <c r="XER1078"/>
      <c r="XES1078"/>
      <c r="XET1078"/>
      <c r="XEU1078"/>
      <c r="XEV1078"/>
      <c r="XEW1078"/>
      <c r="XEX1078"/>
      <c r="XEY1078"/>
      <c r="XEZ1078"/>
      <c r="XFA1078"/>
      <c r="XFB1078"/>
      <c r="XFC1078"/>
      <c r="XFD1078"/>
    </row>
    <row r="1079" s="239" customFormat="1" ht="21" customHeight="1" spans="1:16384">
      <c r="A1079" s="246">
        <v>21602</v>
      </c>
      <c r="B1079" s="249" t="s">
        <v>945</v>
      </c>
      <c r="C1079" s="132">
        <f t="shared" si="17"/>
        <v>3054.93</v>
      </c>
      <c r="F1079" s="239">
        <v>290.45</v>
      </c>
      <c r="K1079" s="239">
        <v>59</v>
      </c>
      <c r="L1079" s="239">
        <v>348</v>
      </c>
      <c r="M1079" s="239">
        <v>2357.48</v>
      </c>
      <c r="XEJ1079"/>
      <c r="XEK1079"/>
      <c r="XEL1079"/>
      <c r="XEM1079"/>
      <c r="XEN1079"/>
      <c r="XEO1079"/>
      <c r="XEP1079"/>
      <c r="XEQ1079"/>
      <c r="XER1079"/>
      <c r="XES1079"/>
      <c r="XET1079"/>
      <c r="XEU1079"/>
      <c r="XEV1079"/>
      <c r="XEW1079"/>
      <c r="XEX1079"/>
      <c r="XEY1079"/>
      <c r="XEZ1079"/>
      <c r="XFA1079"/>
      <c r="XFB1079"/>
      <c r="XFC1079"/>
      <c r="XFD1079"/>
    </row>
    <row r="1080" s="239" customFormat="1" ht="21" customHeight="1" spans="1:16384">
      <c r="A1080" s="246">
        <v>2160201</v>
      </c>
      <c r="B1080" s="249" t="s">
        <v>132</v>
      </c>
      <c r="C1080" s="132">
        <f t="shared" si="17"/>
        <v>290.45</v>
      </c>
      <c r="F1080" s="239">
        <v>290.45</v>
      </c>
      <c r="M1080" s="239">
        <v>0</v>
      </c>
      <c r="XEJ1080"/>
      <c r="XEK1080"/>
      <c r="XEL1080"/>
      <c r="XEM1080"/>
      <c r="XEN1080"/>
      <c r="XEO1080"/>
      <c r="XEP1080"/>
      <c r="XEQ1080"/>
      <c r="XER1080"/>
      <c r="XES1080"/>
      <c r="XET1080"/>
      <c r="XEU1080"/>
      <c r="XEV1080"/>
      <c r="XEW1080"/>
      <c r="XEX1080"/>
      <c r="XEY1080"/>
      <c r="XEZ1080"/>
      <c r="XFA1080"/>
      <c r="XFB1080"/>
      <c r="XFC1080"/>
      <c r="XFD1080"/>
    </row>
    <row r="1081" s="239" customFormat="1" ht="21" hidden="1" customHeight="1" spans="1:16384">
      <c r="A1081" s="246">
        <v>2160202</v>
      </c>
      <c r="B1081" s="248" t="s">
        <v>133</v>
      </c>
      <c r="C1081" s="132">
        <f t="shared" si="17"/>
        <v>0</v>
      </c>
      <c r="M1081" s="239">
        <v>0</v>
      </c>
      <c r="XEJ1081"/>
      <c r="XEK1081"/>
      <c r="XEL1081"/>
      <c r="XEM1081"/>
      <c r="XEN1081"/>
      <c r="XEO1081"/>
      <c r="XEP1081"/>
      <c r="XEQ1081"/>
      <c r="XER1081"/>
      <c r="XES1081"/>
      <c r="XET1081"/>
      <c r="XEU1081"/>
      <c r="XEV1081"/>
      <c r="XEW1081"/>
      <c r="XEX1081"/>
      <c r="XEY1081"/>
      <c r="XEZ1081"/>
      <c r="XFA1081"/>
      <c r="XFB1081"/>
      <c r="XFC1081"/>
      <c r="XFD1081"/>
    </row>
    <row r="1082" s="239" customFormat="1" ht="21" hidden="1" customHeight="1" spans="1:16384">
      <c r="A1082" s="246">
        <v>2160203</v>
      </c>
      <c r="B1082" s="249" t="s">
        <v>134</v>
      </c>
      <c r="C1082" s="132">
        <f t="shared" si="17"/>
        <v>0</v>
      </c>
      <c r="M1082" s="239">
        <v>0</v>
      </c>
      <c r="XEJ1082"/>
      <c r="XEK1082"/>
      <c r="XEL1082"/>
      <c r="XEM1082"/>
      <c r="XEN1082"/>
      <c r="XEO1082"/>
      <c r="XEP1082"/>
      <c r="XEQ1082"/>
      <c r="XER1082"/>
      <c r="XES1082"/>
      <c r="XET1082"/>
      <c r="XEU1082"/>
      <c r="XEV1082"/>
      <c r="XEW1082"/>
      <c r="XEX1082"/>
      <c r="XEY1082"/>
      <c r="XEZ1082"/>
      <c r="XFA1082"/>
      <c r="XFB1082"/>
      <c r="XFC1082"/>
      <c r="XFD1082"/>
    </row>
    <row r="1083" s="239" customFormat="1" ht="21" hidden="1" customHeight="1" spans="1:16384">
      <c r="A1083" s="246">
        <v>2160216</v>
      </c>
      <c r="B1083" s="249" t="s">
        <v>946</v>
      </c>
      <c r="C1083" s="132">
        <f t="shared" si="17"/>
        <v>0</v>
      </c>
      <c r="M1083" s="239">
        <v>0</v>
      </c>
      <c r="XEJ1083"/>
      <c r="XEK1083"/>
      <c r="XEL1083"/>
      <c r="XEM1083"/>
      <c r="XEN1083"/>
      <c r="XEO1083"/>
      <c r="XEP1083"/>
      <c r="XEQ1083"/>
      <c r="XER1083"/>
      <c r="XES1083"/>
      <c r="XET1083"/>
      <c r="XEU1083"/>
      <c r="XEV1083"/>
      <c r="XEW1083"/>
      <c r="XEX1083"/>
      <c r="XEY1083"/>
      <c r="XEZ1083"/>
      <c r="XFA1083"/>
      <c r="XFB1083"/>
      <c r="XFC1083"/>
      <c r="XFD1083"/>
    </row>
    <row r="1084" s="239" customFormat="1" ht="21" hidden="1" customHeight="1" spans="1:16384">
      <c r="A1084" s="246">
        <v>2160217</v>
      </c>
      <c r="B1084" s="249" t="s">
        <v>947</v>
      </c>
      <c r="C1084" s="132">
        <f t="shared" si="17"/>
        <v>0</v>
      </c>
      <c r="M1084" s="239">
        <v>0</v>
      </c>
      <c r="XEJ1084"/>
      <c r="XEK1084"/>
      <c r="XEL1084"/>
      <c r="XEM1084"/>
      <c r="XEN1084"/>
      <c r="XEO1084"/>
      <c r="XEP1084"/>
      <c r="XEQ1084"/>
      <c r="XER1084"/>
      <c r="XES1084"/>
      <c r="XET1084"/>
      <c r="XEU1084"/>
      <c r="XEV1084"/>
      <c r="XEW1084"/>
      <c r="XEX1084"/>
      <c r="XEY1084"/>
      <c r="XEZ1084"/>
      <c r="XFA1084"/>
      <c r="XFB1084"/>
      <c r="XFC1084"/>
      <c r="XFD1084"/>
    </row>
    <row r="1085" s="239" customFormat="1" ht="21" hidden="1" customHeight="1" spans="1:16384">
      <c r="A1085" s="246">
        <v>2160218</v>
      </c>
      <c r="B1085" s="249" t="s">
        <v>948</v>
      </c>
      <c r="C1085" s="132">
        <f t="shared" si="17"/>
        <v>0</v>
      </c>
      <c r="M1085" s="239">
        <v>0</v>
      </c>
      <c r="XEJ1085"/>
      <c r="XEK1085"/>
      <c r="XEL1085"/>
      <c r="XEM1085"/>
      <c r="XEN1085"/>
      <c r="XEO1085"/>
      <c r="XEP1085"/>
      <c r="XEQ1085"/>
      <c r="XER1085"/>
      <c r="XES1085"/>
      <c r="XET1085"/>
      <c r="XEU1085"/>
      <c r="XEV1085"/>
      <c r="XEW1085"/>
      <c r="XEX1085"/>
      <c r="XEY1085"/>
      <c r="XEZ1085"/>
      <c r="XFA1085"/>
      <c r="XFB1085"/>
      <c r="XFC1085"/>
      <c r="XFD1085"/>
    </row>
    <row r="1086" s="239" customFormat="1" ht="21" hidden="1" customHeight="1" spans="1:16384">
      <c r="A1086" s="246">
        <v>2160219</v>
      </c>
      <c r="B1086" s="249" t="s">
        <v>949</v>
      </c>
      <c r="C1086" s="132">
        <f t="shared" si="17"/>
        <v>0</v>
      </c>
      <c r="M1086" s="239">
        <v>0</v>
      </c>
      <c r="XEJ1086"/>
      <c r="XEK1086"/>
      <c r="XEL1086"/>
      <c r="XEM1086"/>
      <c r="XEN1086"/>
      <c r="XEO1086"/>
      <c r="XEP1086"/>
      <c r="XEQ1086"/>
      <c r="XER1086"/>
      <c r="XES1086"/>
      <c r="XET1086"/>
      <c r="XEU1086"/>
      <c r="XEV1086"/>
      <c r="XEW1086"/>
      <c r="XEX1086"/>
      <c r="XEY1086"/>
      <c r="XEZ1086"/>
      <c r="XFA1086"/>
      <c r="XFB1086"/>
      <c r="XFC1086"/>
      <c r="XFD1086"/>
    </row>
    <row r="1087" s="239" customFormat="1" ht="21" hidden="1" customHeight="1" spans="1:16384">
      <c r="A1087" s="246">
        <v>2160250</v>
      </c>
      <c r="B1087" s="249" t="s">
        <v>141</v>
      </c>
      <c r="C1087" s="132">
        <f t="shared" si="17"/>
        <v>0</v>
      </c>
      <c r="M1087" s="239">
        <v>0</v>
      </c>
      <c r="XEJ1087"/>
      <c r="XEK1087"/>
      <c r="XEL1087"/>
      <c r="XEM1087"/>
      <c r="XEN1087"/>
      <c r="XEO1087"/>
      <c r="XEP1087"/>
      <c r="XEQ1087"/>
      <c r="XER1087"/>
      <c r="XES1087"/>
      <c r="XET1087"/>
      <c r="XEU1087"/>
      <c r="XEV1087"/>
      <c r="XEW1087"/>
      <c r="XEX1087"/>
      <c r="XEY1087"/>
      <c r="XEZ1087"/>
      <c r="XFA1087"/>
      <c r="XFB1087"/>
      <c r="XFC1087"/>
      <c r="XFD1087"/>
    </row>
    <row r="1088" s="239" customFormat="1" ht="21" customHeight="1" spans="1:16384">
      <c r="A1088" s="246">
        <v>2160299</v>
      </c>
      <c r="B1088" s="249" t="s">
        <v>950</v>
      </c>
      <c r="C1088" s="132">
        <f t="shared" si="17"/>
        <v>2764.48</v>
      </c>
      <c r="K1088" s="239">
        <v>59</v>
      </c>
      <c r="L1088" s="239">
        <v>348</v>
      </c>
      <c r="M1088" s="239">
        <v>2357.48</v>
      </c>
      <c r="XEJ1088"/>
      <c r="XEK1088"/>
      <c r="XEL1088"/>
      <c r="XEM1088"/>
      <c r="XEN1088"/>
      <c r="XEO1088"/>
      <c r="XEP1088"/>
      <c r="XEQ1088"/>
      <c r="XER1088"/>
      <c r="XES1088"/>
      <c r="XET1088"/>
      <c r="XEU1088"/>
      <c r="XEV1088"/>
      <c r="XEW1088"/>
      <c r="XEX1088"/>
      <c r="XEY1088"/>
      <c r="XEZ1088"/>
      <c r="XFA1088"/>
      <c r="XFB1088"/>
      <c r="XFC1088"/>
      <c r="XFD1088"/>
    </row>
    <row r="1089" s="239" customFormat="1" ht="21" customHeight="1" spans="1:16384">
      <c r="A1089" s="246">
        <v>21606</v>
      </c>
      <c r="B1089" s="249" t="s">
        <v>951</v>
      </c>
      <c r="C1089" s="132">
        <f t="shared" si="17"/>
        <v>50</v>
      </c>
      <c r="M1089" s="239">
        <v>50</v>
      </c>
      <c r="XEJ1089"/>
      <c r="XEK1089"/>
      <c r="XEL1089"/>
      <c r="XEM1089"/>
      <c r="XEN1089"/>
      <c r="XEO1089"/>
      <c r="XEP1089"/>
      <c r="XEQ1089"/>
      <c r="XER1089"/>
      <c r="XES1089"/>
      <c r="XET1089"/>
      <c r="XEU1089"/>
      <c r="XEV1089"/>
      <c r="XEW1089"/>
      <c r="XEX1089"/>
      <c r="XEY1089"/>
      <c r="XEZ1089"/>
      <c r="XFA1089"/>
      <c r="XFB1089"/>
      <c r="XFC1089"/>
      <c r="XFD1089"/>
    </row>
    <row r="1090" s="239" customFormat="1" ht="21" hidden="1" customHeight="1" spans="1:16384">
      <c r="A1090" s="246">
        <v>2160601</v>
      </c>
      <c r="B1090" s="249" t="s">
        <v>132</v>
      </c>
      <c r="C1090" s="132">
        <f t="shared" si="17"/>
        <v>0</v>
      </c>
      <c r="M1090" s="239">
        <v>0</v>
      </c>
      <c r="XEJ1090"/>
      <c r="XEK1090"/>
      <c r="XEL1090"/>
      <c r="XEM1090"/>
      <c r="XEN1090"/>
      <c r="XEO1090"/>
      <c r="XEP1090"/>
      <c r="XEQ1090"/>
      <c r="XER1090"/>
      <c r="XES1090"/>
      <c r="XET1090"/>
      <c r="XEU1090"/>
      <c r="XEV1090"/>
      <c r="XEW1090"/>
      <c r="XEX1090"/>
      <c r="XEY1090"/>
      <c r="XEZ1090"/>
      <c r="XFA1090"/>
      <c r="XFB1090"/>
      <c r="XFC1090"/>
      <c r="XFD1090"/>
    </row>
    <row r="1091" s="239" customFormat="1" ht="21" hidden="1" customHeight="1" spans="1:16384">
      <c r="A1091" s="246">
        <v>2160602</v>
      </c>
      <c r="B1091" s="249" t="s">
        <v>133</v>
      </c>
      <c r="C1091" s="132">
        <f t="shared" si="17"/>
        <v>0</v>
      </c>
      <c r="M1091" s="239">
        <v>0</v>
      </c>
      <c r="XEJ1091"/>
      <c r="XEK1091"/>
      <c r="XEL1091"/>
      <c r="XEM1091"/>
      <c r="XEN1091"/>
      <c r="XEO1091"/>
      <c r="XEP1091"/>
      <c r="XEQ1091"/>
      <c r="XER1091"/>
      <c r="XES1091"/>
      <c r="XET1091"/>
      <c r="XEU1091"/>
      <c r="XEV1091"/>
      <c r="XEW1091"/>
      <c r="XEX1091"/>
      <c r="XEY1091"/>
      <c r="XEZ1091"/>
      <c r="XFA1091"/>
      <c r="XFB1091"/>
      <c r="XFC1091"/>
      <c r="XFD1091"/>
    </row>
    <row r="1092" s="239" customFormat="1" ht="21" hidden="1" customHeight="1" spans="1:16384">
      <c r="A1092" s="246">
        <v>2160603</v>
      </c>
      <c r="B1092" s="249" t="s">
        <v>134</v>
      </c>
      <c r="C1092" s="132">
        <f t="shared" si="17"/>
        <v>0</v>
      </c>
      <c r="M1092" s="239">
        <v>0</v>
      </c>
      <c r="XEJ1092"/>
      <c r="XEK1092"/>
      <c r="XEL1092"/>
      <c r="XEM1092"/>
      <c r="XEN1092"/>
      <c r="XEO1092"/>
      <c r="XEP1092"/>
      <c r="XEQ1092"/>
      <c r="XER1092"/>
      <c r="XES1092"/>
      <c r="XET1092"/>
      <c r="XEU1092"/>
      <c r="XEV1092"/>
      <c r="XEW1092"/>
      <c r="XEX1092"/>
      <c r="XEY1092"/>
      <c r="XEZ1092"/>
      <c r="XFA1092"/>
      <c r="XFB1092"/>
      <c r="XFC1092"/>
      <c r="XFD1092"/>
    </row>
    <row r="1093" s="239" customFormat="1" ht="21" hidden="1" customHeight="1" spans="1:16384">
      <c r="A1093" s="246">
        <v>2160607</v>
      </c>
      <c r="B1093" s="249" t="s">
        <v>952</v>
      </c>
      <c r="C1093" s="132">
        <f t="shared" si="17"/>
        <v>0</v>
      </c>
      <c r="M1093" s="239">
        <v>0</v>
      </c>
      <c r="XEJ1093"/>
      <c r="XEK1093"/>
      <c r="XEL1093"/>
      <c r="XEM1093"/>
      <c r="XEN1093"/>
      <c r="XEO1093"/>
      <c r="XEP1093"/>
      <c r="XEQ1093"/>
      <c r="XER1093"/>
      <c r="XES1093"/>
      <c r="XET1093"/>
      <c r="XEU1093"/>
      <c r="XEV1093"/>
      <c r="XEW1093"/>
      <c r="XEX1093"/>
      <c r="XEY1093"/>
      <c r="XEZ1093"/>
      <c r="XFA1093"/>
      <c r="XFB1093"/>
      <c r="XFC1093"/>
      <c r="XFD1093"/>
    </row>
    <row r="1094" s="239" customFormat="1" ht="21" customHeight="1" spans="1:16384">
      <c r="A1094" s="246">
        <v>2160699</v>
      </c>
      <c r="B1094" s="249" t="s">
        <v>953</v>
      </c>
      <c r="C1094" s="132">
        <f t="shared" si="17"/>
        <v>50</v>
      </c>
      <c r="M1094" s="239">
        <v>50</v>
      </c>
      <c r="XEJ1094"/>
      <c r="XEK1094"/>
      <c r="XEL1094"/>
      <c r="XEM1094"/>
      <c r="XEN1094"/>
      <c r="XEO1094"/>
      <c r="XEP1094"/>
      <c r="XEQ1094"/>
      <c r="XER1094"/>
      <c r="XES1094"/>
      <c r="XET1094"/>
      <c r="XEU1094"/>
      <c r="XEV1094"/>
      <c r="XEW1094"/>
      <c r="XEX1094"/>
      <c r="XEY1094"/>
      <c r="XEZ1094"/>
      <c r="XFA1094"/>
      <c r="XFB1094"/>
      <c r="XFC1094"/>
      <c r="XFD1094"/>
    </row>
    <row r="1095" s="239" customFormat="1" ht="21" hidden="1" customHeight="1" spans="1:16384">
      <c r="A1095" s="246">
        <v>21699</v>
      </c>
      <c r="B1095" s="249" t="s">
        <v>954</v>
      </c>
      <c r="C1095" s="132">
        <f t="shared" si="17"/>
        <v>0</v>
      </c>
      <c r="M1095" s="239">
        <v>0</v>
      </c>
      <c r="XEJ1095"/>
      <c r="XEK1095"/>
      <c r="XEL1095"/>
      <c r="XEM1095"/>
      <c r="XEN1095"/>
      <c r="XEO1095"/>
      <c r="XEP1095"/>
      <c r="XEQ1095"/>
      <c r="XER1095"/>
      <c r="XES1095"/>
      <c r="XET1095"/>
      <c r="XEU1095"/>
      <c r="XEV1095"/>
      <c r="XEW1095"/>
      <c r="XEX1095"/>
      <c r="XEY1095"/>
      <c r="XEZ1095"/>
      <c r="XFA1095"/>
      <c r="XFB1095"/>
      <c r="XFC1095"/>
      <c r="XFD1095"/>
    </row>
    <row r="1096" s="239" customFormat="1" ht="21" hidden="1" customHeight="1" spans="1:16384">
      <c r="A1096" s="246">
        <v>2169901</v>
      </c>
      <c r="B1096" s="249" t="s">
        <v>955</v>
      </c>
      <c r="C1096" s="132">
        <f t="shared" si="17"/>
        <v>0</v>
      </c>
      <c r="M1096" s="239">
        <v>0</v>
      </c>
      <c r="XEJ1096"/>
      <c r="XEK1096"/>
      <c r="XEL1096"/>
      <c r="XEM1096"/>
      <c r="XEN1096"/>
      <c r="XEO1096"/>
      <c r="XEP1096"/>
      <c r="XEQ1096"/>
      <c r="XER1096"/>
      <c r="XES1096"/>
      <c r="XET1096"/>
      <c r="XEU1096"/>
      <c r="XEV1096"/>
      <c r="XEW1096"/>
      <c r="XEX1096"/>
      <c r="XEY1096"/>
      <c r="XEZ1096"/>
      <c r="XFA1096"/>
      <c r="XFB1096"/>
      <c r="XFC1096"/>
      <c r="XFD1096"/>
    </row>
    <row r="1097" s="239" customFormat="1" ht="21" hidden="1" customHeight="1" spans="1:16384">
      <c r="A1097" s="246">
        <v>2169999</v>
      </c>
      <c r="B1097" s="248" t="s">
        <v>956</v>
      </c>
      <c r="C1097" s="132">
        <f t="shared" si="17"/>
        <v>0</v>
      </c>
      <c r="M1097" s="239">
        <v>0</v>
      </c>
      <c r="XEJ1097"/>
      <c r="XEK1097"/>
      <c r="XEL1097"/>
      <c r="XEM1097"/>
      <c r="XEN1097"/>
      <c r="XEO1097"/>
      <c r="XEP1097"/>
      <c r="XEQ1097"/>
      <c r="XER1097"/>
      <c r="XES1097"/>
      <c r="XET1097"/>
      <c r="XEU1097"/>
      <c r="XEV1097"/>
      <c r="XEW1097"/>
      <c r="XEX1097"/>
      <c r="XEY1097"/>
      <c r="XEZ1097"/>
      <c r="XFA1097"/>
      <c r="XFB1097"/>
      <c r="XFC1097"/>
      <c r="XFD1097"/>
    </row>
    <row r="1098" s="239" customFormat="1" ht="21" hidden="1" customHeight="1" spans="1:16384">
      <c r="A1098" s="246">
        <v>217</v>
      </c>
      <c r="B1098" s="247" t="s">
        <v>957</v>
      </c>
      <c r="C1098" s="132">
        <f t="shared" si="17"/>
        <v>0</v>
      </c>
      <c r="M1098" s="239">
        <v>0</v>
      </c>
      <c r="XEJ1098"/>
      <c r="XEK1098"/>
      <c r="XEL1098"/>
      <c r="XEM1098"/>
      <c r="XEN1098"/>
      <c r="XEO1098"/>
      <c r="XEP1098"/>
      <c r="XEQ1098"/>
      <c r="XER1098"/>
      <c r="XES1098"/>
      <c r="XET1098"/>
      <c r="XEU1098"/>
      <c r="XEV1098"/>
      <c r="XEW1098"/>
      <c r="XEX1098"/>
      <c r="XEY1098"/>
      <c r="XEZ1098"/>
      <c r="XFA1098"/>
      <c r="XFB1098"/>
      <c r="XFC1098"/>
      <c r="XFD1098"/>
    </row>
    <row r="1099" s="239" customFormat="1" ht="21" hidden="1" customHeight="1" spans="1:16384">
      <c r="A1099" s="246">
        <v>21701</v>
      </c>
      <c r="B1099" s="249" t="s">
        <v>958</v>
      </c>
      <c r="C1099" s="132">
        <f t="shared" si="17"/>
        <v>0</v>
      </c>
      <c r="M1099" s="239">
        <v>0</v>
      </c>
      <c r="XEJ1099"/>
      <c r="XEK1099"/>
      <c r="XEL1099"/>
      <c r="XEM1099"/>
      <c r="XEN1099"/>
      <c r="XEO1099"/>
      <c r="XEP1099"/>
      <c r="XEQ1099"/>
      <c r="XER1099"/>
      <c r="XES1099"/>
      <c r="XET1099"/>
      <c r="XEU1099"/>
      <c r="XEV1099"/>
      <c r="XEW1099"/>
      <c r="XEX1099"/>
      <c r="XEY1099"/>
      <c r="XEZ1099"/>
      <c r="XFA1099"/>
      <c r="XFB1099"/>
      <c r="XFC1099"/>
      <c r="XFD1099"/>
    </row>
    <row r="1100" s="239" customFormat="1" ht="21" hidden="1" customHeight="1" spans="1:16384">
      <c r="A1100" s="246">
        <v>2170101</v>
      </c>
      <c r="B1100" s="249" t="s">
        <v>132</v>
      </c>
      <c r="C1100" s="132">
        <f t="shared" si="17"/>
        <v>0</v>
      </c>
      <c r="M1100" s="239">
        <v>0</v>
      </c>
      <c r="XEJ1100"/>
      <c r="XEK1100"/>
      <c r="XEL1100"/>
      <c r="XEM1100"/>
      <c r="XEN1100"/>
      <c r="XEO1100"/>
      <c r="XEP1100"/>
      <c r="XEQ1100"/>
      <c r="XER1100"/>
      <c r="XES1100"/>
      <c r="XET1100"/>
      <c r="XEU1100"/>
      <c r="XEV1100"/>
      <c r="XEW1100"/>
      <c r="XEX1100"/>
      <c r="XEY1100"/>
      <c r="XEZ1100"/>
      <c r="XFA1100"/>
      <c r="XFB1100"/>
      <c r="XFC1100"/>
      <c r="XFD1100"/>
    </row>
    <row r="1101" s="239" customFormat="1" ht="21" hidden="1" customHeight="1" spans="1:16384">
      <c r="A1101" s="246">
        <v>2170102</v>
      </c>
      <c r="B1101" s="249" t="s">
        <v>133</v>
      </c>
      <c r="C1101" s="132">
        <f t="shared" si="17"/>
        <v>0</v>
      </c>
      <c r="M1101" s="239">
        <v>0</v>
      </c>
      <c r="XEJ1101"/>
      <c r="XEK1101"/>
      <c r="XEL1101"/>
      <c r="XEM1101"/>
      <c r="XEN1101"/>
      <c r="XEO1101"/>
      <c r="XEP1101"/>
      <c r="XEQ1101"/>
      <c r="XER1101"/>
      <c r="XES1101"/>
      <c r="XET1101"/>
      <c r="XEU1101"/>
      <c r="XEV1101"/>
      <c r="XEW1101"/>
      <c r="XEX1101"/>
      <c r="XEY1101"/>
      <c r="XEZ1101"/>
      <c r="XFA1101"/>
      <c r="XFB1101"/>
      <c r="XFC1101"/>
      <c r="XFD1101"/>
    </row>
    <row r="1102" s="239" customFormat="1" ht="21" hidden="1" customHeight="1" spans="1:16384">
      <c r="A1102" s="246">
        <v>2170103</v>
      </c>
      <c r="B1102" s="249" t="s">
        <v>134</v>
      </c>
      <c r="C1102" s="132">
        <f t="shared" si="17"/>
        <v>0</v>
      </c>
      <c r="M1102" s="239">
        <v>0</v>
      </c>
      <c r="XEJ1102"/>
      <c r="XEK1102"/>
      <c r="XEL1102"/>
      <c r="XEM1102"/>
      <c r="XEN1102"/>
      <c r="XEO1102"/>
      <c r="XEP1102"/>
      <c r="XEQ1102"/>
      <c r="XER1102"/>
      <c r="XES1102"/>
      <c r="XET1102"/>
      <c r="XEU1102"/>
      <c r="XEV1102"/>
      <c r="XEW1102"/>
      <c r="XEX1102"/>
      <c r="XEY1102"/>
      <c r="XEZ1102"/>
      <c r="XFA1102"/>
      <c r="XFB1102"/>
      <c r="XFC1102"/>
      <c r="XFD1102"/>
    </row>
    <row r="1103" s="239" customFormat="1" ht="21" hidden="1" customHeight="1" spans="1:16384">
      <c r="A1103" s="246">
        <v>2170104</v>
      </c>
      <c r="B1103" s="249" t="s">
        <v>959</v>
      </c>
      <c r="C1103" s="132">
        <f t="shared" si="17"/>
        <v>0</v>
      </c>
      <c r="M1103" s="239">
        <v>0</v>
      </c>
      <c r="XEJ1103"/>
      <c r="XEK1103"/>
      <c r="XEL1103"/>
      <c r="XEM1103"/>
      <c r="XEN1103"/>
      <c r="XEO1103"/>
      <c r="XEP1103"/>
      <c r="XEQ1103"/>
      <c r="XER1103"/>
      <c r="XES1103"/>
      <c r="XET1103"/>
      <c r="XEU1103"/>
      <c r="XEV1103"/>
      <c r="XEW1103"/>
      <c r="XEX1103"/>
      <c r="XEY1103"/>
      <c r="XEZ1103"/>
      <c r="XFA1103"/>
      <c r="XFB1103"/>
      <c r="XFC1103"/>
      <c r="XFD1103"/>
    </row>
    <row r="1104" s="239" customFormat="1" ht="21" hidden="1" customHeight="1" spans="1:16384">
      <c r="A1104" s="246">
        <v>2170150</v>
      </c>
      <c r="B1104" s="249" t="s">
        <v>141</v>
      </c>
      <c r="C1104" s="132">
        <f t="shared" si="17"/>
        <v>0</v>
      </c>
      <c r="M1104" s="239">
        <v>0</v>
      </c>
      <c r="XEJ1104"/>
      <c r="XEK1104"/>
      <c r="XEL1104"/>
      <c r="XEM1104"/>
      <c r="XEN1104"/>
      <c r="XEO1104"/>
      <c r="XEP1104"/>
      <c r="XEQ1104"/>
      <c r="XER1104"/>
      <c r="XES1104"/>
      <c r="XET1104"/>
      <c r="XEU1104"/>
      <c r="XEV1104"/>
      <c r="XEW1104"/>
      <c r="XEX1104"/>
      <c r="XEY1104"/>
      <c r="XEZ1104"/>
      <c r="XFA1104"/>
      <c r="XFB1104"/>
      <c r="XFC1104"/>
      <c r="XFD1104"/>
    </row>
    <row r="1105" s="239" customFormat="1" ht="21" hidden="1" customHeight="1" spans="1:16384">
      <c r="A1105" s="246">
        <v>2170199</v>
      </c>
      <c r="B1105" s="249" t="s">
        <v>960</v>
      </c>
      <c r="C1105" s="132">
        <f t="shared" si="17"/>
        <v>0</v>
      </c>
      <c r="M1105" s="239">
        <v>0</v>
      </c>
      <c r="XEJ1105"/>
      <c r="XEK1105"/>
      <c r="XEL1105"/>
      <c r="XEM1105"/>
      <c r="XEN1105"/>
      <c r="XEO1105"/>
      <c r="XEP1105"/>
      <c r="XEQ1105"/>
      <c r="XER1105"/>
      <c r="XES1105"/>
      <c r="XET1105"/>
      <c r="XEU1105"/>
      <c r="XEV1105"/>
      <c r="XEW1105"/>
      <c r="XEX1105"/>
      <c r="XEY1105"/>
      <c r="XEZ1105"/>
      <c r="XFA1105"/>
      <c r="XFB1105"/>
      <c r="XFC1105"/>
      <c r="XFD1105"/>
    </row>
    <row r="1106" s="239" customFormat="1" ht="21" hidden="1" customHeight="1" spans="1:16384">
      <c r="A1106" s="246">
        <v>21702</v>
      </c>
      <c r="B1106" s="248" t="s">
        <v>961</v>
      </c>
      <c r="C1106" s="132">
        <f t="shared" si="17"/>
        <v>0</v>
      </c>
      <c r="M1106" s="239">
        <v>0</v>
      </c>
      <c r="XEJ1106"/>
      <c r="XEK1106"/>
      <c r="XEL1106"/>
      <c r="XEM1106"/>
      <c r="XEN1106"/>
      <c r="XEO1106"/>
      <c r="XEP1106"/>
      <c r="XEQ1106"/>
      <c r="XER1106"/>
      <c r="XES1106"/>
      <c r="XET1106"/>
      <c r="XEU1106"/>
      <c r="XEV1106"/>
      <c r="XEW1106"/>
      <c r="XEX1106"/>
      <c r="XEY1106"/>
      <c r="XEZ1106"/>
      <c r="XFA1106"/>
      <c r="XFB1106"/>
      <c r="XFC1106"/>
      <c r="XFD1106"/>
    </row>
    <row r="1107" s="239" customFormat="1" ht="21" hidden="1" customHeight="1" spans="1:16384">
      <c r="A1107" s="246">
        <v>2170201</v>
      </c>
      <c r="B1107" s="249" t="s">
        <v>962</v>
      </c>
      <c r="C1107" s="132">
        <f t="shared" si="17"/>
        <v>0</v>
      </c>
      <c r="M1107" s="239">
        <v>0</v>
      </c>
      <c r="XEJ1107"/>
      <c r="XEK1107"/>
      <c r="XEL1107"/>
      <c r="XEM1107"/>
      <c r="XEN1107"/>
      <c r="XEO1107"/>
      <c r="XEP1107"/>
      <c r="XEQ1107"/>
      <c r="XER1107"/>
      <c r="XES1107"/>
      <c r="XET1107"/>
      <c r="XEU1107"/>
      <c r="XEV1107"/>
      <c r="XEW1107"/>
      <c r="XEX1107"/>
      <c r="XEY1107"/>
      <c r="XEZ1107"/>
      <c r="XFA1107"/>
      <c r="XFB1107"/>
      <c r="XFC1107"/>
      <c r="XFD1107"/>
    </row>
    <row r="1108" s="239" customFormat="1" ht="21" hidden="1" customHeight="1" spans="1:16384">
      <c r="A1108" s="246">
        <v>2170202</v>
      </c>
      <c r="B1108" s="249" t="s">
        <v>963</v>
      </c>
      <c r="C1108" s="132">
        <f t="shared" si="17"/>
        <v>0</v>
      </c>
      <c r="M1108" s="239">
        <v>0</v>
      </c>
      <c r="XEJ1108"/>
      <c r="XEK1108"/>
      <c r="XEL1108"/>
      <c r="XEM1108"/>
      <c r="XEN1108"/>
      <c r="XEO1108"/>
      <c r="XEP1108"/>
      <c r="XEQ1108"/>
      <c r="XER1108"/>
      <c r="XES1108"/>
      <c r="XET1108"/>
      <c r="XEU1108"/>
      <c r="XEV1108"/>
      <c r="XEW1108"/>
      <c r="XEX1108"/>
      <c r="XEY1108"/>
      <c r="XEZ1108"/>
      <c r="XFA1108"/>
      <c r="XFB1108"/>
      <c r="XFC1108"/>
      <c r="XFD1108"/>
    </row>
    <row r="1109" s="239" customFormat="1" ht="21" hidden="1" customHeight="1" spans="1:16384">
      <c r="A1109" s="246">
        <v>2170203</v>
      </c>
      <c r="B1109" s="248" t="s">
        <v>964</v>
      </c>
      <c r="C1109" s="132">
        <f t="shared" si="17"/>
        <v>0</v>
      </c>
      <c r="M1109" s="239">
        <v>0</v>
      </c>
      <c r="XEJ1109"/>
      <c r="XEK1109"/>
      <c r="XEL1109"/>
      <c r="XEM1109"/>
      <c r="XEN1109"/>
      <c r="XEO1109"/>
      <c r="XEP1109"/>
      <c r="XEQ1109"/>
      <c r="XER1109"/>
      <c r="XES1109"/>
      <c r="XET1109"/>
      <c r="XEU1109"/>
      <c r="XEV1109"/>
      <c r="XEW1109"/>
      <c r="XEX1109"/>
      <c r="XEY1109"/>
      <c r="XEZ1109"/>
      <c r="XFA1109"/>
      <c r="XFB1109"/>
      <c r="XFC1109"/>
      <c r="XFD1109"/>
    </row>
    <row r="1110" s="239" customFormat="1" ht="21" hidden="1" customHeight="1" spans="1:16384">
      <c r="A1110" s="246">
        <v>2170204</v>
      </c>
      <c r="B1110" s="249" t="s">
        <v>965</v>
      </c>
      <c r="C1110" s="132">
        <f t="shared" si="17"/>
        <v>0</v>
      </c>
      <c r="M1110" s="239">
        <v>0</v>
      </c>
      <c r="XEJ1110"/>
      <c r="XEK1110"/>
      <c r="XEL1110"/>
      <c r="XEM1110"/>
      <c r="XEN1110"/>
      <c r="XEO1110"/>
      <c r="XEP1110"/>
      <c r="XEQ1110"/>
      <c r="XER1110"/>
      <c r="XES1110"/>
      <c r="XET1110"/>
      <c r="XEU1110"/>
      <c r="XEV1110"/>
      <c r="XEW1110"/>
      <c r="XEX1110"/>
      <c r="XEY1110"/>
      <c r="XEZ1110"/>
      <c r="XFA1110"/>
      <c r="XFB1110"/>
      <c r="XFC1110"/>
      <c r="XFD1110"/>
    </row>
    <row r="1111" s="239" customFormat="1" ht="21" hidden="1" customHeight="1" spans="1:16384">
      <c r="A1111" s="246">
        <v>2170205</v>
      </c>
      <c r="B1111" s="249" t="s">
        <v>966</v>
      </c>
      <c r="C1111" s="132">
        <f t="shared" si="17"/>
        <v>0</v>
      </c>
      <c r="M1111" s="239">
        <v>0</v>
      </c>
      <c r="XEJ1111"/>
      <c r="XEK1111"/>
      <c r="XEL1111"/>
      <c r="XEM1111"/>
      <c r="XEN1111"/>
      <c r="XEO1111"/>
      <c r="XEP1111"/>
      <c r="XEQ1111"/>
      <c r="XER1111"/>
      <c r="XES1111"/>
      <c r="XET1111"/>
      <c r="XEU1111"/>
      <c r="XEV1111"/>
      <c r="XEW1111"/>
      <c r="XEX1111"/>
      <c r="XEY1111"/>
      <c r="XEZ1111"/>
      <c r="XFA1111"/>
      <c r="XFB1111"/>
      <c r="XFC1111"/>
      <c r="XFD1111"/>
    </row>
    <row r="1112" s="239" customFormat="1" ht="21" hidden="1" customHeight="1" spans="1:16384">
      <c r="A1112" s="246">
        <v>2170206</v>
      </c>
      <c r="B1112" s="248" t="s">
        <v>967</v>
      </c>
      <c r="C1112" s="132">
        <f t="shared" si="17"/>
        <v>0</v>
      </c>
      <c r="M1112" s="239">
        <v>0</v>
      </c>
      <c r="XEJ1112"/>
      <c r="XEK1112"/>
      <c r="XEL1112"/>
      <c r="XEM1112"/>
      <c r="XEN1112"/>
      <c r="XEO1112"/>
      <c r="XEP1112"/>
      <c r="XEQ1112"/>
      <c r="XER1112"/>
      <c r="XES1112"/>
      <c r="XET1112"/>
      <c r="XEU1112"/>
      <c r="XEV1112"/>
      <c r="XEW1112"/>
      <c r="XEX1112"/>
      <c r="XEY1112"/>
      <c r="XEZ1112"/>
      <c r="XFA1112"/>
      <c r="XFB1112"/>
      <c r="XFC1112"/>
      <c r="XFD1112"/>
    </row>
    <row r="1113" s="239" customFormat="1" ht="21" hidden="1" customHeight="1" spans="1:16384">
      <c r="A1113" s="246">
        <v>2170207</v>
      </c>
      <c r="B1113" s="248" t="s">
        <v>968</v>
      </c>
      <c r="C1113" s="132">
        <f t="shared" si="17"/>
        <v>0</v>
      </c>
      <c r="M1113" s="239">
        <v>0</v>
      </c>
      <c r="XEJ1113"/>
      <c r="XEK1113"/>
      <c r="XEL1113"/>
      <c r="XEM1113"/>
      <c r="XEN1113"/>
      <c r="XEO1113"/>
      <c r="XEP1113"/>
      <c r="XEQ1113"/>
      <c r="XER1113"/>
      <c r="XES1113"/>
      <c r="XET1113"/>
      <c r="XEU1113"/>
      <c r="XEV1113"/>
      <c r="XEW1113"/>
      <c r="XEX1113"/>
      <c r="XEY1113"/>
      <c r="XEZ1113"/>
      <c r="XFA1113"/>
      <c r="XFB1113"/>
      <c r="XFC1113"/>
      <c r="XFD1113"/>
    </row>
    <row r="1114" s="239" customFormat="1" ht="21" hidden="1" customHeight="1" spans="1:16384">
      <c r="A1114" s="246">
        <v>2170208</v>
      </c>
      <c r="B1114" s="249" t="s">
        <v>969</v>
      </c>
      <c r="C1114" s="132">
        <f t="shared" si="17"/>
        <v>0</v>
      </c>
      <c r="M1114" s="239">
        <v>0</v>
      </c>
      <c r="XEJ1114"/>
      <c r="XEK1114"/>
      <c r="XEL1114"/>
      <c r="XEM1114"/>
      <c r="XEN1114"/>
      <c r="XEO1114"/>
      <c r="XEP1114"/>
      <c r="XEQ1114"/>
      <c r="XER1114"/>
      <c r="XES1114"/>
      <c r="XET1114"/>
      <c r="XEU1114"/>
      <c r="XEV1114"/>
      <c r="XEW1114"/>
      <c r="XEX1114"/>
      <c r="XEY1114"/>
      <c r="XEZ1114"/>
      <c r="XFA1114"/>
      <c r="XFB1114"/>
      <c r="XFC1114"/>
      <c r="XFD1114"/>
    </row>
    <row r="1115" s="239" customFormat="1" ht="21" hidden="1" customHeight="1" spans="1:16384">
      <c r="A1115" s="246">
        <v>2170299</v>
      </c>
      <c r="B1115" s="249" t="s">
        <v>970</v>
      </c>
      <c r="C1115" s="132">
        <f t="shared" si="17"/>
        <v>0</v>
      </c>
      <c r="M1115" s="239">
        <v>0</v>
      </c>
      <c r="XEJ1115"/>
      <c r="XEK1115"/>
      <c r="XEL1115"/>
      <c r="XEM1115"/>
      <c r="XEN1115"/>
      <c r="XEO1115"/>
      <c r="XEP1115"/>
      <c r="XEQ1115"/>
      <c r="XER1115"/>
      <c r="XES1115"/>
      <c r="XET1115"/>
      <c r="XEU1115"/>
      <c r="XEV1115"/>
      <c r="XEW1115"/>
      <c r="XEX1115"/>
      <c r="XEY1115"/>
      <c r="XEZ1115"/>
      <c r="XFA1115"/>
      <c r="XFB1115"/>
      <c r="XFC1115"/>
      <c r="XFD1115"/>
    </row>
    <row r="1116" s="239" customFormat="1" ht="21" hidden="1" customHeight="1" spans="1:16384">
      <c r="A1116" s="246">
        <v>21703</v>
      </c>
      <c r="B1116" s="249" t="s">
        <v>971</v>
      </c>
      <c r="C1116" s="132">
        <f t="shared" si="17"/>
        <v>0</v>
      </c>
      <c r="M1116" s="239">
        <v>0</v>
      </c>
      <c r="XEJ1116"/>
      <c r="XEK1116"/>
      <c r="XEL1116"/>
      <c r="XEM1116"/>
      <c r="XEN1116"/>
      <c r="XEO1116"/>
      <c r="XEP1116"/>
      <c r="XEQ1116"/>
      <c r="XER1116"/>
      <c r="XES1116"/>
      <c r="XET1116"/>
      <c r="XEU1116"/>
      <c r="XEV1116"/>
      <c r="XEW1116"/>
      <c r="XEX1116"/>
      <c r="XEY1116"/>
      <c r="XEZ1116"/>
      <c r="XFA1116"/>
      <c r="XFB1116"/>
      <c r="XFC1116"/>
      <c r="XFD1116"/>
    </row>
    <row r="1117" s="239" customFormat="1" ht="21" hidden="1" customHeight="1" spans="1:16384">
      <c r="A1117" s="246">
        <v>2170301</v>
      </c>
      <c r="B1117" s="248" t="s">
        <v>972</v>
      </c>
      <c r="C1117" s="132">
        <f t="shared" si="17"/>
        <v>0</v>
      </c>
      <c r="M1117" s="239">
        <v>0</v>
      </c>
      <c r="XEJ1117"/>
      <c r="XEK1117"/>
      <c r="XEL1117"/>
      <c r="XEM1117"/>
      <c r="XEN1117"/>
      <c r="XEO1117"/>
      <c r="XEP1117"/>
      <c r="XEQ1117"/>
      <c r="XER1117"/>
      <c r="XES1117"/>
      <c r="XET1117"/>
      <c r="XEU1117"/>
      <c r="XEV1117"/>
      <c r="XEW1117"/>
      <c r="XEX1117"/>
      <c r="XEY1117"/>
      <c r="XEZ1117"/>
      <c r="XFA1117"/>
      <c r="XFB1117"/>
      <c r="XFC1117"/>
      <c r="XFD1117"/>
    </row>
    <row r="1118" s="239" customFormat="1" ht="21" hidden="1" customHeight="1" spans="1:16384">
      <c r="A1118" s="246">
        <v>2170302</v>
      </c>
      <c r="B1118" s="249" t="s">
        <v>973</v>
      </c>
      <c r="C1118" s="132">
        <f t="shared" si="17"/>
        <v>0</v>
      </c>
      <c r="M1118" s="239">
        <v>0</v>
      </c>
      <c r="XEJ1118"/>
      <c r="XEK1118"/>
      <c r="XEL1118"/>
      <c r="XEM1118"/>
      <c r="XEN1118"/>
      <c r="XEO1118"/>
      <c r="XEP1118"/>
      <c r="XEQ1118"/>
      <c r="XER1118"/>
      <c r="XES1118"/>
      <c r="XET1118"/>
      <c r="XEU1118"/>
      <c r="XEV1118"/>
      <c r="XEW1118"/>
      <c r="XEX1118"/>
      <c r="XEY1118"/>
      <c r="XEZ1118"/>
      <c r="XFA1118"/>
      <c r="XFB1118"/>
      <c r="XFC1118"/>
      <c r="XFD1118"/>
    </row>
    <row r="1119" s="239" customFormat="1" ht="21" hidden="1" customHeight="1" spans="1:16384">
      <c r="A1119" s="246">
        <v>2170303</v>
      </c>
      <c r="B1119" s="249" t="s">
        <v>974</v>
      </c>
      <c r="C1119" s="132">
        <f t="shared" si="17"/>
        <v>0</v>
      </c>
      <c r="M1119" s="239">
        <v>0</v>
      </c>
      <c r="XEJ1119"/>
      <c r="XEK1119"/>
      <c r="XEL1119"/>
      <c r="XEM1119"/>
      <c r="XEN1119"/>
      <c r="XEO1119"/>
      <c r="XEP1119"/>
      <c r="XEQ1119"/>
      <c r="XER1119"/>
      <c r="XES1119"/>
      <c r="XET1119"/>
      <c r="XEU1119"/>
      <c r="XEV1119"/>
      <c r="XEW1119"/>
      <c r="XEX1119"/>
      <c r="XEY1119"/>
      <c r="XEZ1119"/>
      <c r="XFA1119"/>
      <c r="XFB1119"/>
      <c r="XFC1119"/>
      <c r="XFD1119"/>
    </row>
    <row r="1120" s="239" customFormat="1" ht="21" hidden="1" customHeight="1" spans="1:16384">
      <c r="A1120" s="246">
        <v>2170304</v>
      </c>
      <c r="B1120" s="250" t="s">
        <v>975</v>
      </c>
      <c r="C1120" s="132">
        <f t="shared" si="17"/>
        <v>0</v>
      </c>
      <c r="M1120" s="239">
        <v>0</v>
      </c>
      <c r="XEJ1120"/>
      <c r="XEK1120"/>
      <c r="XEL1120"/>
      <c r="XEM1120"/>
      <c r="XEN1120"/>
      <c r="XEO1120"/>
      <c r="XEP1120"/>
      <c r="XEQ1120"/>
      <c r="XER1120"/>
      <c r="XES1120"/>
      <c r="XET1120"/>
      <c r="XEU1120"/>
      <c r="XEV1120"/>
      <c r="XEW1120"/>
      <c r="XEX1120"/>
      <c r="XEY1120"/>
      <c r="XEZ1120"/>
      <c r="XFA1120"/>
      <c r="XFB1120"/>
      <c r="XFC1120"/>
      <c r="XFD1120"/>
    </row>
    <row r="1121" s="239" customFormat="1" ht="21" hidden="1" customHeight="1" spans="1:16384">
      <c r="A1121" s="246">
        <v>2170399</v>
      </c>
      <c r="B1121" s="248" t="s">
        <v>976</v>
      </c>
      <c r="C1121" s="132">
        <f t="shared" si="17"/>
        <v>0</v>
      </c>
      <c r="M1121" s="239">
        <v>0</v>
      </c>
      <c r="XEJ1121"/>
      <c r="XEK1121"/>
      <c r="XEL1121"/>
      <c r="XEM1121"/>
      <c r="XEN1121"/>
      <c r="XEO1121"/>
      <c r="XEP1121"/>
      <c r="XEQ1121"/>
      <c r="XER1121"/>
      <c r="XES1121"/>
      <c r="XET1121"/>
      <c r="XEU1121"/>
      <c r="XEV1121"/>
      <c r="XEW1121"/>
      <c r="XEX1121"/>
      <c r="XEY1121"/>
      <c r="XEZ1121"/>
      <c r="XFA1121"/>
      <c r="XFB1121"/>
      <c r="XFC1121"/>
      <c r="XFD1121"/>
    </row>
    <row r="1122" s="239" customFormat="1" ht="21" hidden="1" customHeight="1" spans="1:16384">
      <c r="A1122" s="246">
        <v>21704</v>
      </c>
      <c r="B1122" s="249" t="s">
        <v>977</v>
      </c>
      <c r="C1122" s="132">
        <f t="shared" si="17"/>
        <v>0</v>
      </c>
      <c r="M1122" s="239">
        <v>0</v>
      </c>
      <c r="XEJ1122"/>
      <c r="XEK1122"/>
      <c r="XEL1122"/>
      <c r="XEM1122"/>
      <c r="XEN1122"/>
      <c r="XEO1122"/>
      <c r="XEP1122"/>
      <c r="XEQ1122"/>
      <c r="XER1122"/>
      <c r="XES1122"/>
      <c r="XET1122"/>
      <c r="XEU1122"/>
      <c r="XEV1122"/>
      <c r="XEW1122"/>
      <c r="XEX1122"/>
      <c r="XEY1122"/>
      <c r="XEZ1122"/>
      <c r="XFA1122"/>
      <c r="XFB1122"/>
      <c r="XFC1122"/>
      <c r="XFD1122"/>
    </row>
    <row r="1123" s="239" customFormat="1" ht="21" hidden="1" customHeight="1" spans="1:16384">
      <c r="A1123" s="246">
        <v>2170401</v>
      </c>
      <c r="B1123" s="249" t="s">
        <v>978</v>
      </c>
      <c r="C1123" s="132">
        <f t="shared" si="17"/>
        <v>0</v>
      </c>
      <c r="M1123" s="239">
        <v>0</v>
      </c>
      <c r="XEJ1123"/>
      <c r="XEK1123"/>
      <c r="XEL1123"/>
      <c r="XEM1123"/>
      <c r="XEN1123"/>
      <c r="XEO1123"/>
      <c r="XEP1123"/>
      <c r="XEQ1123"/>
      <c r="XER1123"/>
      <c r="XES1123"/>
      <c r="XET1123"/>
      <c r="XEU1123"/>
      <c r="XEV1123"/>
      <c r="XEW1123"/>
      <c r="XEX1123"/>
      <c r="XEY1123"/>
      <c r="XEZ1123"/>
      <c r="XFA1123"/>
      <c r="XFB1123"/>
      <c r="XFC1123"/>
      <c r="XFD1123"/>
    </row>
    <row r="1124" s="239" customFormat="1" ht="21" hidden="1" customHeight="1" spans="1:16384">
      <c r="A1124" s="246">
        <v>2170499</v>
      </c>
      <c r="B1124" s="249" t="s">
        <v>979</v>
      </c>
      <c r="C1124" s="132">
        <f t="shared" si="17"/>
        <v>0</v>
      </c>
      <c r="M1124" s="239">
        <v>0</v>
      </c>
      <c r="XEJ1124"/>
      <c r="XEK1124"/>
      <c r="XEL1124"/>
      <c r="XEM1124"/>
      <c r="XEN1124"/>
      <c r="XEO1124"/>
      <c r="XEP1124"/>
      <c r="XEQ1124"/>
      <c r="XER1124"/>
      <c r="XES1124"/>
      <c r="XET1124"/>
      <c r="XEU1124"/>
      <c r="XEV1124"/>
      <c r="XEW1124"/>
      <c r="XEX1124"/>
      <c r="XEY1124"/>
      <c r="XEZ1124"/>
      <c r="XFA1124"/>
      <c r="XFB1124"/>
      <c r="XFC1124"/>
      <c r="XFD1124"/>
    </row>
    <row r="1125" s="239" customFormat="1" ht="21" hidden="1" customHeight="1" spans="1:16384">
      <c r="A1125" s="246">
        <v>21799</v>
      </c>
      <c r="B1125" s="249" t="s">
        <v>980</v>
      </c>
      <c r="C1125" s="132">
        <f t="shared" si="17"/>
        <v>0</v>
      </c>
      <c r="M1125" s="239">
        <v>0</v>
      </c>
      <c r="XEJ1125"/>
      <c r="XEK1125"/>
      <c r="XEL1125"/>
      <c r="XEM1125"/>
      <c r="XEN1125"/>
      <c r="XEO1125"/>
      <c r="XEP1125"/>
      <c r="XEQ1125"/>
      <c r="XER1125"/>
      <c r="XES1125"/>
      <c r="XET1125"/>
      <c r="XEU1125"/>
      <c r="XEV1125"/>
      <c r="XEW1125"/>
      <c r="XEX1125"/>
      <c r="XEY1125"/>
      <c r="XEZ1125"/>
      <c r="XFA1125"/>
      <c r="XFB1125"/>
      <c r="XFC1125"/>
      <c r="XFD1125"/>
    </row>
    <row r="1126" s="239" customFormat="1" ht="21" hidden="1" customHeight="1" spans="1:16384">
      <c r="A1126" s="246">
        <v>2179902</v>
      </c>
      <c r="B1126" s="249" t="s">
        <v>981</v>
      </c>
      <c r="C1126" s="132">
        <f t="shared" si="17"/>
        <v>0</v>
      </c>
      <c r="M1126" s="239">
        <v>0</v>
      </c>
      <c r="XEJ1126"/>
      <c r="XEK1126"/>
      <c r="XEL1126"/>
      <c r="XEM1126"/>
      <c r="XEN1126"/>
      <c r="XEO1126"/>
      <c r="XEP1126"/>
      <c r="XEQ1126"/>
      <c r="XER1126"/>
      <c r="XES1126"/>
      <c r="XET1126"/>
      <c r="XEU1126"/>
      <c r="XEV1126"/>
      <c r="XEW1126"/>
      <c r="XEX1126"/>
      <c r="XEY1126"/>
      <c r="XEZ1126"/>
      <c r="XFA1126"/>
      <c r="XFB1126"/>
      <c r="XFC1126"/>
      <c r="XFD1126"/>
    </row>
    <row r="1127" s="239" customFormat="1" ht="21" hidden="1" customHeight="1" spans="1:16384">
      <c r="A1127" s="246">
        <v>2179999</v>
      </c>
      <c r="B1127" s="249" t="s">
        <v>982</v>
      </c>
      <c r="C1127" s="132">
        <f t="shared" ref="C1127:C1190" si="18">D1127+E1127+F1127+G1127+H1127+I1127+J1127+K1127+L1127+M1127</f>
        <v>0</v>
      </c>
      <c r="M1127" s="239">
        <v>0</v>
      </c>
      <c r="XEJ1127"/>
      <c r="XEK1127"/>
      <c r="XEL1127"/>
      <c r="XEM1127"/>
      <c r="XEN1127"/>
      <c r="XEO1127"/>
      <c r="XEP1127"/>
      <c r="XEQ1127"/>
      <c r="XER1127"/>
      <c r="XES1127"/>
      <c r="XET1127"/>
      <c r="XEU1127"/>
      <c r="XEV1127"/>
      <c r="XEW1127"/>
      <c r="XEX1127"/>
      <c r="XEY1127"/>
      <c r="XEZ1127"/>
      <c r="XFA1127"/>
      <c r="XFB1127"/>
      <c r="XFC1127"/>
      <c r="XFD1127"/>
    </row>
    <row r="1128" s="239" customFormat="1" ht="21" hidden="1" customHeight="1" spans="1:16384">
      <c r="A1128" s="246">
        <v>219</v>
      </c>
      <c r="B1128" s="247" t="s">
        <v>983</v>
      </c>
      <c r="C1128" s="132">
        <f t="shared" si="18"/>
        <v>0</v>
      </c>
      <c r="XEJ1128"/>
      <c r="XEK1128"/>
      <c r="XEL1128"/>
      <c r="XEM1128"/>
      <c r="XEN1128"/>
      <c r="XEO1128"/>
      <c r="XEP1128"/>
      <c r="XEQ1128"/>
      <c r="XER1128"/>
      <c r="XES1128"/>
      <c r="XET1128"/>
      <c r="XEU1128"/>
      <c r="XEV1128"/>
      <c r="XEW1128"/>
      <c r="XEX1128"/>
      <c r="XEY1128"/>
      <c r="XEZ1128"/>
      <c r="XFA1128"/>
      <c r="XFB1128"/>
      <c r="XFC1128"/>
      <c r="XFD1128"/>
    </row>
    <row r="1129" s="239" customFormat="1" ht="21" hidden="1" customHeight="1" spans="1:16384">
      <c r="A1129" s="246">
        <v>21901</v>
      </c>
      <c r="B1129" s="249" t="s">
        <v>984</v>
      </c>
      <c r="C1129" s="132">
        <f t="shared" si="18"/>
        <v>0</v>
      </c>
      <c r="XEJ1129"/>
      <c r="XEK1129"/>
      <c r="XEL1129"/>
      <c r="XEM1129"/>
      <c r="XEN1129"/>
      <c r="XEO1129"/>
      <c r="XEP1129"/>
      <c r="XEQ1129"/>
      <c r="XER1129"/>
      <c r="XES1129"/>
      <c r="XET1129"/>
      <c r="XEU1129"/>
      <c r="XEV1129"/>
      <c r="XEW1129"/>
      <c r="XEX1129"/>
      <c r="XEY1129"/>
      <c r="XEZ1129"/>
      <c r="XFA1129"/>
      <c r="XFB1129"/>
      <c r="XFC1129"/>
      <c r="XFD1129"/>
    </row>
    <row r="1130" s="239" customFormat="1" ht="21" hidden="1" customHeight="1" spans="1:16384">
      <c r="A1130" s="246">
        <v>21902</v>
      </c>
      <c r="B1130" s="249" t="s">
        <v>985</v>
      </c>
      <c r="C1130" s="132">
        <f t="shared" si="18"/>
        <v>0</v>
      </c>
      <c r="XEJ1130"/>
      <c r="XEK1130"/>
      <c r="XEL1130"/>
      <c r="XEM1130"/>
      <c r="XEN1130"/>
      <c r="XEO1130"/>
      <c r="XEP1130"/>
      <c r="XEQ1130"/>
      <c r="XER1130"/>
      <c r="XES1130"/>
      <c r="XET1130"/>
      <c r="XEU1130"/>
      <c r="XEV1130"/>
      <c r="XEW1130"/>
      <c r="XEX1130"/>
      <c r="XEY1130"/>
      <c r="XEZ1130"/>
      <c r="XFA1130"/>
      <c r="XFB1130"/>
      <c r="XFC1130"/>
      <c r="XFD1130"/>
    </row>
    <row r="1131" s="239" customFormat="1" ht="21" hidden="1" customHeight="1" spans="1:16384">
      <c r="A1131" s="246">
        <v>21903</v>
      </c>
      <c r="B1131" s="248" t="s">
        <v>986</v>
      </c>
      <c r="C1131" s="132">
        <f t="shared" si="18"/>
        <v>0</v>
      </c>
      <c r="XEJ1131"/>
      <c r="XEK1131"/>
      <c r="XEL1131"/>
      <c r="XEM1131"/>
      <c r="XEN1131"/>
      <c r="XEO1131"/>
      <c r="XEP1131"/>
      <c r="XEQ1131"/>
      <c r="XER1131"/>
      <c r="XES1131"/>
      <c r="XET1131"/>
      <c r="XEU1131"/>
      <c r="XEV1131"/>
      <c r="XEW1131"/>
      <c r="XEX1131"/>
      <c r="XEY1131"/>
      <c r="XEZ1131"/>
      <c r="XFA1131"/>
      <c r="XFB1131"/>
      <c r="XFC1131"/>
      <c r="XFD1131"/>
    </row>
    <row r="1132" s="239" customFormat="1" ht="21" hidden="1" customHeight="1" spans="1:16384">
      <c r="A1132" s="246">
        <v>21904</v>
      </c>
      <c r="B1132" s="249" t="s">
        <v>987</v>
      </c>
      <c r="C1132" s="132">
        <f t="shared" si="18"/>
        <v>0</v>
      </c>
      <c r="XEJ1132"/>
      <c r="XEK1132"/>
      <c r="XEL1132"/>
      <c r="XEM1132"/>
      <c r="XEN1132"/>
      <c r="XEO1132"/>
      <c r="XEP1132"/>
      <c r="XEQ1132"/>
      <c r="XER1132"/>
      <c r="XES1132"/>
      <c r="XET1132"/>
      <c r="XEU1132"/>
      <c r="XEV1132"/>
      <c r="XEW1132"/>
      <c r="XEX1132"/>
      <c r="XEY1132"/>
      <c r="XEZ1132"/>
      <c r="XFA1132"/>
      <c r="XFB1132"/>
      <c r="XFC1132"/>
      <c r="XFD1132"/>
    </row>
    <row r="1133" s="239" customFormat="1" ht="21" hidden="1" customHeight="1" spans="1:16384">
      <c r="A1133" s="246">
        <v>21905</v>
      </c>
      <c r="B1133" s="249" t="s">
        <v>988</v>
      </c>
      <c r="C1133" s="132">
        <f t="shared" si="18"/>
        <v>0</v>
      </c>
      <c r="XEJ1133"/>
      <c r="XEK1133"/>
      <c r="XEL1133"/>
      <c r="XEM1133"/>
      <c r="XEN1133"/>
      <c r="XEO1133"/>
      <c r="XEP1133"/>
      <c r="XEQ1133"/>
      <c r="XER1133"/>
      <c r="XES1133"/>
      <c r="XET1133"/>
      <c r="XEU1133"/>
      <c r="XEV1133"/>
      <c r="XEW1133"/>
      <c r="XEX1133"/>
      <c r="XEY1133"/>
      <c r="XEZ1133"/>
      <c r="XFA1133"/>
      <c r="XFB1133"/>
      <c r="XFC1133"/>
      <c r="XFD1133"/>
    </row>
    <row r="1134" s="239" customFormat="1" ht="21" hidden="1" customHeight="1" spans="1:16384">
      <c r="A1134" s="246">
        <v>21906</v>
      </c>
      <c r="B1134" s="249" t="s">
        <v>764</v>
      </c>
      <c r="C1134" s="132">
        <f t="shared" si="18"/>
        <v>0</v>
      </c>
      <c r="XEJ1134"/>
      <c r="XEK1134"/>
      <c r="XEL1134"/>
      <c r="XEM1134"/>
      <c r="XEN1134"/>
      <c r="XEO1134"/>
      <c r="XEP1134"/>
      <c r="XEQ1134"/>
      <c r="XER1134"/>
      <c r="XES1134"/>
      <c r="XET1134"/>
      <c r="XEU1134"/>
      <c r="XEV1134"/>
      <c r="XEW1134"/>
      <c r="XEX1134"/>
      <c r="XEY1134"/>
      <c r="XEZ1134"/>
      <c r="XFA1134"/>
      <c r="XFB1134"/>
      <c r="XFC1134"/>
      <c r="XFD1134"/>
    </row>
    <row r="1135" s="239" customFormat="1" ht="21" hidden="1" customHeight="1" spans="1:16384">
      <c r="A1135" s="246">
        <v>21907</v>
      </c>
      <c r="B1135" s="249" t="s">
        <v>989</v>
      </c>
      <c r="C1135" s="132">
        <f t="shared" si="18"/>
        <v>0</v>
      </c>
      <c r="XEJ1135"/>
      <c r="XEK1135"/>
      <c r="XEL1135"/>
      <c r="XEM1135"/>
      <c r="XEN1135"/>
      <c r="XEO1135"/>
      <c r="XEP1135"/>
      <c r="XEQ1135"/>
      <c r="XER1135"/>
      <c r="XES1135"/>
      <c r="XET1135"/>
      <c r="XEU1135"/>
      <c r="XEV1135"/>
      <c r="XEW1135"/>
      <c r="XEX1135"/>
      <c r="XEY1135"/>
      <c r="XEZ1135"/>
      <c r="XFA1135"/>
      <c r="XFB1135"/>
      <c r="XFC1135"/>
      <c r="XFD1135"/>
    </row>
    <row r="1136" s="239" customFormat="1" ht="21" hidden="1" customHeight="1" spans="1:16384">
      <c r="A1136" s="246">
        <v>21908</v>
      </c>
      <c r="B1136" s="249" t="s">
        <v>990</v>
      </c>
      <c r="C1136" s="132">
        <f t="shared" si="18"/>
        <v>0</v>
      </c>
      <c r="XEJ1136"/>
      <c r="XEK1136"/>
      <c r="XEL1136"/>
      <c r="XEM1136"/>
      <c r="XEN1136"/>
      <c r="XEO1136"/>
      <c r="XEP1136"/>
      <c r="XEQ1136"/>
      <c r="XER1136"/>
      <c r="XES1136"/>
      <c r="XET1136"/>
      <c r="XEU1136"/>
      <c r="XEV1136"/>
      <c r="XEW1136"/>
      <c r="XEX1136"/>
      <c r="XEY1136"/>
      <c r="XEZ1136"/>
      <c r="XFA1136"/>
      <c r="XFB1136"/>
      <c r="XFC1136"/>
      <c r="XFD1136"/>
    </row>
    <row r="1137" s="239" customFormat="1" ht="21" hidden="1" customHeight="1" spans="1:16384">
      <c r="A1137" s="246">
        <v>21999</v>
      </c>
      <c r="B1137" s="249" t="s">
        <v>991</v>
      </c>
      <c r="C1137" s="132">
        <f t="shared" si="18"/>
        <v>0</v>
      </c>
      <c r="XEJ1137"/>
      <c r="XEK1137"/>
      <c r="XEL1137"/>
      <c r="XEM1137"/>
      <c r="XEN1137"/>
      <c r="XEO1137"/>
      <c r="XEP1137"/>
      <c r="XEQ1137"/>
      <c r="XER1137"/>
      <c r="XES1137"/>
      <c r="XET1137"/>
      <c r="XEU1137"/>
      <c r="XEV1137"/>
      <c r="XEW1137"/>
      <c r="XEX1137"/>
      <c r="XEY1137"/>
      <c r="XEZ1137"/>
      <c r="XFA1137"/>
      <c r="XFB1137"/>
      <c r="XFC1137"/>
      <c r="XFD1137"/>
    </row>
    <row r="1138" s="239" customFormat="1" ht="21" customHeight="1" spans="1:16384">
      <c r="A1138" s="246">
        <v>220</v>
      </c>
      <c r="B1138" s="247" t="s">
        <v>992</v>
      </c>
      <c r="C1138" s="132">
        <f t="shared" si="18"/>
        <v>6684.17</v>
      </c>
      <c r="F1138" s="239">
        <v>4699.67</v>
      </c>
      <c r="G1138" s="239">
        <v>4.5</v>
      </c>
      <c r="K1138" s="239">
        <v>181</v>
      </c>
      <c r="M1138" s="239">
        <v>1799</v>
      </c>
      <c r="XEJ1138"/>
      <c r="XEK1138"/>
      <c r="XEL1138"/>
      <c r="XEM1138"/>
      <c r="XEN1138"/>
      <c r="XEO1138"/>
      <c r="XEP1138"/>
      <c r="XEQ1138"/>
      <c r="XER1138"/>
      <c r="XES1138"/>
      <c r="XET1138"/>
      <c r="XEU1138"/>
      <c r="XEV1138"/>
      <c r="XEW1138"/>
      <c r="XEX1138"/>
      <c r="XEY1138"/>
      <c r="XEZ1138"/>
      <c r="XFA1138"/>
      <c r="XFB1138"/>
      <c r="XFC1138"/>
      <c r="XFD1138"/>
    </row>
    <row r="1139" s="239" customFormat="1" ht="21" customHeight="1" spans="1:16384">
      <c r="A1139" s="246">
        <v>22001</v>
      </c>
      <c r="B1139" s="249" t="s">
        <v>993</v>
      </c>
      <c r="C1139" s="132">
        <f t="shared" si="18"/>
        <v>6446.06</v>
      </c>
      <c r="F1139" s="239">
        <v>4644.18</v>
      </c>
      <c r="G1139" s="239">
        <v>2.88</v>
      </c>
      <c r="M1139" s="239">
        <v>1799</v>
      </c>
      <c r="XEJ1139"/>
      <c r="XEK1139"/>
      <c r="XEL1139"/>
      <c r="XEM1139"/>
      <c r="XEN1139"/>
      <c r="XEO1139"/>
      <c r="XEP1139"/>
      <c r="XEQ1139"/>
      <c r="XER1139"/>
      <c r="XES1139"/>
      <c r="XET1139"/>
      <c r="XEU1139"/>
      <c r="XEV1139"/>
      <c r="XEW1139"/>
      <c r="XEX1139"/>
      <c r="XEY1139"/>
      <c r="XEZ1139"/>
      <c r="XFA1139"/>
      <c r="XFB1139"/>
      <c r="XFC1139"/>
      <c r="XFD1139"/>
    </row>
    <row r="1140" s="239" customFormat="1" ht="21" customHeight="1" spans="1:16384">
      <c r="A1140" s="246">
        <v>2200101</v>
      </c>
      <c r="B1140" s="249" t="s">
        <v>132</v>
      </c>
      <c r="C1140" s="132">
        <f t="shared" si="18"/>
        <v>1059.02</v>
      </c>
      <c r="F1140" s="239">
        <v>1059.02</v>
      </c>
      <c r="M1140" s="239">
        <v>0</v>
      </c>
      <c r="XEJ1140"/>
      <c r="XEK1140"/>
      <c r="XEL1140"/>
      <c r="XEM1140"/>
      <c r="XEN1140"/>
      <c r="XEO1140"/>
      <c r="XEP1140"/>
      <c r="XEQ1140"/>
      <c r="XER1140"/>
      <c r="XES1140"/>
      <c r="XET1140"/>
      <c r="XEU1140"/>
      <c r="XEV1140"/>
      <c r="XEW1140"/>
      <c r="XEX1140"/>
      <c r="XEY1140"/>
      <c r="XEZ1140"/>
      <c r="XFA1140"/>
      <c r="XFB1140"/>
      <c r="XFC1140"/>
      <c r="XFD1140"/>
    </row>
    <row r="1141" s="239" customFormat="1" ht="21" hidden="1" customHeight="1" spans="1:16384">
      <c r="A1141" s="246">
        <v>2200102</v>
      </c>
      <c r="B1141" s="249" t="s">
        <v>133</v>
      </c>
      <c r="C1141" s="132">
        <f t="shared" si="18"/>
        <v>0</v>
      </c>
      <c r="M1141" s="239">
        <v>0</v>
      </c>
      <c r="XEJ1141"/>
      <c r="XEK1141"/>
      <c r="XEL1141"/>
      <c r="XEM1141"/>
      <c r="XEN1141"/>
      <c r="XEO1141"/>
      <c r="XEP1141"/>
      <c r="XEQ1141"/>
      <c r="XER1141"/>
      <c r="XES1141"/>
      <c r="XET1141"/>
      <c r="XEU1141"/>
      <c r="XEV1141"/>
      <c r="XEW1141"/>
      <c r="XEX1141"/>
      <c r="XEY1141"/>
      <c r="XEZ1141"/>
      <c r="XFA1141"/>
      <c r="XFB1141"/>
      <c r="XFC1141"/>
      <c r="XFD1141"/>
    </row>
    <row r="1142" s="239" customFormat="1" ht="21" hidden="1" customHeight="1" spans="1:16384">
      <c r="A1142" s="246">
        <v>2200103</v>
      </c>
      <c r="B1142" s="249" t="s">
        <v>134</v>
      </c>
      <c r="C1142" s="132">
        <f t="shared" si="18"/>
        <v>0</v>
      </c>
      <c r="M1142" s="239">
        <v>0</v>
      </c>
      <c r="XEJ1142"/>
      <c r="XEK1142"/>
      <c r="XEL1142"/>
      <c r="XEM1142"/>
      <c r="XEN1142"/>
      <c r="XEO1142"/>
      <c r="XEP1142"/>
      <c r="XEQ1142"/>
      <c r="XER1142"/>
      <c r="XES1142"/>
      <c r="XET1142"/>
      <c r="XEU1142"/>
      <c r="XEV1142"/>
      <c r="XEW1142"/>
      <c r="XEX1142"/>
      <c r="XEY1142"/>
      <c r="XEZ1142"/>
      <c r="XFA1142"/>
      <c r="XFB1142"/>
      <c r="XFC1142"/>
      <c r="XFD1142"/>
    </row>
    <row r="1143" s="239" customFormat="1" ht="21" hidden="1" customHeight="1" spans="1:16384">
      <c r="A1143" s="246">
        <v>2200104</v>
      </c>
      <c r="B1143" s="249" t="s">
        <v>994</v>
      </c>
      <c r="C1143" s="132">
        <f t="shared" si="18"/>
        <v>0</v>
      </c>
      <c r="M1143" s="239">
        <v>0</v>
      </c>
      <c r="XEJ1143"/>
      <c r="XEK1143"/>
      <c r="XEL1143"/>
      <c r="XEM1143"/>
      <c r="XEN1143"/>
      <c r="XEO1143"/>
      <c r="XEP1143"/>
      <c r="XEQ1143"/>
      <c r="XER1143"/>
      <c r="XES1143"/>
      <c r="XET1143"/>
      <c r="XEU1143"/>
      <c r="XEV1143"/>
      <c r="XEW1143"/>
      <c r="XEX1143"/>
      <c r="XEY1143"/>
      <c r="XEZ1143"/>
      <c r="XFA1143"/>
      <c r="XFB1143"/>
      <c r="XFC1143"/>
      <c r="XFD1143"/>
    </row>
    <row r="1144" s="239" customFormat="1" ht="21" customHeight="1" spans="1:16384">
      <c r="A1144" s="246">
        <v>2200106</v>
      </c>
      <c r="B1144" s="249" t="s">
        <v>995</v>
      </c>
      <c r="C1144" s="132">
        <f t="shared" si="18"/>
        <v>120</v>
      </c>
      <c r="M1144" s="239">
        <v>120</v>
      </c>
      <c r="XEJ1144"/>
      <c r="XEK1144"/>
      <c r="XEL1144"/>
      <c r="XEM1144"/>
      <c r="XEN1144"/>
      <c r="XEO1144"/>
      <c r="XEP1144"/>
      <c r="XEQ1144"/>
      <c r="XER1144"/>
      <c r="XES1144"/>
      <c r="XET1144"/>
      <c r="XEU1144"/>
      <c r="XEV1144"/>
      <c r="XEW1144"/>
      <c r="XEX1144"/>
      <c r="XEY1144"/>
      <c r="XEZ1144"/>
      <c r="XFA1144"/>
      <c r="XFB1144"/>
      <c r="XFC1144"/>
      <c r="XFD1144"/>
    </row>
    <row r="1145" s="239" customFormat="1" ht="21" hidden="1" customHeight="1" spans="1:16384">
      <c r="A1145" s="246">
        <v>2200107</v>
      </c>
      <c r="B1145" s="249" t="s">
        <v>996</v>
      </c>
      <c r="C1145" s="132">
        <f t="shared" si="18"/>
        <v>0</v>
      </c>
      <c r="M1145" s="239">
        <v>0</v>
      </c>
      <c r="XEJ1145"/>
      <c r="XEK1145"/>
      <c r="XEL1145"/>
      <c r="XEM1145"/>
      <c r="XEN1145"/>
      <c r="XEO1145"/>
      <c r="XEP1145"/>
      <c r="XEQ1145"/>
      <c r="XER1145"/>
      <c r="XES1145"/>
      <c r="XET1145"/>
      <c r="XEU1145"/>
      <c r="XEV1145"/>
      <c r="XEW1145"/>
      <c r="XEX1145"/>
      <c r="XEY1145"/>
      <c r="XEZ1145"/>
      <c r="XFA1145"/>
      <c r="XFB1145"/>
      <c r="XFC1145"/>
      <c r="XFD1145"/>
    </row>
    <row r="1146" s="239" customFormat="1" ht="21" hidden="1" customHeight="1" spans="1:16384">
      <c r="A1146" s="246">
        <v>2200108</v>
      </c>
      <c r="B1146" s="249" t="s">
        <v>997</v>
      </c>
      <c r="C1146" s="132">
        <f t="shared" si="18"/>
        <v>0</v>
      </c>
      <c r="M1146" s="239">
        <v>0</v>
      </c>
      <c r="XEJ1146"/>
      <c r="XEK1146"/>
      <c r="XEL1146"/>
      <c r="XEM1146"/>
      <c r="XEN1146"/>
      <c r="XEO1146"/>
      <c r="XEP1146"/>
      <c r="XEQ1146"/>
      <c r="XER1146"/>
      <c r="XES1146"/>
      <c r="XET1146"/>
      <c r="XEU1146"/>
      <c r="XEV1146"/>
      <c r="XEW1146"/>
      <c r="XEX1146"/>
      <c r="XEY1146"/>
      <c r="XEZ1146"/>
      <c r="XFA1146"/>
      <c r="XFB1146"/>
      <c r="XFC1146"/>
      <c r="XFD1146"/>
    </row>
    <row r="1147" s="239" customFormat="1" ht="21" hidden="1" customHeight="1" spans="1:16384">
      <c r="A1147" s="246">
        <v>2200109</v>
      </c>
      <c r="B1147" s="248" t="s">
        <v>998</v>
      </c>
      <c r="C1147" s="132">
        <f t="shared" si="18"/>
        <v>0</v>
      </c>
      <c r="M1147" s="239">
        <v>0</v>
      </c>
      <c r="XEJ1147"/>
      <c r="XEK1147"/>
      <c r="XEL1147"/>
      <c r="XEM1147"/>
      <c r="XEN1147"/>
      <c r="XEO1147"/>
      <c r="XEP1147"/>
      <c r="XEQ1147"/>
      <c r="XER1147"/>
      <c r="XES1147"/>
      <c r="XET1147"/>
      <c r="XEU1147"/>
      <c r="XEV1147"/>
      <c r="XEW1147"/>
      <c r="XEX1147"/>
      <c r="XEY1147"/>
      <c r="XEZ1147"/>
      <c r="XFA1147"/>
      <c r="XFB1147"/>
      <c r="XFC1147"/>
      <c r="XFD1147"/>
    </row>
    <row r="1148" s="239" customFormat="1" ht="21" hidden="1" customHeight="1" spans="1:16384">
      <c r="A1148" s="246">
        <v>2200112</v>
      </c>
      <c r="B1148" s="249" t="s">
        <v>999</v>
      </c>
      <c r="C1148" s="132">
        <f t="shared" si="18"/>
        <v>0</v>
      </c>
      <c r="M1148" s="239">
        <v>0</v>
      </c>
      <c r="XEJ1148"/>
      <c r="XEK1148"/>
      <c r="XEL1148"/>
      <c r="XEM1148"/>
      <c r="XEN1148"/>
      <c r="XEO1148"/>
      <c r="XEP1148"/>
      <c r="XEQ1148"/>
      <c r="XER1148"/>
      <c r="XES1148"/>
      <c r="XET1148"/>
      <c r="XEU1148"/>
      <c r="XEV1148"/>
      <c r="XEW1148"/>
      <c r="XEX1148"/>
      <c r="XEY1148"/>
      <c r="XEZ1148"/>
      <c r="XFA1148"/>
      <c r="XFB1148"/>
      <c r="XFC1148"/>
      <c r="XFD1148"/>
    </row>
    <row r="1149" s="239" customFormat="1" ht="21" hidden="1" customHeight="1" spans="1:16384">
      <c r="A1149" s="246">
        <v>2200113</v>
      </c>
      <c r="B1149" s="249" t="s">
        <v>1000</v>
      </c>
      <c r="C1149" s="132">
        <f t="shared" si="18"/>
        <v>0</v>
      </c>
      <c r="M1149" s="239">
        <v>0</v>
      </c>
      <c r="XEJ1149"/>
      <c r="XEK1149"/>
      <c r="XEL1149"/>
      <c r="XEM1149"/>
      <c r="XEN1149"/>
      <c r="XEO1149"/>
      <c r="XEP1149"/>
      <c r="XEQ1149"/>
      <c r="XER1149"/>
      <c r="XES1149"/>
      <c r="XET1149"/>
      <c r="XEU1149"/>
      <c r="XEV1149"/>
      <c r="XEW1149"/>
      <c r="XEX1149"/>
      <c r="XEY1149"/>
      <c r="XEZ1149"/>
      <c r="XFA1149"/>
      <c r="XFB1149"/>
      <c r="XFC1149"/>
      <c r="XFD1149"/>
    </row>
    <row r="1150" s="239" customFormat="1" ht="21" hidden="1" customHeight="1" spans="1:16384">
      <c r="A1150" s="246">
        <v>2200114</v>
      </c>
      <c r="B1150" s="249" t="s">
        <v>1001</v>
      </c>
      <c r="C1150" s="132">
        <f t="shared" si="18"/>
        <v>0</v>
      </c>
      <c r="M1150" s="239">
        <v>0</v>
      </c>
      <c r="XEJ1150"/>
      <c r="XEK1150"/>
      <c r="XEL1150"/>
      <c r="XEM1150"/>
      <c r="XEN1150"/>
      <c r="XEO1150"/>
      <c r="XEP1150"/>
      <c r="XEQ1150"/>
      <c r="XER1150"/>
      <c r="XES1150"/>
      <c r="XET1150"/>
      <c r="XEU1150"/>
      <c r="XEV1150"/>
      <c r="XEW1150"/>
      <c r="XEX1150"/>
      <c r="XEY1150"/>
      <c r="XEZ1150"/>
      <c r="XFA1150"/>
      <c r="XFB1150"/>
      <c r="XFC1150"/>
      <c r="XFD1150"/>
    </row>
    <row r="1151" s="239" customFormat="1" ht="21" hidden="1" customHeight="1" spans="1:16384">
      <c r="A1151" s="246">
        <v>2200115</v>
      </c>
      <c r="B1151" s="249" t="s">
        <v>1002</v>
      </c>
      <c r="C1151" s="132">
        <f t="shared" si="18"/>
        <v>0</v>
      </c>
      <c r="M1151" s="239">
        <v>0</v>
      </c>
      <c r="XEJ1151"/>
      <c r="XEK1151"/>
      <c r="XEL1151"/>
      <c r="XEM1151"/>
      <c r="XEN1151"/>
      <c r="XEO1151"/>
      <c r="XEP1151"/>
      <c r="XEQ1151"/>
      <c r="XER1151"/>
      <c r="XES1151"/>
      <c r="XET1151"/>
      <c r="XEU1151"/>
      <c r="XEV1151"/>
      <c r="XEW1151"/>
      <c r="XEX1151"/>
      <c r="XEY1151"/>
      <c r="XEZ1151"/>
      <c r="XFA1151"/>
      <c r="XFB1151"/>
      <c r="XFC1151"/>
      <c r="XFD1151"/>
    </row>
    <row r="1152" s="239" customFormat="1" ht="21" hidden="1" customHeight="1" spans="1:16384">
      <c r="A1152" s="246">
        <v>2200116</v>
      </c>
      <c r="B1152" s="248" t="s">
        <v>1003</v>
      </c>
      <c r="C1152" s="132">
        <f t="shared" si="18"/>
        <v>0</v>
      </c>
      <c r="M1152" s="239">
        <v>0</v>
      </c>
      <c r="XEJ1152"/>
      <c r="XEK1152"/>
      <c r="XEL1152"/>
      <c r="XEM1152"/>
      <c r="XEN1152"/>
      <c r="XEO1152"/>
      <c r="XEP1152"/>
      <c r="XEQ1152"/>
      <c r="XER1152"/>
      <c r="XES1152"/>
      <c r="XET1152"/>
      <c r="XEU1152"/>
      <c r="XEV1152"/>
      <c r="XEW1152"/>
      <c r="XEX1152"/>
      <c r="XEY1152"/>
      <c r="XEZ1152"/>
      <c r="XFA1152"/>
      <c r="XFB1152"/>
      <c r="XFC1152"/>
      <c r="XFD1152"/>
    </row>
    <row r="1153" s="239" customFormat="1" ht="21" hidden="1" customHeight="1" spans="1:16384">
      <c r="A1153" s="246">
        <v>2200119</v>
      </c>
      <c r="B1153" s="249" t="s">
        <v>1004</v>
      </c>
      <c r="C1153" s="132">
        <f t="shared" si="18"/>
        <v>0</v>
      </c>
      <c r="M1153" s="239">
        <v>0</v>
      </c>
      <c r="XEJ1153"/>
      <c r="XEK1153"/>
      <c r="XEL1153"/>
      <c r="XEM1153"/>
      <c r="XEN1153"/>
      <c r="XEO1153"/>
      <c r="XEP1153"/>
      <c r="XEQ1153"/>
      <c r="XER1153"/>
      <c r="XES1153"/>
      <c r="XET1153"/>
      <c r="XEU1153"/>
      <c r="XEV1153"/>
      <c r="XEW1153"/>
      <c r="XEX1153"/>
      <c r="XEY1153"/>
      <c r="XEZ1153"/>
      <c r="XFA1153"/>
      <c r="XFB1153"/>
      <c r="XFC1153"/>
      <c r="XFD1153"/>
    </row>
    <row r="1154" s="239" customFormat="1" ht="21" hidden="1" customHeight="1" spans="1:16384">
      <c r="A1154" s="246">
        <v>2200120</v>
      </c>
      <c r="B1154" s="249" t="s">
        <v>1005</v>
      </c>
      <c r="C1154" s="132">
        <f t="shared" si="18"/>
        <v>0</v>
      </c>
      <c r="M1154" s="239">
        <v>0</v>
      </c>
      <c r="XEJ1154"/>
      <c r="XEK1154"/>
      <c r="XEL1154"/>
      <c r="XEM1154"/>
      <c r="XEN1154"/>
      <c r="XEO1154"/>
      <c r="XEP1154"/>
      <c r="XEQ1154"/>
      <c r="XER1154"/>
      <c r="XES1154"/>
      <c r="XET1154"/>
      <c r="XEU1154"/>
      <c r="XEV1154"/>
      <c r="XEW1154"/>
      <c r="XEX1154"/>
      <c r="XEY1154"/>
      <c r="XEZ1154"/>
      <c r="XFA1154"/>
      <c r="XFB1154"/>
      <c r="XFC1154"/>
      <c r="XFD1154"/>
    </row>
    <row r="1155" s="239" customFormat="1" ht="21" hidden="1" customHeight="1" spans="1:16384">
      <c r="A1155" s="246">
        <v>2200121</v>
      </c>
      <c r="B1155" s="249" t="s">
        <v>1006</v>
      </c>
      <c r="C1155" s="132">
        <f t="shared" si="18"/>
        <v>0</v>
      </c>
      <c r="M1155" s="239">
        <v>0</v>
      </c>
      <c r="XEJ1155"/>
      <c r="XEK1155"/>
      <c r="XEL1155"/>
      <c r="XEM1155"/>
      <c r="XEN1155"/>
      <c r="XEO1155"/>
      <c r="XEP1155"/>
      <c r="XEQ1155"/>
      <c r="XER1155"/>
      <c r="XES1155"/>
      <c r="XET1155"/>
      <c r="XEU1155"/>
      <c r="XEV1155"/>
      <c r="XEW1155"/>
      <c r="XEX1155"/>
      <c r="XEY1155"/>
      <c r="XEZ1155"/>
      <c r="XFA1155"/>
      <c r="XFB1155"/>
      <c r="XFC1155"/>
      <c r="XFD1155"/>
    </row>
    <row r="1156" s="239" customFormat="1" ht="21" hidden="1" customHeight="1" spans="1:16384">
      <c r="A1156" s="246">
        <v>2200122</v>
      </c>
      <c r="B1156" s="249" t="s">
        <v>1007</v>
      </c>
      <c r="C1156" s="132">
        <f t="shared" si="18"/>
        <v>0</v>
      </c>
      <c r="M1156" s="239">
        <v>0</v>
      </c>
      <c r="XEJ1156"/>
      <c r="XEK1156"/>
      <c r="XEL1156"/>
      <c r="XEM1156"/>
      <c r="XEN1156"/>
      <c r="XEO1156"/>
      <c r="XEP1156"/>
      <c r="XEQ1156"/>
      <c r="XER1156"/>
      <c r="XES1156"/>
      <c r="XET1156"/>
      <c r="XEU1156"/>
      <c r="XEV1156"/>
      <c r="XEW1156"/>
      <c r="XEX1156"/>
      <c r="XEY1156"/>
      <c r="XEZ1156"/>
      <c r="XFA1156"/>
      <c r="XFB1156"/>
      <c r="XFC1156"/>
      <c r="XFD1156"/>
    </row>
    <row r="1157" s="239" customFormat="1" ht="21" hidden="1" customHeight="1" spans="1:16384">
      <c r="A1157" s="246">
        <v>2200123</v>
      </c>
      <c r="B1157" s="249" t="s">
        <v>1008</v>
      </c>
      <c r="C1157" s="132">
        <f t="shared" si="18"/>
        <v>0</v>
      </c>
      <c r="M1157" s="239">
        <v>0</v>
      </c>
      <c r="XEJ1157"/>
      <c r="XEK1157"/>
      <c r="XEL1157"/>
      <c r="XEM1157"/>
      <c r="XEN1157"/>
      <c r="XEO1157"/>
      <c r="XEP1157"/>
      <c r="XEQ1157"/>
      <c r="XER1157"/>
      <c r="XES1157"/>
      <c r="XET1157"/>
      <c r="XEU1157"/>
      <c r="XEV1157"/>
      <c r="XEW1157"/>
      <c r="XEX1157"/>
      <c r="XEY1157"/>
      <c r="XEZ1157"/>
      <c r="XFA1157"/>
      <c r="XFB1157"/>
      <c r="XFC1157"/>
      <c r="XFD1157"/>
    </row>
    <row r="1158" s="239" customFormat="1" ht="21" hidden="1" customHeight="1" spans="1:16384">
      <c r="A1158" s="246">
        <v>2200124</v>
      </c>
      <c r="B1158" s="249" t="s">
        <v>1009</v>
      </c>
      <c r="C1158" s="132">
        <f t="shared" si="18"/>
        <v>0</v>
      </c>
      <c r="M1158" s="239">
        <v>0</v>
      </c>
      <c r="XEJ1158"/>
      <c r="XEK1158"/>
      <c r="XEL1158"/>
      <c r="XEM1158"/>
      <c r="XEN1158"/>
      <c r="XEO1158"/>
      <c r="XEP1158"/>
      <c r="XEQ1158"/>
      <c r="XER1158"/>
      <c r="XES1158"/>
      <c r="XET1158"/>
      <c r="XEU1158"/>
      <c r="XEV1158"/>
      <c r="XEW1158"/>
      <c r="XEX1158"/>
      <c r="XEY1158"/>
      <c r="XEZ1158"/>
      <c r="XFA1158"/>
      <c r="XFB1158"/>
      <c r="XFC1158"/>
      <c r="XFD1158"/>
    </row>
    <row r="1159" s="239" customFormat="1" ht="21" hidden="1" customHeight="1" spans="1:16384">
      <c r="A1159" s="246">
        <v>2200125</v>
      </c>
      <c r="B1159" s="249" t="s">
        <v>1010</v>
      </c>
      <c r="C1159" s="132">
        <f t="shared" si="18"/>
        <v>0</v>
      </c>
      <c r="M1159" s="239">
        <v>0</v>
      </c>
      <c r="XEJ1159"/>
      <c r="XEK1159"/>
      <c r="XEL1159"/>
      <c r="XEM1159"/>
      <c r="XEN1159"/>
      <c r="XEO1159"/>
      <c r="XEP1159"/>
      <c r="XEQ1159"/>
      <c r="XER1159"/>
      <c r="XES1159"/>
      <c r="XET1159"/>
      <c r="XEU1159"/>
      <c r="XEV1159"/>
      <c r="XEW1159"/>
      <c r="XEX1159"/>
      <c r="XEY1159"/>
      <c r="XEZ1159"/>
      <c r="XFA1159"/>
      <c r="XFB1159"/>
      <c r="XFC1159"/>
      <c r="XFD1159"/>
    </row>
    <row r="1160" s="239" customFormat="1" ht="21" hidden="1" customHeight="1" spans="1:16384">
      <c r="A1160" s="246">
        <v>2200126</v>
      </c>
      <c r="B1160" s="249" t="s">
        <v>1011</v>
      </c>
      <c r="C1160" s="132">
        <f t="shared" si="18"/>
        <v>0</v>
      </c>
      <c r="M1160" s="239">
        <v>0</v>
      </c>
      <c r="XEJ1160"/>
      <c r="XEK1160"/>
      <c r="XEL1160"/>
      <c r="XEM1160"/>
      <c r="XEN1160"/>
      <c r="XEO1160"/>
      <c r="XEP1160"/>
      <c r="XEQ1160"/>
      <c r="XER1160"/>
      <c r="XES1160"/>
      <c r="XET1160"/>
      <c r="XEU1160"/>
      <c r="XEV1160"/>
      <c r="XEW1160"/>
      <c r="XEX1160"/>
      <c r="XEY1160"/>
      <c r="XEZ1160"/>
      <c r="XFA1160"/>
      <c r="XFB1160"/>
      <c r="XFC1160"/>
      <c r="XFD1160"/>
    </row>
    <row r="1161" s="239" customFormat="1" ht="21" hidden="1" customHeight="1" spans="1:16384">
      <c r="A1161" s="246">
        <v>2200127</v>
      </c>
      <c r="B1161" s="249" t="s">
        <v>1012</v>
      </c>
      <c r="C1161" s="132">
        <f t="shared" si="18"/>
        <v>0</v>
      </c>
      <c r="M1161" s="239">
        <v>0</v>
      </c>
      <c r="XEJ1161"/>
      <c r="XEK1161"/>
      <c r="XEL1161"/>
      <c r="XEM1161"/>
      <c r="XEN1161"/>
      <c r="XEO1161"/>
      <c r="XEP1161"/>
      <c r="XEQ1161"/>
      <c r="XER1161"/>
      <c r="XES1161"/>
      <c r="XET1161"/>
      <c r="XEU1161"/>
      <c r="XEV1161"/>
      <c r="XEW1161"/>
      <c r="XEX1161"/>
      <c r="XEY1161"/>
      <c r="XEZ1161"/>
      <c r="XFA1161"/>
      <c r="XFB1161"/>
      <c r="XFC1161"/>
      <c r="XFD1161"/>
    </row>
    <row r="1162" s="239" customFormat="1" ht="21" hidden="1" customHeight="1" spans="1:16384">
      <c r="A1162" s="246">
        <v>2200128</v>
      </c>
      <c r="B1162" s="249" t="s">
        <v>1013</v>
      </c>
      <c r="C1162" s="132">
        <f t="shared" si="18"/>
        <v>0</v>
      </c>
      <c r="M1162" s="239">
        <v>0</v>
      </c>
      <c r="XEJ1162"/>
      <c r="XEK1162"/>
      <c r="XEL1162"/>
      <c r="XEM1162"/>
      <c r="XEN1162"/>
      <c r="XEO1162"/>
      <c r="XEP1162"/>
      <c r="XEQ1162"/>
      <c r="XER1162"/>
      <c r="XES1162"/>
      <c r="XET1162"/>
      <c r="XEU1162"/>
      <c r="XEV1162"/>
      <c r="XEW1162"/>
      <c r="XEX1162"/>
      <c r="XEY1162"/>
      <c r="XEZ1162"/>
      <c r="XFA1162"/>
      <c r="XFB1162"/>
      <c r="XFC1162"/>
      <c r="XFD1162"/>
    </row>
    <row r="1163" s="239" customFormat="1" ht="21" hidden="1" customHeight="1" spans="1:16384">
      <c r="A1163" s="246">
        <v>2200129</v>
      </c>
      <c r="B1163" s="249" t="s">
        <v>1014</v>
      </c>
      <c r="C1163" s="132">
        <f t="shared" si="18"/>
        <v>0</v>
      </c>
      <c r="M1163" s="239">
        <v>0</v>
      </c>
      <c r="XEJ1163"/>
      <c r="XEK1163"/>
      <c r="XEL1163"/>
      <c r="XEM1163"/>
      <c r="XEN1163"/>
      <c r="XEO1163"/>
      <c r="XEP1163"/>
      <c r="XEQ1163"/>
      <c r="XER1163"/>
      <c r="XES1163"/>
      <c r="XET1163"/>
      <c r="XEU1163"/>
      <c r="XEV1163"/>
      <c r="XEW1163"/>
      <c r="XEX1163"/>
      <c r="XEY1163"/>
      <c r="XEZ1163"/>
      <c r="XFA1163"/>
      <c r="XFB1163"/>
      <c r="XFC1163"/>
      <c r="XFD1163"/>
    </row>
    <row r="1164" s="239" customFormat="1" ht="21" customHeight="1" spans="1:16384">
      <c r="A1164" s="246">
        <v>2200150</v>
      </c>
      <c r="B1164" s="249" t="s">
        <v>141</v>
      </c>
      <c r="C1164" s="132">
        <f t="shared" si="18"/>
        <v>3588.04</v>
      </c>
      <c r="F1164" s="239">
        <v>3585.16</v>
      </c>
      <c r="G1164" s="239">
        <v>2.88</v>
      </c>
      <c r="M1164" s="239">
        <v>0</v>
      </c>
      <c r="XEJ1164"/>
      <c r="XEK1164"/>
      <c r="XEL1164"/>
      <c r="XEM1164"/>
      <c r="XEN1164"/>
      <c r="XEO1164"/>
      <c r="XEP1164"/>
      <c r="XEQ1164"/>
      <c r="XER1164"/>
      <c r="XES1164"/>
      <c r="XET1164"/>
      <c r="XEU1164"/>
      <c r="XEV1164"/>
      <c r="XEW1164"/>
      <c r="XEX1164"/>
      <c r="XEY1164"/>
      <c r="XEZ1164"/>
      <c r="XFA1164"/>
      <c r="XFB1164"/>
      <c r="XFC1164"/>
      <c r="XFD1164"/>
    </row>
    <row r="1165" s="239" customFormat="1" ht="21" customHeight="1" spans="1:16384">
      <c r="A1165" s="246">
        <v>2200199</v>
      </c>
      <c r="B1165" s="249" t="s">
        <v>1015</v>
      </c>
      <c r="C1165" s="132">
        <f t="shared" si="18"/>
        <v>1679</v>
      </c>
      <c r="M1165" s="239">
        <v>1679</v>
      </c>
      <c r="XEJ1165"/>
      <c r="XEK1165"/>
      <c r="XEL1165"/>
      <c r="XEM1165"/>
      <c r="XEN1165"/>
      <c r="XEO1165"/>
      <c r="XEP1165"/>
      <c r="XEQ1165"/>
      <c r="XER1165"/>
      <c r="XES1165"/>
      <c r="XET1165"/>
      <c r="XEU1165"/>
      <c r="XEV1165"/>
      <c r="XEW1165"/>
      <c r="XEX1165"/>
      <c r="XEY1165"/>
      <c r="XEZ1165"/>
      <c r="XFA1165"/>
      <c r="XFB1165"/>
      <c r="XFC1165"/>
      <c r="XFD1165"/>
    </row>
    <row r="1166" s="239" customFormat="1" ht="21" customHeight="1" spans="1:16384">
      <c r="A1166" s="246">
        <v>22005</v>
      </c>
      <c r="B1166" s="248" t="s">
        <v>1016</v>
      </c>
      <c r="C1166" s="132">
        <f t="shared" si="18"/>
        <v>55.49</v>
      </c>
      <c r="F1166" s="239">
        <v>55.49</v>
      </c>
      <c r="M1166" s="239">
        <v>0</v>
      </c>
      <c r="XEJ1166"/>
      <c r="XEK1166"/>
      <c r="XEL1166"/>
      <c r="XEM1166"/>
      <c r="XEN1166"/>
      <c r="XEO1166"/>
      <c r="XEP1166"/>
      <c r="XEQ1166"/>
      <c r="XER1166"/>
      <c r="XES1166"/>
      <c r="XET1166"/>
      <c r="XEU1166"/>
      <c r="XEV1166"/>
      <c r="XEW1166"/>
      <c r="XEX1166"/>
      <c r="XEY1166"/>
      <c r="XEZ1166"/>
      <c r="XFA1166"/>
      <c r="XFB1166"/>
      <c r="XFC1166"/>
      <c r="XFD1166"/>
    </row>
    <row r="1167" s="239" customFormat="1" ht="21" hidden="1" customHeight="1" spans="1:16384">
      <c r="A1167" s="246">
        <v>2200501</v>
      </c>
      <c r="B1167" s="249" t="s">
        <v>132</v>
      </c>
      <c r="C1167" s="132">
        <f t="shared" si="18"/>
        <v>0</v>
      </c>
      <c r="M1167" s="239">
        <v>0</v>
      </c>
      <c r="XEJ1167"/>
      <c r="XEK1167"/>
      <c r="XEL1167"/>
      <c r="XEM1167"/>
      <c r="XEN1167"/>
      <c r="XEO1167"/>
      <c r="XEP1167"/>
      <c r="XEQ1167"/>
      <c r="XER1167"/>
      <c r="XES1167"/>
      <c r="XET1167"/>
      <c r="XEU1167"/>
      <c r="XEV1167"/>
      <c r="XEW1167"/>
      <c r="XEX1167"/>
      <c r="XEY1167"/>
      <c r="XEZ1167"/>
      <c r="XFA1167"/>
      <c r="XFB1167"/>
      <c r="XFC1167"/>
      <c r="XFD1167"/>
    </row>
    <row r="1168" s="239" customFormat="1" ht="21" hidden="1" customHeight="1" spans="1:16384">
      <c r="A1168" s="246">
        <v>2200502</v>
      </c>
      <c r="B1168" s="249" t="s">
        <v>133</v>
      </c>
      <c r="C1168" s="132">
        <f t="shared" si="18"/>
        <v>0</v>
      </c>
      <c r="M1168" s="239">
        <v>0</v>
      </c>
      <c r="XEJ1168"/>
      <c r="XEK1168"/>
      <c r="XEL1168"/>
      <c r="XEM1168"/>
      <c r="XEN1168"/>
      <c r="XEO1168"/>
      <c r="XEP1168"/>
      <c r="XEQ1168"/>
      <c r="XER1168"/>
      <c r="XES1168"/>
      <c r="XET1168"/>
      <c r="XEU1168"/>
      <c r="XEV1168"/>
      <c r="XEW1168"/>
      <c r="XEX1168"/>
      <c r="XEY1168"/>
      <c r="XEZ1168"/>
      <c r="XFA1168"/>
      <c r="XFB1168"/>
      <c r="XFC1168"/>
      <c r="XFD1168"/>
    </row>
    <row r="1169" s="239" customFormat="1" ht="21" hidden="1" customHeight="1" spans="1:16384">
      <c r="A1169" s="246">
        <v>2200503</v>
      </c>
      <c r="B1169" s="249" t="s">
        <v>134</v>
      </c>
      <c r="C1169" s="132">
        <f t="shared" si="18"/>
        <v>0</v>
      </c>
      <c r="M1169" s="239">
        <v>0</v>
      </c>
      <c r="XEJ1169"/>
      <c r="XEK1169"/>
      <c r="XEL1169"/>
      <c r="XEM1169"/>
      <c r="XEN1169"/>
      <c r="XEO1169"/>
      <c r="XEP1169"/>
      <c r="XEQ1169"/>
      <c r="XER1169"/>
      <c r="XES1169"/>
      <c r="XET1169"/>
      <c r="XEU1169"/>
      <c r="XEV1169"/>
      <c r="XEW1169"/>
      <c r="XEX1169"/>
      <c r="XEY1169"/>
      <c r="XEZ1169"/>
      <c r="XFA1169"/>
      <c r="XFB1169"/>
      <c r="XFC1169"/>
      <c r="XFD1169"/>
    </row>
    <row r="1170" s="239" customFormat="1" ht="21" customHeight="1" spans="1:16384">
      <c r="A1170" s="246">
        <v>2200504</v>
      </c>
      <c r="B1170" s="249" t="s">
        <v>1017</v>
      </c>
      <c r="C1170" s="132">
        <f t="shared" si="18"/>
        <v>55.49</v>
      </c>
      <c r="F1170" s="239">
        <v>55.49</v>
      </c>
      <c r="M1170" s="239">
        <v>0</v>
      </c>
      <c r="XEJ1170"/>
      <c r="XEK1170"/>
      <c r="XEL1170"/>
      <c r="XEM1170"/>
      <c r="XEN1170"/>
      <c r="XEO1170"/>
      <c r="XEP1170"/>
      <c r="XEQ1170"/>
      <c r="XER1170"/>
      <c r="XES1170"/>
      <c r="XET1170"/>
      <c r="XEU1170"/>
      <c r="XEV1170"/>
      <c r="XEW1170"/>
      <c r="XEX1170"/>
      <c r="XEY1170"/>
      <c r="XEZ1170"/>
      <c r="XFA1170"/>
      <c r="XFB1170"/>
      <c r="XFC1170"/>
      <c r="XFD1170"/>
    </row>
    <row r="1171" s="239" customFormat="1" ht="21" hidden="1" customHeight="1" spans="1:16384">
      <c r="A1171" s="246">
        <v>2200506</v>
      </c>
      <c r="B1171" s="249" t="s">
        <v>1018</v>
      </c>
      <c r="C1171" s="132">
        <f t="shared" si="18"/>
        <v>0</v>
      </c>
      <c r="M1171" s="239">
        <v>0</v>
      </c>
      <c r="XEJ1171"/>
      <c r="XEK1171"/>
      <c r="XEL1171"/>
      <c r="XEM1171"/>
      <c r="XEN1171"/>
      <c r="XEO1171"/>
      <c r="XEP1171"/>
      <c r="XEQ1171"/>
      <c r="XER1171"/>
      <c r="XES1171"/>
      <c r="XET1171"/>
      <c r="XEU1171"/>
      <c r="XEV1171"/>
      <c r="XEW1171"/>
      <c r="XEX1171"/>
      <c r="XEY1171"/>
      <c r="XEZ1171"/>
      <c r="XFA1171"/>
      <c r="XFB1171"/>
      <c r="XFC1171"/>
      <c r="XFD1171"/>
    </row>
    <row r="1172" s="239" customFormat="1" ht="21" hidden="1" customHeight="1" spans="1:16384">
      <c r="A1172" s="246">
        <v>2200507</v>
      </c>
      <c r="B1172" s="249" t="s">
        <v>1019</v>
      </c>
      <c r="C1172" s="132">
        <f t="shared" si="18"/>
        <v>0</v>
      </c>
      <c r="M1172" s="239">
        <v>0</v>
      </c>
      <c r="XEJ1172"/>
      <c r="XEK1172"/>
      <c r="XEL1172"/>
      <c r="XEM1172"/>
      <c r="XEN1172"/>
      <c r="XEO1172"/>
      <c r="XEP1172"/>
      <c r="XEQ1172"/>
      <c r="XER1172"/>
      <c r="XES1172"/>
      <c r="XET1172"/>
      <c r="XEU1172"/>
      <c r="XEV1172"/>
      <c r="XEW1172"/>
      <c r="XEX1172"/>
      <c r="XEY1172"/>
      <c r="XEZ1172"/>
      <c r="XFA1172"/>
      <c r="XFB1172"/>
      <c r="XFC1172"/>
      <c r="XFD1172"/>
    </row>
    <row r="1173" s="239" customFormat="1" ht="21" hidden="1" customHeight="1" spans="1:16384">
      <c r="A1173" s="246">
        <v>2200508</v>
      </c>
      <c r="B1173" s="248" t="s">
        <v>1020</v>
      </c>
      <c r="C1173" s="132">
        <f t="shared" si="18"/>
        <v>0</v>
      </c>
      <c r="M1173" s="239">
        <v>0</v>
      </c>
      <c r="XEJ1173"/>
      <c r="XEK1173"/>
      <c r="XEL1173"/>
      <c r="XEM1173"/>
      <c r="XEN1173"/>
      <c r="XEO1173"/>
      <c r="XEP1173"/>
      <c r="XEQ1173"/>
      <c r="XER1173"/>
      <c r="XES1173"/>
      <c r="XET1173"/>
      <c r="XEU1173"/>
      <c r="XEV1173"/>
      <c r="XEW1173"/>
      <c r="XEX1173"/>
      <c r="XEY1173"/>
      <c r="XEZ1173"/>
      <c r="XFA1173"/>
      <c r="XFB1173"/>
      <c r="XFC1173"/>
      <c r="XFD1173"/>
    </row>
    <row r="1174" s="239" customFormat="1" ht="21" hidden="1" customHeight="1" spans="1:16384">
      <c r="A1174" s="246">
        <v>2200509</v>
      </c>
      <c r="B1174" s="249" t="s">
        <v>1021</v>
      </c>
      <c r="C1174" s="132">
        <f t="shared" si="18"/>
        <v>0</v>
      </c>
      <c r="M1174" s="239">
        <v>0</v>
      </c>
      <c r="XEJ1174"/>
      <c r="XEK1174"/>
      <c r="XEL1174"/>
      <c r="XEM1174"/>
      <c r="XEN1174"/>
      <c r="XEO1174"/>
      <c r="XEP1174"/>
      <c r="XEQ1174"/>
      <c r="XER1174"/>
      <c r="XES1174"/>
      <c r="XET1174"/>
      <c r="XEU1174"/>
      <c r="XEV1174"/>
      <c r="XEW1174"/>
      <c r="XEX1174"/>
      <c r="XEY1174"/>
      <c r="XEZ1174"/>
      <c r="XFA1174"/>
      <c r="XFB1174"/>
      <c r="XFC1174"/>
      <c r="XFD1174"/>
    </row>
    <row r="1175" s="239" customFormat="1" ht="21" hidden="1" customHeight="1" spans="1:16384">
      <c r="A1175" s="246">
        <v>2200510</v>
      </c>
      <c r="B1175" s="249" t="s">
        <v>1022</v>
      </c>
      <c r="C1175" s="132">
        <f t="shared" si="18"/>
        <v>0</v>
      </c>
      <c r="M1175" s="239">
        <v>0</v>
      </c>
      <c r="XEJ1175"/>
      <c r="XEK1175"/>
      <c r="XEL1175"/>
      <c r="XEM1175"/>
      <c r="XEN1175"/>
      <c r="XEO1175"/>
      <c r="XEP1175"/>
      <c r="XEQ1175"/>
      <c r="XER1175"/>
      <c r="XES1175"/>
      <c r="XET1175"/>
      <c r="XEU1175"/>
      <c r="XEV1175"/>
      <c r="XEW1175"/>
      <c r="XEX1175"/>
      <c r="XEY1175"/>
      <c r="XEZ1175"/>
      <c r="XFA1175"/>
      <c r="XFB1175"/>
      <c r="XFC1175"/>
      <c r="XFD1175"/>
    </row>
    <row r="1176" s="239" customFormat="1" ht="21" hidden="1" customHeight="1" spans="1:16384">
      <c r="A1176" s="246">
        <v>2200511</v>
      </c>
      <c r="B1176" s="249" t="s">
        <v>1023</v>
      </c>
      <c r="C1176" s="132">
        <f t="shared" si="18"/>
        <v>0</v>
      </c>
      <c r="M1176" s="239">
        <v>0</v>
      </c>
      <c r="XEJ1176"/>
      <c r="XEK1176"/>
      <c r="XEL1176"/>
      <c r="XEM1176"/>
      <c r="XEN1176"/>
      <c r="XEO1176"/>
      <c r="XEP1176"/>
      <c r="XEQ1176"/>
      <c r="XER1176"/>
      <c r="XES1176"/>
      <c r="XET1176"/>
      <c r="XEU1176"/>
      <c r="XEV1176"/>
      <c r="XEW1176"/>
      <c r="XEX1176"/>
      <c r="XEY1176"/>
      <c r="XEZ1176"/>
      <c r="XFA1176"/>
      <c r="XFB1176"/>
      <c r="XFC1176"/>
      <c r="XFD1176"/>
    </row>
    <row r="1177" s="239" customFormat="1" ht="21" hidden="1" customHeight="1" spans="1:16384">
      <c r="A1177" s="246">
        <v>2200512</v>
      </c>
      <c r="B1177" s="249" t="s">
        <v>1024</v>
      </c>
      <c r="C1177" s="132">
        <f t="shared" si="18"/>
        <v>0</v>
      </c>
      <c r="M1177" s="239">
        <v>0</v>
      </c>
      <c r="XEJ1177"/>
      <c r="XEK1177"/>
      <c r="XEL1177"/>
      <c r="XEM1177"/>
      <c r="XEN1177"/>
      <c r="XEO1177"/>
      <c r="XEP1177"/>
      <c r="XEQ1177"/>
      <c r="XER1177"/>
      <c r="XES1177"/>
      <c r="XET1177"/>
      <c r="XEU1177"/>
      <c r="XEV1177"/>
      <c r="XEW1177"/>
      <c r="XEX1177"/>
      <c r="XEY1177"/>
      <c r="XEZ1177"/>
      <c r="XFA1177"/>
      <c r="XFB1177"/>
      <c r="XFC1177"/>
      <c r="XFD1177"/>
    </row>
    <row r="1178" s="239" customFormat="1" ht="21" hidden="1" customHeight="1" spans="1:16384">
      <c r="A1178" s="246">
        <v>2200513</v>
      </c>
      <c r="B1178" s="249" t="s">
        <v>1025</v>
      </c>
      <c r="C1178" s="132">
        <f t="shared" si="18"/>
        <v>0</v>
      </c>
      <c r="M1178" s="239">
        <v>0</v>
      </c>
      <c r="XEJ1178"/>
      <c r="XEK1178"/>
      <c r="XEL1178"/>
      <c r="XEM1178"/>
      <c r="XEN1178"/>
      <c r="XEO1178"/>
      <c r="XEP1178"/>
      <c r="XEQ1178"/>
      <c r="XER1178"/>
      <c r="XES1178"/>
      <c r="XET1178"/>
      <c r="XEU1178"/>
      <c r="XEV1178"/>
      <c r="XEW1178"/>
      <c r="XEX1178"/>
      <c r="XEY1178"/>
      <c r="XEZ1178"/>
      <c r="XFA1178"/>
      <c r="XFB1178"/>
      <c r="XFC1178"/>
      <c r="XFD1178"/>
    </row>
    <row r="1179" s="239" customFormat="1" ht="21" hidden="1" customHeight="1" spans="1:16384">
      <c r="A1179" s="246">
        <v>2200514</v>
      </c>
      <c r="B1179" s="249" t="s">
        <v>1026</v>
      </c>
      <c r="C1179" s="132">
        <f t="shared" si="18"/>
        <v>0</v>
      </c>
      <c r="M1179" s="239">
        <v>0</v>
      </c>
      <c r="XEJ1179"/>
      <c r="XEK1179"/>
      <c r="XEL1179"/>
      <c r="XEM1179"/>
      <c r="XEN1179"/>
      <c r="XEO1179"/>
      <c r="XEP1179"/>
      <c r="XEQ1179"/>
      <c r="XER1179"/>
      <c r="XES1179"/>
      <c r="XET1179"/>
      <c r="XEU1179"/>
      <c r="XEV1179"/>
      <c r="XEW1179"/>
      <c r="XEX1179"/>
      <c r="XEY1179"/>
      <c r="XEZ1179"/>
      <c r="XFA1179"/>
      <c r="XFB1179"/>
      <c r="XFC1179"/>
      <c r="XFD1179"/>
    </row>
    <row r="1180" s="239" customFormat="1" ht="21" hidden="1" customHeight="1" spans="1:16384">
      <c r="A1180" s="246">
        <v>2200599</v>
      </c>
      <c r="B1180" s="248" t="s">
        <v>1027</v>
      </c>
      <c r="C1180" s="132">
        <f t="shared" si="18"/>
        <v>0</v>
      </c>
      <c r="M1180" s="239">
        <v>0</v>
      </c>
      <c r="XEJ1180"/>
      <c r="XEK1180"/>
      <c r="XEL1180"/>
      <c r="XEM1180"/>
      <c r="XEN1180"/>
      <c r="XEO1180"/>
      <c r="XEP1180"/>
      <c r="XEQ1180"/>
      <c r="XER1180"/>
      <c r="XES1180"/>
      <c r="XET1180"/>
      <c r="XEU1180"/>
      <c r="XEV1180"/>
      <c r="XEW1180"/>
      <c r="XEX1180"/>
      <c r="XEY1180"/>
      <c r="XEZ1180"/>
      <c r="XFA1180"/>
      <c r="XFB1180"/>
      <c r="XFC1180"/>
      <c r="XFD1180"/>
    </row>
    <row r="1181" s="239" customFormat="1" ht="21" customHeight="1" spans="1:16384">
      <c r="A1181" s="246">
        <v>22099</v>
      </c>
      <c r="B1181" s="249" t="s">
        <v>1028</v>
      </c>
      <c r="C1181" s="132">
        <f t="shared" si="18"/>
        <v>182.62</v>
      </c>
      <c r="G1181" s="239">
        <v>1.62</v>
      </c>
      <c r="K1181" s="239">
        <v>181</v>
      </c>
      <c r="M1181" s="239">
        <v>0</v>
      </c>
      <c r="XEJ1181"/>
      <c r="XEK1181"/>
      <c r="XEL1181"/>
      <c r="XEM1181"/>
      <c r="XEN1181"/>
      <c r="XEO1181"/>
      <c r="XEP1181"/>
      <c r="XEQ1181"/>
      <c r="XER1181"/>
      <c r="XES1181"/>
      <c r="XET1181"/>
      <c r="XEU1181"/>
      <c r="XEV1181"/>
      <c r="XEW1181"/>
      <c r="XEX1181"/>
      <c r="XEY1181"/>
      <c r="XEZ1181"/>
      <c r="XFA1181"/>
      <c r="XFB1181"/>
      <c r="XFC1181"/>
      <c r="XFD1181"/>
    </row>
    <row r="1182" s="239" customFormat="1" ht="21" customHeight="1" spans="1:16384">
      <c r="A1182" s="246">
        <v>2209999</v>
      </c>
      <c r="B1182" s="249" t="s">
        <v>1029</v>
      </c>
      <c r="C1182" s="132">
        <f t="shared" si="18"/>
        <v>182.62</v>
      </c>
      <c r="G1182" s="239">
        <v>1.62</v>
      </c>
      <c r="K1182" s="239">
        <v>181</v>
      </c>
      <c r="M1182" s="239">
        <v>0</v>
      </c>
      <c r="XEJ1182"/>
      <c r="XEK1182"/>
      <c r="XEL1182"/>
      <c r="XEM1182"/>
      <c r="XEN1182"/>
      <c r="XEO1182"/>
      <c r="XEP1182"/>
      <c r="XEQ1182"/>
      <c r="XER1182"/>
      <c r="XES1182"/>
      <c r="XET1182"/>
      <c r="XEU1182"/>
      <c r="XEV1182"/>
      <c r="XEW1182"/>
      <c r="XEX1182"/>
      <c r="XEY1182"/>
      <c r="XEZ1182"/>
      <c r="XFA1182"/>
      <c r="XFB1182"/>
      <c r="XFC1182"/>
      <c r="XFD1182"/>
    </row>
    <row r="1183" s="239" customFormat="1" ht="21" customHeight="1" spans="1:16384">
      <c r="A1183" s="246">
        <v>221</v>
      </c>
      <c r="B1183" s="247" t="s">
        <v>1030</v>
      </c>
      <c r="C1183" s="132">
        <f t="shared" si="18"/>
        <v>59824.65</v>
      </c>
      <c r="F1183" s="239">
        <v>22774.46</v>
      </c>
      <c r="J1183" s="239">
        <v>142.93</v>
      </c>
      <c r="L1183" s="239">
        <v>10735</v>
      </c>
      <c r="M1183" s="239">
        <v>26172.26</v>
      </c>
      <c r="XEJ1183"/>
      <c r="XEK1183"/>
      <c r="XEL1183"/>
      <c r="XEM1183"/>
      <c r="XEN1183"/>
      <c r="XEO1183"/>
      <c r="XEP1183"/>
      <c r="XEQ1183"/>
      <c r="XER1183"/>
      <c r="XES1183"/>
      <c r="XET1183"/>
      <c r="XEU1183"/>
      <c r="XEV1183"/>
      <c r="XEW1183"/>
      <c r="XEX1183"/>
      <c r="XEY1183"/>
      <c r="XEZ1183"/>
      <c r="XFA1183"/>
      <c r="XFB1183"/>
      <c r="XFC1183"/>
      <c r="XFD1183"/>
    </row>
    <row r="1184" s="239" customFormat="1" ht="21" customHeight="1" spans="1:16384">
      <c r="A1184" s="246">
        <v>22101</v>
      </c>
      <c r="B1184" s="248" t="s">
        <v>1031</v>
      </c>
      <c r="C1184" s="132">
        <f t="shared" si="18"/>
        <v>36907.26</v>
      </c>
      <c r="L1184" s="239">
        <v>10735</v>
      </c>
      <c r="M1184" s="239">
        <v>26172.26</v>
      </c>
      <c r="XEJ1184"/>
      <c r="XEK1184"/>
      <c r="XEL1184"/>
      <c r="XEM1184"/>
      <c r="XEN1184"/>
      <c r="XEO1184"/>
      <c r="XEP1184"/>
      <c r="XEQ1184"/>
      <c r="XER1184"/>
      <c r="XES1184"/>
      <c r="XET1184"/>
      <c r="XEU1184"/>
      <c r="XEV1184"/>
      <c r="XEW1184"/>
      <c r="XEX1184"/>
      <c r="XEY1184"/>
      <c r="XEZ1184"/>
      <c r="XFA1184"/>
      <c r="XFB1184"/>
      <c r="XFC1184"/>
      <c r="XFD1184"/>
    </row>
    <row r="1185" s="239" customFormat="1" ht="21" hidden="1" customHeight="1" spans="1:16384">
      <c r="A1185" s="246">
        <v>2210101</v>
      </c>
      <c r="B1185" s="249" t="s">
        <v>1032</v>
      </c>
      <c r="C1185" s="132">
        <f t="shared" si="18"/>
        <v>0</v>
      </c>
      <c r="M1185" s="239">
        <v>0</v>
      </c>
      <c r="XEJ1185"/>
      <c r="XEK1185"/>
      <c r="XEL1185"/>
      <c r="XEM1185"/>
      <c r="XEN1185"/>
      <c r="XEO1185"/>
      <c r="XEP1185"/>
      <c r="XEQ1185"/>
      <c r="XER1185"/>
      <c r="XES1185"/>
      <c r="XET1185"/>
      <c r="XEU1185"/>
      <c r="XEV1185"/>
      <c r="XEW1185"/>
      <c r="XEX1185"/>
      <c r="XEY1185"/>
      <c r="XEZ1185"/>
      <c r="XFA1185"/>
      <c r="XFB1185"/>
      <c r="XFC1185"/>
      <c r="XFD1185"/>
    </row>
    <row r="1186" s="239" customFormat="1" ht="21" hidden="1" customHeight="1" spans="1:16384">
      <c r="A1186" s="246">
        <v>2210102</v>
      </c>
      <c r="B1186" s="249" t="s">
        <v>1033</v>
      </c>
      <c r="C1186" s="132">
        <f t="shared" si="18"/>
        <v>0</v>
      </c>
      <c r="M1186" s="239">
        <v>0</v>
      </c>
      <c r="XEJ1186"/>
      <c r="XEK1186"/>
      <c r="XEL1186"/>
      <c r="XEM1186"/>
      <c r="XEN1186"/>
      <c r="XEO1186"/>
      <c r="XEP1186"/>
      <c r="XEQ1186"/>
      <c r="XER1186"/>
      <c r="XES1186"/>
      <c r="XET1186"/>
      <c r="XEU1186"/>
      <c r="XEV1186"/>
      <c r="XEW1186"/>
      <c r="XEX1186"/>
      <c r="XEY1186"/>
      <c r="XEZ1186"/>
      <c r="XFA1186"/>
      <c r="XFB1186"/>
      <c r="XFC1186"/>
      <c r="XFD1186"/>
    </row>
    <row r="1187" s="239" customFormat="1" ht="21" customHeight="1" spans="1:16384">
      <c r="A1187" s="246">
        <v>2210103</v>
      </c>
      <c r="B1187" s="249" t="s">
        <v>1034</v>
      </c>
      <c r="C1187" s="132">
        <f t="shared" si="18"/>
        <v>8.76</v>
      </c>
      <c r="M1187" s="239">
        <v>8.76</v>
      </c>
      <c r="XEJ1187"/>
      <c r="XEK1187"/>
      <c r="XEL1187"/>
      <c r="XEM1187"/>
      <c r="XEN1187"/>
      <c r="XEO1187"/>
      <c r="XEP1187"/>
      <c r="XEQ1187"/>
      <c r="XER1187"/>
      <c r="XES1187"/>
      <c r="XET1187"/>
      <c r="XEU1187"/>
      <c r="XEV1187"/>
      <c r="XEW1187"/>
      <c r="XEX1187"/>
      <c r="XEY1187"/>
      <c r="XEZ1187"/>
      <c r="XFA1187"/>
      <c r="XFB1187"/>
      <c r="XFC1187"/>
      <c r="XFD1187"/>
    </row>
    <row r="1188" s="239" customFormat="1" ht="21" hidden="1" customHeight="1" spans="1:16384">
      <c r="A1188" s="246">
        <v>2210104</v>
      </c>
      <c r="B1188" s="249" t="s">
        <v>1035</v>
      </c>
      <c r="C1188" s="132">
        <f t="shared" si="18"/>
        <v>0</v>
      </c>
      <c r="M1188" s="239">
        <v>0</v>
      </c>
      <c r="XEJ1188"/>
      <c r="XEK1188"/>
      <c r="XEL1188"/>
      <c r="XEM1188"/>
      <c r="XEN1188"/>
      <c r="XEO1188"/>
      <c r="XEP1188"/>
      <c r="XEQ1188"/>
      <c r="XER1188"/>
      <c r="XES1188"/>
      <c r="XET1188"/>
      <c r="XEU1188"/>
      <c r="XEV1188"/>
      <c r="XEW1188"/>
      <c r="XEX1188"/>
      <c r="XEY1188"/>
      <c r="XEZ1188"/>
      <c r="XFA1188"/>
      <c r="XFB1188"/>
      <c r="XFC1188"/>
      <c r="XFD1188"/>
    </row>
    <row r="1189" s="239" customFormat="1" ht="21" customHeight="1" spans="1:16384">
      <c r="A1189" s="246">
        <v>2210105</v>
      </c>
      <c r="B1189" s="249" t="s">
        <v>1036</v>
      </c>
      <c r="C1189" s="132">
        <f t="shared" si="18"/>
        <v>624</v>
      </c>
      <c r="L1189" s="239">
        <v>624</v>
      </c>
      <c r="M1189" s="239">
        <v>0</v>
      </c>
      <c r="XEJ1189"/>
      <c r="XEK1189"/>
      <c r="XEL1189"/>
      <c r="XEM1189"/>
      <c r="XEN1189"/>
      <c r="XEO1189"/>
      <c r="XEP1189"/>
      <c r="XEQ1189"/>
      <c r="XER1189"/>
      <c r="XES1189"/>
      <c r="XET1189"/>
      <c r="XEU1189"/>
      <c r="XEV1189"/>
      <c r="XEW1189"/>
      <c r="XEX1189"/>
      <c r="XEY1189"/>
      <c r="XEZ1189"/>
      <c r="XFA1189"/>
      <c r="XFB1189"/>
      <c r="XFC1189"/>
      <c r="XFD1189"/>
    </row>
    <row r="1190" s="239" customFormat="1" ht="21" customHeight="1" spans="1:16384">
      <c r="A1190" s="246">
        <v>2210106</v>
      </c>
      <c r="B1190" s="250" t="s">
        <v>1037</v>
      </c>
      <c r="C1190" s="132">
        <f t="shared" si="18"/>
        <v>6910.28</v>
      </c>
      <c r="L1190" s="239">
        <v>3091</v>
      </c>
      <c r="M1190" s="239">
        <v>3819.28</v>
      </c>
      <c r="XEJ1190"/>
      <c r="XEK1190"/>
      <c r="XEL1190"/>
      <c r="XEM1190"/>
      <c r="XEN1190"/>
      <c r="XEO1190"/>
      <c r="XEP1190"/>
      <c r="XEQ1190"/>
      <c r="XER1190"/>
      <c r="XES1190"/>
      <c r="XET1190"/>
      <c r="XEU1190"/>
      <c r="XEV1190"/>
      <c r="XEW1190"/>
      <c r="XEX1190"/>
      <c r="XEY1190"/>
      <c r="XEZ1190"/>
      <c r="XFA1190"/>
      <c r="XFB1190"/>
      <c r="XFC1190"/>
      <c r="XFD1190"/>
    </row>
    <row r="1191" s="239" customFormat="1" ht="21" customHeight="1" spans="1:16384">
      <c r="A1191" s="246">
        <v>2210107</v>
      </c>
      <c r="B1191" s="248" t="s">
        <v>1038</v>
      </c>
      <c r="C1191" s="132">
        <f t="shared" ref="C1191:C1254" si="19">D1191+E1191+F1191+G1191+H1191+I1191+J1191+K1191+L1191+M1191</f>
        <v>52.09</v>
      </c>
      <c r="M1191" s="239">
        <v>52.09</v>
      </c>
      <c r="XEJ1191"/>
      <c r="XEK1191"/>
      <c r="XEL1191"/>
      <c r="XEM1191"/>
      <c r="XEN1191"/>
      <c r="XEO1191"/>
      <c r="XEP1191"/>
      <c r="XEQ1191"/>
      <c r="XER1191"/>
      <c r="XES1191"/>
      <c r="XET1191"/>
      <c r="XEU1191"/>
      <c r="XEV1191"/>
      <c r="XEW1191"/>
      <c r="XEX1191"/>
      <c r="XEY1191"/>
      <c r="XEZ1191"/>
      <c r="XFA1191"/>
      <c r="XFB1191"/>
      <c r="XFC1191"/>
      <c r="XFD1191"/>
    </row>
    <row r="1192" s="239" customFormat="1" ht="21" customHeight="1" spans="1:16384">
      <c r="A1192" s="246">
        <v>2210108</v>
      </c>
      <c r="B1192" s="249" t="s">
        <v>1039</v>
      </c>
      <c r="C1192" s="132">
        <f t="shared" si="19"/>
        <v>16978</v>
      </c>
      <c r="L1192" s="239">
        <v>7020</v>
      </c>
      <c r="M1192" s="239">
        <v>9958</v>
      </c>
      <c r="XEJ1192"/>
      <c r="XEK1192"/>
      <c r="XEL1192"/>
      <c r="XEM1192"/>
      <c r="XEN1192"/>
      <c r="XEO1192"/>
      <c r="XEP1192"/>
      <c r="XEQ1192"/>
      <c r="XER1192"/>
      <c r="XES1192"/>
      <c r="XET1192"/>
      <c r="XEU1192"/>
      <c r="XEV1192"/>
      <c r="XEW1192"/>
      <c r="XEX1192"/>
      <c r="XEY1192"/>
      <c r="XEZ1192"/>
      <c r="XFA1192"/>
      <c r="XFB1192"/>
      <c r="XFC1192"/>
      <c r="XFD1192"/>
    </row>
    <row r="1193" s="239" customFormat="1" ht="21" hidden="1" customHeight="1" spans="1:16384">
      <c r="A1193" s="246">
        <v>2210109</v>
      </c>
      <c r="B1193" s="249" t="s">
        <v>1040</v>
      </c>
      <c r="C1193" s="132">
        <f t="shared" si="19"/>
        <v>0</v>
      </c>
      <c r="M1193" s="239">
        <v>0</v>
      </c>
      <c r="XEJ1193"/>
      <c r="XEK1193"/>
      <c r="XEL1193"/>
      <c r="XEM1193"/>
      <c r="XEN1193"/>
      <c r="XEO1193"/>
      <c r="XEP1193"/>
      <c r="XEQ1193"/>
      <c r="XER1193"/>
      <c r="XES1193"/>
      <c r="XET1193"/>
      <c r="XEU1193"/>
      <c r="XEV1193"/>
      <c r="XEW1193"/>
      <c r="XEX1193"/>
      <c r="XEY1193"/>
      <c r="XEZ1193"/>
      <c r="XFA1193"/>
      <c r="XFB1193"/>
      <c r="XFC1193"/>
      <c r="XFD1193"/>
    </row>
    <row r="1194" s="239" customFormat="1" ht="21" customHeight="1" spans="1:16384">
      <c r="A1194" s="246">
        <v>2210199</v>
      </c>
      <c r="B1194" s="249" t="s">
        <v>1041</v>
      </c>
      <c r="C1194" s="132">
        <f t="shared" si="19"/>
        <v>12334.13</v>
      </c>
      <c r="M1194" s="239">
        <v>12334.13</v>
      </c>
      <c r="XEJ1194"/>
      <c r="XEK1194"/>
      <c r="XEL1194"/>
      <c r="XEM1194"/>
      <c r="XEN1194"/>
      <c r="XEO1194"/>
      <c r="XEP1194"/>
      <c r="XEQ1194"/>
      <c r="XER1194"/>
      <c r="XES1194"/>
      <c r="XET1194"/>
      <c r="XEU1194"/>
      <c r="XEV1194"/>
      <c r="XEW1194"/>
      <c r="XEX1194"/>
      <c r="XEY1194"/>
      <c r="XEZ1194"/>
      <c r="XFA1194"/>
      <c r="XFB1194"/>
      <c r="XFC1194"/>
      <c r="XFD1194"/>
    </row>
    <row r="1195" s="239" customFormat="1" ht="21" customHeight="1" spans="1:16384">
      <c r="A1195" s="246">
        <v>22102</v>
      </c>
      <c r="B1195" s="249" t="s">
        <v>1042</v>
      </c>
      <c r="C1195" s="132">
        <f t="shared" si="19"/>
        <v>22917.39</v>
      </c>
      <c r="F1195" s="239">
        <v>22774.46</v>
      </c>
      <c r="J1195" s="239">
        <v>142.93</v>
      </c>
      <c r="M1195" s="239">
        <v>0</v>
      </c>
      <c r="XEJ1195"/>
      <c r="XEK1195"/>
      <c r="XEL1195"/>
      <c r="XEM1195"/>
      <c r="XEN1195"/>
      <c r="XEO1195"/>
      <c r="XEP1195"/>
      <c r="XEQ1195"/>
      <c r="XER1195"/>
      <c r="XES1195"/>
      <c r="XET1195"/>
      <c r="XEU1195"/>
      <c r="XEV1195"/>
      <c r="XEW1195"/>
      <c r="XEX1195"/>
      <c r="XEY1195"/>
      <c r="XEZ1195"/>
      <c r="XFA1195"/>
      <c r="XFB1195"/>
      <c r="XFC1195"/>
      <c r="XFD1195"/>
    </row>
    <row r="1196" s="239" customFormat="1" ht="21" customHeight="1" spans="1:16384">
      <c r="A1196" s="246">
        <v>2210201</v>
      </c>
      <c r="B1196" s="249" t="s">
        <v>1043</v>
      </c>
      <c r="C1196" s="132">
        <f t="shared" si="19"/>
        <v>22917.39</v>
      </c>
      <c r="F1196" s="239">
        <v>22774.46</v>
      </c>
      <c r="J1196" s="239">
        <v>142.93</v>
      </c>
      <c r="M1196" s="239">
        <v>0</v>
      </c>
      <c r="XEJ1196"/>
      <c r="XEK1196"/>
      <c r="XEL1196"/>
      <c r="XEM1196"/>
      <c r="XEN1196"/>
      <c r="XEO1196"/>
      <c r="XEP1196"/>
      <c r="XEQ1196"/>
      <c r="XER1196"/>
      <c r="XES1196"/>
      <c r="XET1196"/>
      <c r="XEU1196"/>
      <c r="XEV1196"/>
      <c r="XEW1196"/>
      <c r="XEX1196"/>
      <c r="XEY1196"/>
      <c r="XEZ1196"/>
      <c r="XFA1196"/>
      <c r="XFB1196"/>
      <c r="XFC1196"/>
      <c r="XFD1196"/>
    </row>
    <row r="1197" s="239" customFormat="1" ht="21" hidden="1" customHeight="1" spans="1:16384">
      <c r="A1197" s="246">
        <v>2210202</v>
      </c>
      <c r="B1197" s="249" t="s">
        <v>1044</v>
      </c>
      <c r="C1197" s="132">
        <f t="shared" si="19"/>
        <v>0</v>
      </c>
      <c r="M1197" s="239">
        <v>0</v>
      </c>
      <c r="XEJ1197"/>
      <c r="XEK1197"/>
      <c r="XEL1197"/>
      <c r="XEM1197"/>
      <c r="XEN1197"/>
      <c r="XEO1197"/>
      <c r="XEP1197"/>
      <c r="XEQ1197"/>
      <c r="XER1197"/>
      <c r="XES1197"/>
      <c r="XET1197"/>
      <c r="XEU1197"/>
      <c r="XEV1197"/>
      <c r="XEW1197"/>
      <c r="XEX1197"/>
      <c r="XEY1197"/>
      <c r="XEZ1197"/>
      <c r="XFA1197"/>
      <c r="XFB1197"/>
      <c r="XFC1197"/>
      <c r="XFD1197"/>
    </row>
    <row r="1198" s="239" customFormat="1" ht="21" hidden="1" customHeight="1" spans="1:16384">
      <c r="A1198" s="246">
        <v>2210203</v>
      </c>
      <c r="B1198" s="249" t="s">
        <v>1045</v>
      </c>
      <c r="C1198" s="132">
        <f t="shared" si="19"/>
        <v>0</v>
      </c>
      <c r="M1198" s="239">
        <v>0</v>
      </c>
      <c r="XEJ1198"/>
      <c r="XEK1198"/>
      <c r="XEL1198"/>
      <c r="XEM1198"/>
      <c r="XEN1198"/>
      <c r="XEO1198"/>
      <c r="XEP1198"/>
      <c r="XEQ1198"/>
      <c r="XER1198"/>
      <c r="XES1198"/>
      <c r="XET1198"/>
      <c r="XEU1198"/>
      <c r="XEV1198"/>
      <c r="XEW1198"/>
      <c r="XEX1198"/>
      <c r="XEY1198"/>
      <c r="XEZ1198"/>
      <c r="XFA1198"/>
      <c r="XFB1198"/>
      <c r="XFC1198"/>
      <c r="XFD1198"/>
    </row>
    <row r="1199" s="239" customFormat="1" ht="21" hidden="1" customHeight="1" spans="1:16384">
      <c r="A1199" s="246">
        <v>22103</v>
      </c>
      <c r="B1199" s="249" t="s">
        <v>1046</v>
      </c>
      <c r="C1199" s="132">
        <f t="shared" si="19"/>
        <v>0</v>
      </c>
      <c r="M1199" s="239">
        <v>0</v>
      </c>
      <c r="XEJ1199"/>
      <c r="XEK1199"/>
      <c r="XEL1199"/>
      <c r="XEM1199"/>
      <c r="XEN1199"/>
      <c r="XEO1199"/>
      <c r="XEP1199"/>
      <c r="XEQ1199"/>
      <c r="XER1199"/>
      <c r="XES1199"/>
      <c r="XET1199"/>
      <c r="XEU1199"/>
      <c r="XEV1199"/>
      <c r="XEW1199"/>
      <c r="XEX1199"/>
      <c r="XEY1199"/>
      <c r="XEZ1199"/>
      <c r="XFA1199"/>
      <c r="XFB1199"/>
      <c r="XFC1199"/>
      <c r="XFD1199"/>
    </row>
    <row r="1200" s="239" customFormat="1" ht="21" hidden="1" customHeight="1" spans="1:16384">
      <c r="A1200" s="246">
        <v>2210301</v>
      </c>
      <c r="B1200" s="249" t="s">
        <v>1047</v>
      </c>
      <c r="C1200" s="132">
        <f t="shared" si="19"/>
        <v>0</v>
      </c>
      <c r="M1200" s="239">
        <v>0</v>
      </c>
      <c r="XEJ1200"/>
      <c r="XEK1200"/>
      <c r="XEL1200"/>
      <c r="XEM1200"/>
      <c r="XEN1200"/>
      <c r="XEO1200"/>
      <c r="XEP1200"/>
      <c r="XEQ1200"/>
      <c r="XER1200"/>
      <c r="XES1200"/>
      <c r="XET1200"/>
      <c r="XEU1200"/>
      <c r="XEV1200"/>
      <c r="XEW1200"/>
      <c r="XEX1200"/>
      <c r="XEY1200"/>
      <c r="XEZ1200"/>
      <c r="XFA1200"/>
      <c r="XFB1200"/>
      <c r="XFC1200"/>
      <c r="XFD1200"/>
    </row>
    <row r="1201" s="239" customFormat="1" ht="21" hidden="1" customHeight="1" spans="1:16384">
      <c r="A1201" s="246">
        <v>2210302</v>
      </c>
      <c r="B1201" s="248" t="s">
        <v>1048</v>
      </c>
      <c r="C1201" s="132">
        <f t="shared" si="19"/>
        <v>0</v>
      </c>
      <c r="M1201" s="239">
        <v>0</v>
      </c>
      <c r="XEJ1201"/>
      <c r="XEK1201"/>
      <c r="XEL1201"/>
      <c r="XEM1201"/>
      <c r="XEN1201"/>
      <c r="XEO1201"/>
      <c r="XEP1201"/>
      <c r="XEQ1201"/>
      <c r="XER1201"/>
      <c r="XES1201"/>
      <c r="XET1201"/>
      <c r="XEU1201"/>
      <c r="XEV1201"/>
      <c r="XEW1201"/>
      <c r="XEX1201"/>
      <c r="XEY1201"/>
      <c r="XEZ1201"/>
      <c r="XFA1201"/>
      <c r="XFB1201"/>
      <c r="XFC1201"/>
      <c r="XFD1201"/>
    </row>
    <row r="1202" s="239" customFormat="1" ht="21" hidden="1" customHeight="1" spans="1:16384">
      <c r="A1202" s="246">
        <v>2210399</v>
      </c>
      <c r="B1202" s="249" t="s">
        <v>1049</v>
      </c>
      <c r="C1202" s="132">
        <f t="shared" si="19"/>
        <v>0</v>
      </c>
      <c r="M1202" s="239">
        <v>0</v>
      </c>
      <c r="XEJ1202"/>
      <c r="XEK1202"/>
      <c r="XEL1202"/>
      <c r="XEM1202"/>
      <c r="XEN1202"/>
      <c r="XEO1202"/>
      <c r="XEP1202"/>
      <c r="XEQ1202"/>
      <c r="XER1202"/>
      <c r="XES1202"/>
      <c r="XET1202"/>
      <c r="XEU1202"/>
      <c r="XEV1202"/>
      <c r="XEW1202"/>
      <c r="XEX1202"/>
      <c r="XEY1202"/>
      <c r="XEZ1202"/>
      <c r="XFA1202"/>
      <c r="XFB1202"/>
      <c r="XFC1202"/>
      <c r="XFD1202"/>
    </row>
    <row r="1203" s="239" customFormat="1" ht="21" customHeight="1" spans="1:16384">
      <c r="A1203" s="246">
        <v>222</v>
      </c>
      <c r="B1203" s="247" t="s">
        <v>1050</v>
      </c>
      <c r="C1203" s="132">
        <f t="shared" si="19"/>
        <v>543.5</v>
      </c>
      <c r="F1203" s="239">
        <v>0.5</v>
      </c>
      <c r="K1203" s="239">
        <v>543</v>
      </c>
      <c r="M1203" s="239">
        <v>0</v>
      </c>
      <c r="XEJ1203"/>
      <c r="XEK1203"/>
      <c r="XEL1203"/>
      <c r="XEM1203"/>
      <c r="XEN1203"/>
      <c r="XEO1203"/>
      <c r="XEP1203"/>
      <c r="XEQ1203"/>
      <c r="XER1203"/>
      <c r="XES1203"/>
      <c r="XET1203"/>
      <c r="XEU1203"/>
      <c r="XEV1203"/>
      <c r="XEW1203"/>
      <c r="XEX1203"/>
      <c r="XEY1203"/>
      <c r="XEZ1203"/>
      <c r="XFA1203"/>
      <c r="XFB1203"/>
      <c r="XFC1203"/>
      <c r="XFD1203"/>
    </row>
    <row r="1204" s="239" customFormat="1" ht="21" customHeight="1" spans="1:16384">
      <c r="A1204" s="246">
        <v>22201</v>
      </c>
      <c r="B1204" s="249" t="s">
        <v>1051</v>
      </c>
      <c r="C1204" s="132">
        <f t="shared" si="19"/>
        <v>0.5</v>
      </c>
      <c r="F1204" s="239">
        <v>0.5</v>
      </c>
      <c r="M1204" s="239">
        <v>0</v>
      </c>
      <c r="XEJ1204"/>
      <c r="XEK1204"/>
      <c r="XEL1204"/>
      <c r="XEM1204"/>
      <c r="XEN1204"/>
      <c r="XEO1204"/>
      <c r="XEP1204"/>
      <c r="XEQ1204"/>
      <c r="XER1204"/>
      <c r="XES1204"/>
      <c r="XET1204"/>
      <c r="XEU1204"/>
      <c r="XEV1204"/>
      <c r="XEW1204"/>
      <c r="XEX1204"/>
      <c r="XEY1204"/>
      <c r="XEZ1204"/>
      <c r="XFA1204"/>
      <c r="XFB1204"/>
      <c r="XFC1204"/>
      <c r="XFD1204"/>
    </row>
    <row r="1205" s="239" customFormat="1" ht="21" hidden="1" customHeight="1" spans="1:16384">
      <c r="A1205" s="246">
        <v>2220101</v>
      </c>
      <c r="B1205" s="249" t="s">
        <v>132</v>
      </c>
      <c r="C1205" s="132">
        <f t="shared" si="19"/>
        <v>0</v>
      </c>
      <c r="M1205" s="239">
        <v>0</v>
      </c>
      <c r="XEJ1205"/>
      <c r="XEK1205"/>
      <c r="XEL1205"/>
      <c r="XEM1205"/>
      <c r="XEN1205"/>
      <c r="XEO1205"/>
      <c r="XEP1205"/>
      <c r="XEQ1205"/>
      <c r="XER1205"/>
      <c r="XES1205"/>
      <c r="XET1205"/>
      <c r="XEU1205"/>
      <c r="XEV1205"/>
      <c r="XEW1205"/>
      <c r="XEX1205"/>
      <c r="XEY1205"/>
      <c r="XEZ1205"/>
      <c r="XFA1205"/>
      <c r="XFB1205"/>
      <c r="XFC1205"/>
      <c r="XFD1205"/>
    </row>
    <row r="1206" s="239" customFormat="1" ht="21" hidden="1" customHeight="1" spans="1:16384">
      <c r="A1206" s="246">
        <v>2220102</v>
      </c>
      <c r="B1206" s="249" t="s">
        <v>133</v>
      </c>
      <c r="C1206" s="132">
        <f t="shared" si="19"/>
        <v>0</v>
      </c>
      <c r="M1206" s="239">
        <v>0</v>
      </c>
      <c r="XEJ1206"/>
      <c r="XEK1206"/>
      <c r="XEL1206"/>
      <c r="XEM1206"/>
      <c r="XEN1206"/>
      <c r="XEO1206"/>
      <c r="XEP1206"/>
      <c r="XEQ1206"/>
      <c r="XER1206"/>
      <c r="XES1206"/>
      <c r="XET1206"/>
      <c r="XEU1206"/>
      <c r="XEV1206"/>
      <c r="XEW1206"/>
      <c r="XEX1206"/>
      <c r="XEY1206"/>
      <c r="XEZ1206"/>
      <c r="XFA1206"/>
      <c r="XFB1206"/>
      <c r="XFC1206"/>
      <c r="XFD1206"/>
    </row>
    <row r="1207" s="239" customFormat="1" ht="21" hidden="1" customHeight="1" spans="1:16384">
      <c r="A1207" s="246">
        <v>2220103</v>
      </c>
      <c r="B1207" s="248" t="s">
        <v>134</v>
      </c>
      <c r="C1207" s="132">
        <f t="shared" si="19"/>
        <v>0</v>
      </c>
      <c r="M1207" s="239">
        <v>0</v>
      </c>
      <c r="XEJ1207"/>
      <c r="XEK1207"/>
      <c r="XEL1207"/>
      <c r="XEM1207"/>
      <c r="XEN1207"/>
      <c r="XEO1207"/>
      <c r="XEP1207"/>
      <c r="XEQ1207"/>
      <c r="XER1207"/>
      <c r="XES1207"/>
      <c r="XET1207"/>
      <c r="XEU1207"/>
      <c r="XEV1207"/>
      <c r="XEW1207"/>
      <c r="XEX1207"/>
      <c r="XEY1207"/>
      <c r="XEZ1207"/>
      <c r="XFA1207"/>
      <c r="XFB1207"/>
      <c r="XFC1207"/>
      <c r="XFD1207"/>
    </row>
    <row r="1208" s="239" customFormat="1" ht="21" hidden="1" customHeight="1" spans="1:16384">
      <c r="A1208" s="246">
        <v>2220104</v>
      </c>
      <c r="B1208" s="249" t="s">
        <v>1052</v>
      </c>
      <c r="C1208" s="132">
        <f t="shared" si="19"/>
        <v>0</v>
      </c>
      <c r="M1208" s="239">
        <v>0</v>
      </c>
      <c r="XEJ1208"/>
      <c r="XEK1208"/>
      <c r="XEL1208"/>
      <c r="XEM1208"/>
      <c r="XEN1208"/>
      <c r="XEO1208"/>
      <c r="XEP1208"/>
      <c r="XEQ1208"/>
      <c r="XER1208"/>
      <c r="XES1208"/>
      <c r="XET1208"/>
      <c r="XEU1208"/>
      <c r="XEV1208"/>
      <c r="XEW1208"/>
      <c r="XEX1208"/>
      <c r="XEY1208"/>
      <c r="XEZ1208"/>
      <c r="XFA1208"/>
      <c r="XFB1208"/>
      <c r="XFC1208"/>
      <c r="XFD1208"/>
    </row>
    <row r="1209" s="239" customFormat="1" ht="21" hidden="1" customHeight="1" spans="1:16384">
      <c r="A1209" s="246">
        <v>2220105</v>
      </c>
      <c r="B1209" s="249" t="s">
        <v>1053</v>
      </c>
      <c r="C1209" s="132">
        <f t="shared" si="19"/>
        <v>0</v>
      </c>
      <c r="M1209" s="239">
        <v>0</v>
      </c>
      <c r="XEJ1209"/>
      <c r="XEK1209"/>
      <c r="XEL1209"/>
      <c r="XEM1209"/>
      <c r="XEN1209"/>
      <c r="XEO1209"/>
      <c r="XEP1209"/>
      <c r="XEQ1209"/>
      <c r="XER1209"/>
      <c r="XES1209"/>
      <c r="XET1209"/>
      <c r="XEU1209"/>
      <c r="XEV1209"/>
      <c r="XEW1209"/>
      <c r="XEX1209"/>
      <c r="XEY1209"/>
      <c r="XEZ1209"/>
      <c r="XFA1209"/>
      <c r="XFB1209"/>
      <c r="XFC1209"/>
      <c r="XFD1209"/>
    </row>
    <row r="1210" s="239" customFormat="1" ht="21" hidden="1" customHeight="1" spans="1:16384">
      <c r="A1210" s="246">
        <v>2220106</v>
      </c>
      <c r="B1210" s="250" t="s">
        <v>1054</v>
      </c>
      <c r="C1210" s="132">
        <f t="shared" si="19"/>
        <v>0</v>
      </c>
      <c r="M1210" s="239">
        <v>0</v>
      </c>
      <c r="XEJ1210"/>
      <c r="XEK1210"/>
      <c r="XEL1210"/>
      <c r="XEM1210"/>
      <c r="XEN1210"/>
      <c r="XEO1210"/>
      <c r="XEP1210"/>
      <c r="XEQ1210"/>
      <c r="XER1210"/>
      <c r="XES1210"/>
      <c r="XET1210"/>
      <c r="XEU1210"/>
      <c r="XEV1210"/>
      <c r="XEW1210"/>
      <c r="XEX1210"/>
      <c r="XEY1210"/>
      <c r="XEZ1210"/>
      <c r="XFA1210"/>
      <c r="XFB1210"/>
      <c r="XFC1210"/>
      <c r="XFD1210"/>
    </row>
    <row r="1211" s="239" customFormat="1" ht="21" hidden="1" customHeight="1" spans="1:16384">
      <c r="A1211" s="246">
        <v>2220107</v>
      </c>
      <c r="B1211" s="248" t="s">
        <v>1055</v>
      </c>
      <c r="C1211" s="132">
        <f t="shared" si="19"/>
        <v>0</v>
      </c>
      <c r="M1211" s="239">
        <v>0</v>
      </c>
      <c r="XEJ1211"/>
      <c r="XEK1211"/>
      <c r="XEL1211"/>
      <c r="XEM1211"/>
      <c r="XEN1211"/>
      <c r="XEO1211"/>
      <c r="XEP1211"/>
      <c r="XEQ1211"/>
      <c r="XER1211"/>
      <c r="XES1211"/>
      <c r="XET1211"/>
      <c r="XEU1211"/>
      <c r="XEV1211"/>
      <c r="XEW1211"/>
      <c r="XEX1211"/>
      <c r="XEY1211"/>
      <c r="XEZ1211"/>
      <c r="XFA1211"/>
      <c r="XFB1211"/>
      <c r="XFC1211"/>
      <c r="XFD1211"/>
    </row>
    <row r="1212" s="239" customFormat="1" ht="21" hidden="1" customHeight="1" spans="1:16384">
      <c r="A1212" s="246">
        <v>2220112</v>
      </c>
      <c r="B1212" s="249" t="s">
        <v>1056</v>
      </c>
      <c r="C1212" s="132">
        <f t="shared" si="19"/>
        <v>0</v>
      </c>
      <c r="M1212" s="239">
        <v>0</v>
      </c>
      <c r="XEJ1212"/>
      <c r="XEK1212"/>
      <c r="XEL1212"/>
      <c r="XEM1212"/>
      <c r="XEN1212"/>
      <c r="XEO1212"/>
      <c r="XEP1212"/>
      <c r="XEQ1212"/>
      <c r="XER1212"/>
      <c r="XES1212"/>
      <c r="XET1212"/>
      <c r="XEU1212"/>
      <c r="XEV1212"/>
      <c r="XEW1212"/>
      <c r="XEX1212"/>
      <c r="XEY1212"/>
      <c r="XEZ1212"/>
      <c r="XFA1212"/>
      <c r="XFB1212"/>
      <c r="XFC1212"/>
      <c r="XFD1212"/>
    </row>
    <row r="1213" s="239" customFormat="1" ht="21" hidden="1" customHeight="1" spans="1:16384">
      <c r="A1213" s="246">
        <v>2220113</v>
      </c>
      <c r="B1213" s="249" t="s">
        <v>1057</v>
      </c>
      <c r="C1213" s="132">
        <f t="shared" si="19"/>
        <v>0</v>
      </c>
      <c r="M1213" s="239">
        <v>0</v>
      </c>
      <c r="XEJ1213"/>
      <c r="XEK1213"/>
      <c r="XEL1213"/>
      <c r="XEM1213"/>
      <c r="XEN1213"/>
      <c r="XEO1213"/>
      <c r="XEP1213"/>
      <c r="XEQ1213"/>
      <c r="XER1213"/>
      <c r="XES1213"/>
      <c r="XET1213"/>
      <c r="XEU1213"/>
      <c r="XEV1213"/>
      <c r="XEW1213"/>
      <c r="XEX1213"/>
      <c r="XEY1213"/>
      <c r="XEZ1213"/>
      <c r="XFA1213"/>
      <c r="XFB1213"/>
      <c r="XFC1213"/>
      <c r="XFD1213"/>
    </row>
    <row r="1214" s="239" customFormat="1" ht="21" hidden="1" customHeight="1" spans="1:16384">
      <c r="A1214" s="246">
        <v>2220114</v>
      </c>
      <c r="B1214" s="249" t="s">
        <v>1058</v>
      </c>
      <c r="C1214" s="132">
        <f t="shared" si="19"/>
        <v>0</v>
      </c>
      <c r="M1214" s="239">
        <v>0</v>
      </c>
      <c r="XEJ1214"/>
      <c r="XEK1214"/>
      <c r="XEL1214"/>
      <c r="XEM1214"/>
      <c r="XEN1214"/>
      <c r="XEO1214"/>
      <c r="XEP1214"/>
      <c r="XEQ1214"/>
      <c r="XER1214"/>
      <c r="XES1214"/>
      <c r="XET1214"/>
      <c r="XEU1214"/>
      <c r="XEV1214"/>
      <c r="XEW1214"/>
      <c r="XEX1214"/>
      <c r="XEY1214"/>
      <c r="XEZ1214"/>
      <c r="XFA1214"/>
      <c r="XFB1214"/>
      <c r="XFC1214"/>
      <c r="XFD1214"/>
    </row>
    <row r="1215" s="239" customFormat="1" ht="21" hidden="1" customHeight="1" spans="1:16384">
      <c r="A1215" s="246">
        <v>2220115</v>
      </c>
      <c r="B1215" s="249" t="s">
        <v>1059</v>
      </c>
      <c r="C1215" s="132">
        <f t="shared" si="19"/>
        <v>0</v>
      </c>
      <c r="M1215" s="239">
        <v>0</v>
      </c>
      <c r="XEJ1215"/>
      <c r="XEK1215"/>
      <c r="XEL1215"/>
      <c r="XEM1215"/>
      <c r="XEN1215"/>
      <c r="XEO1215"/>
      <c r="XEP1215"/>
      <c r="XEQ1215"/>
      <c r="XER1215"/>
      <c r="XES1215"/>
      <c r="XET1215"/>
      <c r="XEU1215"/>
      <c r="XEV1215"/>
      <c r="XEW1215"/>
      <c r="XEX1215"/>
      <c r="XEY1215"/>
      <c r="XEZ1215"/>
      <c r="XFA1215"/>
      <c r="XFB1215"/>
      <c r="XFC1215"/>
      <c r="XFD1215"/>
    </row>
    <row r="1216" s="239" customFormat="1" ht="21" hidden="1" customHeight="1" spans="1:16384">
      <c r="A1216" s="246">
        <v>2220118</v>
      </c>
      <c r="B1216" s="249" t="s">
        <v>1060</v>
      </c>
      <c r="C1216" s="132">
        <f t="shared" si="19"/>
        <v>0</v>
      </c>
      <c r="M1216" s="239">
        <v>0</v>
      </c>
      <c r="XEJ1216"/>
      <c r="XEK1216"/>
      <c r="XEL1216"/>
      <c r="XEM1216"/>
      <c r="XEN1216"/>
      <c r="XEO1216"/>
      <c r="XEP1216"/>
      <c r="XEQ1216"/>
      <c r="XER1216"/>
      <c r="XES1216"/>
      <c r="XET1216"/>
      <c r="XEU1216"/>
      <c r="XEV1216"/>
      <c r="XEW1216"/>
      <c r="XEX1216"/>
      <c r="XEY1216"/>
      <c r="XEZ1216"/>
      <c r="XFA1216"/>
      <c r="XFB1216"/>
      <c r="XFC1216"/>
      <c r="XFD1216"/>
    </row>
    <row r="1217" s="239" customFormat="1" ht="21" hidden="1" customHeight="1" spans="1:16384">
      <c r="A1217" s="246">
        <v>2220119</v>
      </c>
      <c r="B1217" s="249" t="s">
        <v>1061</v>
      </c>
      <c r="C1217" s="132">
        <f t="shared" si="19"/>
        <v>0</v>
      </c>
      <c r="M1217" s="239">
        <v>0</v>
      </c>
      <c r="XEJ1217"/>
      <c r="XEK1217"/>
      <c r="XEL1217"/>
      <c r="XEM1217"/>
      <c r="XEN1217"/>
      <c r="XEO1217"/>
      <c r="XEP1217"/>
      <c r="XEQ1217"/>
      <c r="XER1217"/>
      <c r="XES1217"/>
      <c r="XET1217"/>
      <c r="XEU1217"/>
      <c r="XEV1217"/>
      <c r="XEW1217"/>
      <c r="XEX1217"/>
      <c r="XEY1217"/>
      <c r="XEZ1217"/>
      <c r="XFA1217"/>
      <c r="XFB1217"/>
      <c r="XFC1217"/>
      <c r="XFD1217"/>
    </row>
    <row r="1218" s="239" customFormat="1" ht="21" hidden="1" customHeight="1" spans="1:16384">
      <c r="A1218" s="246">
        <v>2220120</v>
      </c>
      <c r="B1218" s="248" t="s">
        <v>1062</v>
      </c>
      <c r="C1218" s="132">
        <f t="shared" si="19"/>
        <v>0</v>
      </c>
      <c r="M1218" s="239">
        <v>0</v>
      </c>
      <c r="XEJ1218"/>
      <c r="XEK1218"/>
      <c r="XEL1218"/>
      <c r="XEM1218"/>
      <c r="XEN1218"/>
      <c r="XEO1218"/>
      <c r="XEP1218"/>
      <c r="XEQ1218"/>
      <c r="XER1218"/>
      <c r="XES1218"/>
      <c r="XET1218"/>
      <c r="XEU1218"/>
      <c r="XEV1218"/>
      <c r="XEW1218"/>
      <c r="XEX1218"/>
      <c r="XEY1218"/>
      <c r="XEZ1218"/>
      <c r="XFA1218"/>
      <c r="XFB1218"/>
      <c r="XFC1218"/>
      <c r="XFD1218"/>
    </row>
    <row r="1219" s="239" customFormat="1" ht="21" hidden="1" customHeight="1" spans="1:16384">
      <c r="A1219" s="246">
        <v>2220121</v>
      </c>
      <c r="B1219" s="249" t="s">
        <v>1063</v>
      </c>
      <c r="C1219" s="132">
        <f t="shared" si="19"/>
        <v>0</v>
      </c>
      <c r="M1219" s="239">
        <v>0</v>
      </c>
      <c r="XEJ1219"/>
      <c r="XEK1219"/>
      <c r="XEL1219"/>
      <c r="XEM1219"/>
      <c r="XEN1219"/>
      <c r="XEO1219"/>
      <c r="XEP1219"/>
      <c r="XEQ1219"/>
      <c r="XER1219"/>
      <c r="XES1219"/>
      <c r="XET1219"/>
      <c r="XEU1219"/>
      <c r="XEV1219"/>
      <c r="XEW1219"/>
      <c r="XEX1219"/>
      <c r="XEY1219"/>
      <c r="XEZ1219"/>
      <c r="XFA1219"/>
      <c r="XFB1219"/>
      <c r="XFC1219"/>
      <c r="XFD1219"/>
    </row>
    <row r="1220" s="239" customFormat="1" ht="21" customHeight="1" spans="1:16384">
      <c r="A1220" s="246">
        <v>2220150</v>
      </c>
      <c r="B1220" s="249" t="s">
        <v>141</v>
      </c>
      <c r="C1220" s="132">
        <f t="shared" si="19"/>
        <v>0.5</v>
      </c>
      <c r="F1220" s="239">
        <v>0.5</v>
      </c>
      <c r="M1220" s="239">
        <v>0</v>
      </c>
      <c r="XEJ1220"/>
      <c r="XEK1220"/>
      <c r="XEL1220"/>
      <c r="XEM1220"/>
      <c r="XEN1220"/>
      <c r="XEO1220"/>
      <c r="XEP1220"/>
      <c r="XEQ1220"/>
      <c r="XER1220"/>
      <c r="XES1220"/>
      <c r="XET1220"/>
      <c r="XEU1220"/>
      <c r="XEV1220"/>
      <c r="XEW1220"/>
      <c r="XEX1220"/>
      <c r="XEY1220"/>
      <c r="XEZ1220"/>
      <c r="XFA1220"/>
      <c r="XFB1220"/>
      <c r="XFC1220"/>
      <c r="XFD1220"/>
    </row>
    <row r="1221" s="239" customFormat="1" ht="21" hidden="1" customHeight="1" spans="1:16384">
      <c r="A1221" s="246">
        <v>2220199</v>
      </c>
      <c r="B1221" s="249" t="s">
        <v>1064</v>
      </c>
      <c r="C1221" s="132">
        <f t="shared" si="19"/>
        <v>0</v>
      </c>
      <c r="M1221" s="239">
        <v>0</v>
      </c>
      <c r="XEJ1221"/>
      <c r="XEK1221"/>
      <c r="XEL1221"/>
      <c r="XEM1221"/>
      <c r="XEN1221"/>
      <c r="XEO1221"/>
      <c r="XEP1221"/>
      <c r="XEQ1221"/>
      <c r="XER1221"/>
      <c r="XES1221"/>
      <c r="XET1221"/>
      <c r="XEU1221"/>
      <c r="XEV1221"/>
      <c r="XEW1221"/>
      <c r="XEX1221"/>
      <c r="XEY1221"/>
      <c r="XEZ1221"/>
      <c r="XFA1221"/>
      <c r="XFB1221"/>
      <c r="XFC1221"/>
      <c r="XFD1221"/>
    </row>
    <row r="1222" s="239" customFormat="1" ht="21" hidden="1" customHeight="1" spans="1:16384">
      <c r="A1222" s="246">
        <v>22203</v>
      </c>
      <c r="B1222" s="249" t="s">
        <v>1065</v>
      </c>
      <c r="C1222" s="132">
        <f t="shared" si="19"/>
        <v>0</v>
      </c>
      <c r="M1222" s="239">
        <v>0</v>
      </c>
      <c r="XEJ1222"/>
      <c r="XEK1222"/>
      <c r="XEL1222"/>
      <c r="XEM1222"/>
      <c r="XEN1222"/>
      <c r="XEO1222"/>
      <c r="XEP1222"/>
      <c r="XEQ1222"/>
      <c r="XER1222"/>
      <c r="XES1222"/>
      <c r="XET1222"/>
      <c r="XEU1222"/>
      <c r="XEV1222"/>
      <c r="XEW1222"/>
      <c r="XEX1222"/>
      <c r="XEY1222"/>
      <c r="XEZ1222"/>
      <c r="XFA1222"/>
      <c r="XFB1222"/>
      <c r="XFC1222"/>
      <c r="XFD1222"/>
    </row>
    <row r="1223" s="239" customFormat="1" ht="21" hidden="1" customHeight="1" spans="1:16384">
      <c r="A1223" s="246">
        <v>2220301</v>
      </c>
      <c r="B1223" s="249" t="s">
        <v>1066</v>
      </c>
      <c r="C1223" s="132">
        <f t="shared" si="19"/>
        <v>0</v>
      </c>
      <c r="M1223" s="239">
        <v>0</v>
      </c>
      <c r="XEJ1223"/>
      <c r="XEK1223"/>
      <c r="XEL1223"/>
      <c r="XEM1223"/>
      <c r="XEN1223"/>
      <c r="XEO1223"/>
      <c r="XEP1223"/>
      <c r="XEQ1223"/>
      <c r="XER1223"/>
      <c r="XES1223"/>
      <c r="XET1223"/>
      <c r="XEU1223"/>
      <c r="XEV1223"/>
      <c r="XEW1223"/>
      <c r="XEX1223"/>
      <c r="XEY1223"/>
      <c r="XEZ1223"/>
      <c r="XFA1223"/>
      <c r="XFB1223"/>
      <c r="XFC1223"/>
      <c r="XFD1223"/>
    </row>
    <row r="1224" s="239" customFormat="1" ht="21" hidden="1" customHeight="1" spans="1:16384">
      <c r="A1224" s="246">
        <v>2220303</v>
      </c>
      <c r="B1224" s="249" t="s">
        <v>1067</v>
      </c>
      <c r="C1224" s="132">
        <f t="shared" si="19"/>
        <v>0</v>
      </c>
      <c r="M1224" s="239">
        <v>0</v>
      </c>
      <c r="XEJ1224"/>
      <c r="XEK1224"/>
      <c r="XEL1224"/>
      <c r="XEM1224"/>
      <c r="XEN1224"/>
      <c r="XEO1224"/>
      <c r="XEP1224"/>
      <c r="XEQ1224"/>
      <c r="XER1224"/>
      <c r="XES1224"/>
      <c r="XET1224"/>
      <c r="XEU1224"/>
      <c r="XEV1224"/>
      <c r="XEW1224"/>
      <c r="XEX1224"/>
      <c r="XEY1224"/>
      <c r="XEZ1224"/>
      <c r="XFA1224"/>
      <c r="XFB1224"/>
      <c r="XFC1224"/>
      <c r="XFD1224"/>
    </row>
    <row r="1225" s="239" customFormat="1" ht="21" hidden="1" customHeight="1" spans="1:16384">
      <c r="A1225" s="246">
        <v>2220304</v>
      </c>
      <c r="B1225" s="249" t="s">
        <v>1068</v>
      </c>
      <c r="C1225" s="132">
        <f t="shared" si="19"/>
        <v>0</v>
      </c>
      <c r="M1225" s="239">
        <v>0</v>
      </c>
      <c r="XEJ1225"/>
      <c r="XEK1225"/>
      <c r="XEL1225"/>
      <c r="XEM1225"/>
      <c r="XEN1225"/>
      <c r="XEO1225"/>
      <c r="XEP1225"/>
      <c r="XEQ1225"/>
      <c r="XER1225"/>
      <c r="XES1225"/>
      <c r="XET1225"/>
      <c r="XEU1225"/>
      <c r="XEV1225"/>
      <c r="XEW1225"/>
      <c r="XEX1225"/>
      <c r="XEY1225"/>
      <c r="XEZ1225"/>
      <c r="XFA1225"/>
      <c r="XFB1225"/>
      <c r="XFC1225"/>
      <c r="XFD1225"/>
    </row>
    <row r="1226" s="239" customFormat="1" ht="21" hidden="1" customHeight="1" spans="1:16384">
      <c r="A1226" s="246">
        <v>2220305</v>
      </c>
      <c r="B1226" s="249" t="s">
        <v>1069</v>
      </c>
      <c r="C1226" s="132">
        <f t="shared" si="19"/>
        <v>0</v>
      </c>
      <c r="M1226" s="239">
        <v>0</v>
      </c>
      <c r="XEJ1226"/>
      <c r="XEK1226"/>
      <c r="XEL1226"/>
      <c r="XEM1226"/>
      <c r="XEN1226"/>
      <c r="XEO1226"/>
      <c r="XEP1226"/>
      <c r="XEQ1226"/>
      <c r="XER1226"/>
      <c r="XES1226"/>
      <c r="XET1226"/>
      <c r="XEU1226"/>
      <c r="XEV1226"/>
      <c r="XEW1226"/>
      <c r="XEX1226"/>
      <c r="XEY1226"/>
      <c r="XEZ1226"/>
      <c r="XFA1226"/>
      <c r="XFB1226"/>
      <c r="XFC1226"/>
      <c r="XFD1226"/>
    </row>
    <row r="1227" s="239" customFormat="1" ht="21" hidden="1" customHeight="1" spans="1:16384">
      <c r="A1227" s="246">
        <v>2220399</v>
      </c>
      <c r="B1227" s="249" t="s">
        <v>1070</v>
      </c>
      <c r="C1227" s="132">
        <f t="shared" si="19"/>
        <v>0</v>
      </c>
      <c r="M1227" s="239">
        <v>0</v>
      </c>
      <c r="XEJ1227"/>
      <c r="XEK1227"/>
      <c r="XEL1227"/>
      <c r="XEM1227"/>
      <c r="XEN1227"/>
      <c r="XEO1227"/>
      <c r="XEP1227"/>
      <c r="XEQ1227"/>
      <c r="XER1227"/>
      <c r="XES1227"/>
      <c r="XET1227"/>
      <c r="XEU1227"/>
      <c r="XEV1227"/>
      <c r="XEW1227"/>
      <c r="XEX1227"/>
      <c r="XEY1227"/>
      <c r="XEZ1227"/>
      <c r="XFA1227"/>
      <c r="XFB1227"/>
      <c r="XFC1227"/>
      <c r="XFD1227"/>
    </row>
    <row r="1228" s="239" customFormat="1" ht="21" customHeight="1" spans="1:16384">
      <c r="A1228" s="246">
        <v>22204</v>
      </c>
      <c r="B1228" s="248" t="s">
        <v>1071</v>
      </c>
      <c r="C1228" s="132">
        <f t="shared" si="19"/>
        <v>543</v>
      </c>
      <c r="K1228" s="239">
        <v>543</v>
      </c>
      <c r="M1228" s="239">
        <v>0</v>
      </c>
      <c r="XEJ1228"/>
      <c r="XEK1228"/>
      <c r="XEL1228"/>
      <c r="XEM1228"/>
      <c r="XEN1228"/>
      <c r="XEO1228"/>
      <c r="XEP1228"/>
      <c r="XEQ1228"/>
      <c r="XER1228"/>
      <c r="XES1228"/>
      <c r="XET1228"/>
      <c r="XEU1228"/>
      <c r="XEV1228"/>
      <c r="XEW1228"/>
      <c r="XEX1228"/>
      <c r="XEY1228"/>
      <c r="XEZ1228"/>
      <c r="XFA1228"/>
      <c r="XFB1228"/>
      <c r="XFC1228"/>
      <c r="XFD1228"/>
    </row>
    <row r="1229" s="239" customFormat="1" ht="21" customHeight="1" spans="1:16384">
      <c r="A1229" s="246">
        <v>2220401</v>
      </c>
      <c r="B1229" s="249" t="s">
        <v>1072</v>
      </c>
      <c r="C1229" s="132">
        <f t="shared" si="19"/>
        <v>543</v>
      </c>
      <c r="K1229" s="239">
        <v>543</v>
      </c>
      <c r="M1229" s="239">
        <v>0</v>
      </c>
      <c r="XEJ1229"/>
      <c r="XEK1229"/>
      <c r="XEL1229"/>
      <c r="XEM1229"/>
      <c r="XEN1229"/>
      <c r="XEO1229"/>
      <c r="XEP1229"/>
      <c r="XEQ1229"/>
      <c r="XER1229"/>
      <c r="XES1229"/>
      <c r="XET1229"/>
      <c r="XEU1229"/>
      <c r="XEV1229"/>
      <c r="XEW1229"/>
      <c r="XEX1229"/>
      <c r="XEY1229"/>
      <c r="XEZ1229"/>
      <c r="XFA1229"/>
      <c r="XFB1229"/>
      <c r="XFC1229"/>
      <c r="XFD1229"/>
    </row>
    <row r="1230" s="239" customFormat="1" ht="21" hidden="1" customHeight="1" spans="1:16384">
      <c r="A1230" s="246">
        <v>2220402</v>
      </c>
      <c r="B1230" s="249" t="s">
        <v>1073</v>
      </c>
      <c r="C1230" s="132">
        <f t="shared" si="19"/>
        <v>0</v>
      </c>
      <c r="M1230" s="239">
        <v>0</v>
      </c>
      <c r="XEJ1230"/>
      <c r="XEK1230"/>
      <c r="XEL1230"/>
      <c r="XEM1230"/>
      <c r="XEN1230"/>
      <c r="XEO1230"/>
      <c r="XEP1230"/>
      <c r="XEQ1230"/>
      <c r="XER1230"/>
      <c r="XES1230"/>
      <c r="XET1230"/>
      <c r="XEU1230"/>
      <c r="XEV1230"/>
      <c r="XEW1230"/>
      <c r="XEX1230"/>
      <c r="XEY1230"/>
      <c r="XEZ1230"/>
      <c r="XFA1230"/>
      <c r="XFB1230"/>
      <c r="XFC1230"/>
      <c r="XFD1230"/>
    </row>
    <row r="1231" s="239" customFormat="1" ht="21" hidden="1" customHeight="1" spans="1:16384">
      <c r="A1231" s="246">
        <v>2220403</v>
      </c>
      <c r="B1231" s="249" t="s">
        <v>1074</v>
      </c>
      <c r="C1231" s="132">
        <f t="shared" si="19"/>
        <v>0</v>
      </c>
      <c r="M1231" s="239">
        <v>0</v>
      </c>
      <c r="XEJ1231"/>
      <c r="XEK1231"/>
      <c r="XEL1231"/>
      <c r="XEM1231"/>
      <c r="XEN1231"/>
      <c r="XEO1231"/>
      <c r="XEP1231"/>
      <c r="XEQ1231"/>
      <c r="XER1231"/>
      <c r="XES1231"/>
      <c r="XET1231"/>
      <c r="XEU1231"/>
      <c r="XEV1231"/>
      <c r="XEW1231"/>
      <c r="XEX1231"/>
      <c r="XEY1231"/>
      <c r="XEZ1231"/>
      <c r="XFA1231"/>
      <c r="XFB1231"/>
      <c r="XFC1231"/>
      <c r="XFD1231"/>
    </row>
    <row r="1232" s="239" customFormat="1" ht="21" hidden="1" customHeight="1" spans="1:16384">
      <c r="A1232" s="246">
        <v>2220404</v>
      </c>
      <c r="B1232" s="249" t="s">
        <v>1075</v>
      </c>
      <c r="C1232" s="132">
        <f t="shared" si="19"/>
        <v>0</v>
      </c>
      <c r="M1232" s="239">
        <v>0</v>
      </c>
      <c r="XEJ1232"/>
      <c r="XEK1232"/>
      <c r="XEL1232"/>
      <c r="XEM1232"/>
      <c r="XEN1232"/>
      <c r="XEO1232"/>
      <c r="XEP1232"/>
      <c r="XEQ1232"/>
      <c r="XER1232"/>
      <c r="XES1232"/>
      <c r="XET1232"/>
      <c r="XEU1232"/>
      <c r="XEV1232"/>
      <c r="XEW1232"/>
      <c r="XEX1232"/>
      <c r="XEY1232"/>
      <c r="XEZ1232"/>
      <c r="XFA1232"/>
      <c r="XFB1232"/>
      <c r="XFC1232"/>
      <c r="XFD1232"/>
    </row>
    <row r="1233" s="239" customFormat="1" ht="21" hidden="1" customHeight="1" spans="1:16384">
      <c r="A1233" s="246">
        <v>2220499</v>
      </c>
      <c r="B1233" s="249" t="s">
        <v>1076</v>
      </c>
      <c r="C1233" s="132">
        <f t="shared" si="19"/>
        <v>0</v>
      </c>
      <c r="M1233" s="239">
        <v>0</v>
      </c>
      <c r="XEJ1233"/>
      <c r="XEK1233"/>
      <c r="XEL1233"/>
      <c r="XEM1233"/>
      <c r="XEN1233"/>
      <c r="XEO1233"/>
      <c r="XEP1233"/>
      <c r="XEQ1233"/>
      <c r="XER1233"/>
      <c r="XES1233"/>
      <c r="XET1233"/>
      <c r="XEU1233"/>
      <c r="XEV1233"/>
      <c r="XEW1233"/>
      <c r="XEX1233"/>
      <c r="XEY1233"/>
      <c r="XEZ1233"/>
      <c r="XFA1233"/>
      <c r="XFB1233"/>
      <c r="XFC1233"/>
      <c r="XFD1233"/>
    </row>
    <row r="1234" s="239" customFormat="1" ht="21" hidden="1" customHeight="1" spans="1:16384">
      <c r="A1234" s="246">
        <v>22205</v>
      </c>
      <c r="B1234" s="248" t="s">
        <v>1077</v>
      </c>
      <c r="C1234" s="132">
        <f t="shared" si="19"/>
        <v>0</v>
      </c>
      <c r="M1234" s="239">
        <v>0</v>
      </c>
      <c r="XEJ1234"/>
      <c r="XEK1234"/>
      <c r="XEL1234"/>
      <c r="XEM1234"/>
      <c r="XEN1234"/>
      <c r="XEO1234"/>
      <c r="XEP1234"/>
      <c r="XEQ1234"/>
      <c r="XER1234"/>
      <c r="XES1234"/>
      <c r="XET1234"/>
      <c r="XEU1234"/>
      <c r="XEV1234"/>
      <c r="XEW1234"/>
      <c r="XEX1234"/>
      <c r="XEY1234"/>
      <c r="XEZ1234"/>
      <c r="XFA1234"/>
      <c r="XFB1234"/>
      <c r="XFC1234"/>
      <c r="XFD1234"/>
    </row>
    <row r="1235" s="239" customFormat="1" ht="21" hidden="1" customHeight="1" spans="1:16384">
      <c r="A1235" s="246">
        <v>2220501</v>
      </c>
      <c r="B1235" s="249" t="s">
        <v>1078</v>
      </c>
      <c r="C1235" s="132">
        <f t="shared" si="19"/>
        <v>0</v>
      </c>
      <c r="M1235" s="239">
        <v>0</v>
      </c>
      <c r="XEJ1235"/>
      <c r="XEK1235"/>
      <c r="XEL1235"/>
      <c r="XEM1235"/>
      <c r="XEN1235"/>
      <c r="XEO1235"/>
      <c r="XEP1235"/>
      <c r="XEQ1235"/>
      <c r="XER1235"/>
      <c r="XES1235"/>
      <c r="XET1235"/>
      <c r="XEU1235"/>
      <c r="XEV1235"/>
      <c r="XEW1235"/>
      <c r="XEX1235"/>
      <c r="XEY1235"/>
      <c r="XEZ1235"/>
      <c r="XFA1235"/>
      <c r="XFB1235"/>
      <c r="XFC1235"/>
      <c r="XFD1235"/>
    </row>
    <row r="1236" s="239" customFormat="1" ht="21" hidden="1" customHeight="1" spans="1:16384">
      <c r="A1236" s="246">
        <v>2220502</v>
      </c>
      <c r="B1236" s="249" t="s">
        <v>1079</v>
      </c>
      <c r="C1236" s="132">
        <f t="shared" si="19"/>
        <v>0</v>
      </c>
      <c r="M1236" s="239">
        <v>0</v>
      </c>
      <c r="XEJ1236"/>
      <c r="XEK1236"/>
      <c r="XEL1236"/>
      <c r="XEM1236"/>
      <c r="XEN1236"/>
      <c r="XEO1236"/>
      <c r="XEP1236"/>
      <c r="XEQ1236"/>
      <c r="XER1236"/>
      <c r="XES1236"/>
      <c r="XET1236"/>
      <c r="XEU1236"/>
      <c r="XEV1236"/>
      <c r="XEW1236"/>
      <c r="XEX1236"/>
      <c r="XEY1236"/>
      <c r="XEZ1236"/>
      <c r="XFA1236"/>
      <c r="XFB1236"/>
      <c r="XFC1236"/>
      <c r="XFD1236"/>
    </row>
    <row r="1237" s="239" customFormat="1" ht="21" hidden="1" customHeight="1" spans="1:16384">
      <c r="A1237" s="246">
        <v>2220503</v>
      </c>
      <c r="B1237" s="249" t="s">
        <v>1080</v>
      </c>
      <c r="C1237" s="132">
        <f t="shared" si="19"/>
        <v>0</v>
      </c>
      <c r="M1237" s="239">
        <v>0</v>
      </c>
      <c r="XEJ1237"/>
      <c r="XEK1237"/>
      <c r="XEL1237"/>
      <c r="XEM1237"/>
      <c r="XEN1237"/>
      <c r="XEO1237"/>
      <c r="XEP1237"/>
      <c r="XEQ1237"/>
      <c r="XER1237"/>
      <c r="XES1237"/>
      <c r="XET1237"/>
      <c r="XEU1237"/>
      <c r="XEV1237"/>
      <c r="XEW1237"/>
      <c r="XEX1237"/>
      <c r="XEY1237"/>
      <c r="XEZ1237"/>
      <c r="XFA1237"/>
      <c r="XFB1237"/>
      <c r="XFC1237"/>
      <c r="XFD1237"/>
    </row>
    <row r="1238" s="239" customFormat="1" ht="21" hidden="1" customHeight="1" spans="1:16384">
      <c r="A1238" s="246">
        <v>2220504</v>
      </c>
      <c r="B1238" s="249" t="s">
        <v>1081</v>
      </c>
      <c r="C1238" s="132">
        <f t="shared" si="19"/>
        <v>0</v>
      </c>
      <c r="M1238" s="239">
        <v>0</v>
      </c>
      <c r="XEJ1238"/>
      <c r="XEK1238"/>
      <c r="XEL1238"/>
      <c r="XEM1238"/>
      <c r="XEN1238"/>
      <c r="XEO1238"/>
      <c r="XEP1238"/>
      <c r="XEQ1238"/>
      <c r="XER1238"/>
      <c r="XES1238"/>
      <c r="XET1238"/>
      <c r="XEU1238"/>
      <c r="XEV1238"/>
      <c r="XEW1238"/>
      <c r="XEX1238"/>
      <c r="XEY1238"/>
      <c r="XEZ1238"/>
      <c r="XFA1238"/>
      <c r="XFB1238"/>
      <c r="XFC1238"/>
      <c r="XFD1238"/>
    </row>
    <row r="1239" s="239" customFormat="1" ht="21" hidden="1" customHeight="1" spans="1:16384">
      <c r="A1239" s="246">
        <v>2220505</v>
      </c>
      <c r="B1239" s="248" t="s">
        <v>1082</v>
      </c>
      <c r="C1239" s="132">
        <f t="shared" si="19"/>
        <v>0</v>
      </c>
      <c r="M1239" s="239">
        <v>0</v>
      </c>
      <c r="XEJ1239"/>
      <c r="XEK1239"/>
      <c r="XEL1239"/>
      <c r="XEM1239"/>
      <c r="XEN1239"/>
      <c r="XEO1239"/>
      <c r="XEP1239"/>
      <c r="XEQ1239"/>
      <c r="XER1239"/>
      <c r="XES1239"/>
      <c r="XET1239"/>
      <c r="XEU1239"/>
      <c r="XEV1239"/>
      <c r="XEW1239"/>
      <c r="XEX1239"/>
      <c r="XEY1239"/>
      <c r="XEZ1239"/>
      <c r="XFA1239"/>
      <c r="XFB1239"/>
      <c r="XFC1239"/>
      <c r="XFD1239"/>
    </row>
    <row r="1240" s="239" customFormat="1" ht="21" hidden="1" customHeight="1" spans="1:16384">
      <c r="A1240" s="246">
        <v>2220506</v>
      </c>
      <c r="B1240" s="249" t="s">
        <v>1083</v>
      </c>
      <c r="C1240" s="132">
        <f t="shared" si="19"/>
        <v>0</v>
      </c>
      <c r="M1240" s="239">
        <v>0</v>
      </c>
      <c r="XEJ1240"/>
      <c r="XEK1240"/>
      <c r="XEL1240"/>
      <c r="XEM1240"/>
      <c r="XEN1240"/>
      <c r="XEO1240"/>
      <c r="XEP1240"/>
      <c r="XEQ1240"/>
      <c r="XER1240"/>
      <c r="XES1240"/>
      <c r="XET1240"/>
      <c r="XEU1240"/>
      <c r="XEV1240"/>
      <c r="XEW1240"/>
      <c r="XEX1240"/>
      <c r="XEY1240"/>
      <c r="XEZ1240"/>
      <c r="XFA1240"/>
      <c r="XFB1240"/>
      <c r="XFC1240"/>
      <c r="XFD1240"/>
    </row>
    <row r="1241" s="239" customFormat="1" ht="21" hidden="1" customHeight="1" spans="1:16384">
      <c r="A1241" s="246">
        <v>2220507</v>
      </c>
      <c r="B1241" s="250" t="s">
        <v>1084</v>
      </c>
      <c r="C1241" s="132">
        <f t="shared" si="19"/>
        <v>0</v>
      </c>
      <c r="M1241" s="239">
        <v>0</v>
      </c>
      <c r="XEJ1241"/>
      <c r="XEK1241"/>
      <c r="XEL1241"/>
      <c r="XEM1241"/>
      <c r="XEN1241"/>
      <c r="XEO1241"/>
      <c r="XEP1241"/>
      <c r="XEQ1241"/>
      <c r="XER1241"/>
      <c r="XES1241"/>
      <c r="XET1241"/>
      <c r="XEU1241"/>
      <c r="XEV1241"/>
      <c r="XEW1241"/>
      <c r="XEX1241"/>
      <c r="XEY1241"/>
      <c r="XEZ1241"/>
      <c r="XFA1241"/>
      <c r="XFB1241"/>
      <c r="XFC1241"/>
      <c r="XFD1241"/>
    </row>
    <row r="1242" s="239" customFormat="1" ht="21" hidden="1" customHeight="1" spans="1:16384">
      <c r="A1242" s="246">
        <v>2220508</v>
      </c>
      <c r="B1242" s="248" t="s">
        <v>1085</v>
      </c>
      <c r="C1242" s="132">
        <f t="shared" si="19"/>
        <v>0</v>
      </c>
      <c r="M1242" s="239">
        <v>0</v>
      </c>
      <c r="XEJ1242"/>
      <c r="XEK1242"/>
      <c r="XEL1242"/>
      <c r="XEM1242"/>
      <c r="XEN1242"/>
      <c r="XEO1242"/>
      <c r="XEP1242"/>
      <c r="XEQ1242"/>
      <c r="XER1242"/>
      <c r="XES1242"/>
      <c r="XET1242"/>
      <c r="XEU1242"/>
      <c r="XEV1242"/>
      <c r="XEW1242"/>
      <c r="XEX1242"/>
      <c r="XEY1242"/>
      <c r="XEZ1242"/>
      <c r="XFA1242"/>
      <c r="XFB1242"/>
      <c r="XFC1242"/>
      <c r="XFD1242"/>
    </row>
    <row r="1243" s="239" customFormat="1" ht="21" hidden="1" customHeight="1" spans="1:16384">
      <c r="A1243" s="246">
        <v>2220509</v>
      </c>
      <c r="B1243" s="248" t="s">
        <v>1086</v>
      </c>
      <c r="C1243" s="132">
        <f t="shared" si="19"/>
        <v>0</v>
      </c>
      <c r="M1243" s="239">
        <v>0</v>
      </c>
      <c r="XEJ1243"/>
      <c r="XEK1243"/>
      <c r="XEL1243"/>
      <c r="XEM1243"/>
      <c r="XEN1243"/>
      <c r="XEO1243"/>
      <c r="XEP1243"/>
      <c r="XEQ1243"/>
      <c r="XER1243"/>
      <c r="XES1243"/>
      <c r="XET1243"/>
      <c r="XEU1243"/>
      <c r="XEV1243"/>
      <c r="XEW1243"/>
      <c r="XEX1243"/>
      <c r="XEY1243"/>
      <c r="XEZ1243"/>
      <c r="XFA1243"/>
      <c r="XFB1243"/>
      <c r="XFC1243"/>
      <c r="XFD1243"/>
    </row>
    <row r="1244" s="239" customFormat="1" ht="21" hidden="1" customHeight="1" spans="1:16384">
      <c r="A1244" s="246">
        <v>2220510</v>
      </c>
      <c r="B1244" s="248" t="s">
        <v>1087</v>
      </c>
      <c r="C1244" s="132">
        <f t="shared" si="19"/>
        <v>0</v>
      </c>
      <c r="M1244" s="239">
        <v>0</v>
      </c>
      <c r="XEJ1244"/>
      <c r="XEK1244"/>
      <c r="XEL1244"/>
      <c r="XEM1244"/>
      <c r="XEN1244"/>
      <c r="XEO1244"/>
      <c r="XEP1244"/>
      <c r="XEQ1244"/>
      <c r="XER1244"/>
      <c r="XES1244"/>
      <c r="XET1244"/>
      <c r="XEU1244"/>
      <c r="XEV1244"/>
      <c r="XEW1244"/>
      <c r="XEX1244"/>
      <c r="XEY1244"/>
      <c r="XEZ1244"/>
      <c r="XFA1244"/>
      <c r="XFB1244"/>
      <c r="XFC1244"/>
      <c r="XFD1244"/>
    </row>
    <row r="1245" s="239" customFormat="1" ht="21" hidden="1" customHeight="1" spans="1:16384">
      <c r="A1245" s="246">
        <v>2220511</v>
      </c>
      <c r="B1245" s="248" t="s">
        <v>1088</v>
      </c>
      <c r="C1245" s="132">
        <f t="shared" si="19"/>
        <v>0</v>
      </c>
      <c r="M1245" s="239">
        <v>0</v>
      </c>
      <c r="XEJ1245"/>
      <c r="XEK1245"/>
      <c r="XEL1245"/>
      <c r="XEM1245"/>
      <c r="XEN1245"/>
      <c r="XEO1245"/>
      <c r="XEP1245"/>
      <c r="XEQ1245"/>
      <c r="XER1245"/>
      <c r="XES1245"/>
      <c r="XET1245"/>
      <c r="XEU1245"/>
      <c r="XEV1245"/>
      <c r="XEW1245"/>
      <c r="XEX1245"/>
      <c r="XEY1245"/>
      <c r="XEZ1245"/>
      <c r="XFA1245"/>
      <c r="XFB1245"/>
      <c r="XFC1245"/>
      <c r="XFD1245"/>
    </row>
    <row r="1246" s="239" customFormat="1" ht="21" hidden="1" customHeight="1" spans="1:16384">
      <c r="A1246" s="246">
        <v>2220599</v>
      </c>
      <c r="B1246" s="248" t="s">
        <v>1089</v>
      </c>
      <c r="C1246" s="132">
        <f t="shared" si="19"/>
        <v>0</v>
      </c>
      <c r="M1246" s="239">
        <v>0</v>
      </c>
      <c r="XEJ1246"/>
      <c r="XEK1246"/>
      <c r="XEL1246"/>
      <c r="XEM1246"/>
      <c r="XEN1246"/>
      <c r="XEO1246"/>
      <c r="XEP1246"/>
      <c r="XEQ1246"/>
      <c r="XER1246"/>
      <c r="XES1246"/>
      <c r="XET1246"/>
      <c r="XEU1246"/>
      <c r="XEV1246"/>
      <c r="XEW1246"/>
      <c r="XEX1246"/>
      <c r="XEY1246"/>
      <c r="XEZ1246"/>
      <c r="XFA1246"/>
      <c r="XFB1246"/>
      <c r="XFC1246"/>
      <c r="XFD1246"/>
    </row>
    <row r="1247" s="239" customFormat="1" ht="21" customHeight="1" spans="1:16384">
      <c r="A1247" s="246">
        <v>224</v>
      </c>
      <c r="B1247" s="247" t="s">
        <v>1090</v>
      </c>
      <c r="C1247" s="132">
        <f t="shared" si="19"/>
        <v>9547.35</v>
      </c>
      <c r="F1247" s="239">
        <v>2667.87</v>
      </c>
      <c r="G1247" s="239">
        <v>3.58</v>
      </c>
      <c r="L1247" s="239">
        <v>1690</v>
      </c>
      <c r="M1247" s="239">
        <v>5185.9</v>
      </c>
      <c r="XEJ1247"/>
      <c r="XEK1247"/>
      <c r="XEL1247"/>
      <c r="XEM1247"/>
      <c r="XEN1247"/>
      <c r="XEO1247"/>
      <c r="XEP1247"/>
      <c r="XEQ1247"/>
      <c r="XER1247"/>
      <c r="XES1247"/>
      <c r="XET1247"/>
      <c r="XEU1247"/>
      <c r="XEV1247"/>
      <c r="XEW1247"/>
      <c r="XEX1247"/>
      <c r="XEY1247"/>
      <c r="XEZ1247"/>
      <c r="XFA1247"/>
      <c r="XFB1247"/>
      <c r="XFC1247"/>
      <c r="XFD1247"/>
    </row>
    <row r="1248" s="239" customFormat="1" ht="21" customHeight="1" spans="1:16384">
      <c r="A1248" s="246">
        <v>22401</v>
      </c>
      <c r="B1248" s="248" t="s">
        <v>1091</v>
      </c>
      <c r="C1248" s="132">
        <f t="shared" si="19"/>
        <v>5130.45</v>
      </c>
      <c r="F1248" s="239">
        <v>2667.87</v>
      </c>
      <c r="G1248" s="239">
        <v>3.58</v>
      </c>
      <c r="L1248" s="239">
        <v>190</v>
      </c>
      <c r="M1248" s="239">
        <v>2269</v>
      </c>
      <c r="XEJ1248"/>
      <c r="XEK1248"/>
      <c r="XEL1248"/>
      <c r="XEM1248"/>
      <c r="XEN1248"/>
      <c r="XEO1248"/>
      <c r="XEP1248"/>
      <c r="XEQ1248"/>
      <c r="XER1248"/>
      <c r="XES1248"/>
      <c r="XET1248"/>
      <c r="XEU1248"/>
      <c r="XEV1248"/>
      <c r="XEW1248"/>
      <c r="XEX1248"/>
      <c r="XEY1248"/>
      <c r="XEZ1248"/>
      <c r="XFA1248"/>
      <c r="XFB1248"/>
      <c r="XFC1248"/>
      <c r="XFD1248"/>
    </row>
    <row r="1249" s="239" customFormat="1" ht="21" customHeight="1" spans="1:16384">
      <c r="A1249" s="246">
        <v>2240101</v>
      </c>
      <c r="B1249" s="248" t="s">
        <v>132</v>
      </c>
      <c r="C1249" s="132">
        <f t="shared" si="19"/>
        <v>1050.15</v>
      </c>
      <c r="F1249" s="239">
        <v>1050.15</v>
      </c>
      <c r="M1249" s="239">
        <v>0</v>
      </c>
      <c r="XEJ1249"/>
      <c r="XEK1249"/>
      <c r="XEL1249"/>
      <c r="XEM1249"/>
      <c r="XEN1249"/>
      <c r="XEO1249"/>
      <c r="XEP1249"/>
      <c r="XEQ1249"/>
      <c r="XER1249"/>
      <c r="XES1249"/>
      <c r="XET1249"/>
      <c r="XEU1249"/>
      <c r="XEV1249"/>
      <c r="XEW1249"/>
      <c r="XEX1249"/>
      <c r="XEY1249"/>
      <c r="XEZ1249"/>
      <c r="XFA1249"/>
      <c r="XFB1249"/>
      <c r="XFC1249"/>
      <c r="XFD1249"/>
    </row>
    <row r="1250" s="239" customFormat="1" ht="21" hidden="1" customHeight="1" spans="1:16384">
      <c r="A1250" s="246">
        <v>2240102</v>
      </c>
      <c r="B1250" s="248" t="s">
        <v>133</v>
      </c>
      <c r="C1250" s="132">
        <f t="shared" si="19"/>
        <v>0</v>
      </c>
      <c r="M1250" s="239">
        <v>0</v>
      </c>
      <c r="XEJ1250"/>
      <c r="XEK1250"/>
      <c r="XEL1250"/>
      <c r="XEM1250"/>
      <c r="XEN1250"/>
      <c r="XEO1250"/>
      <c r="XEP1250"/>
      <c r="XEQ1250"/>
      <c r="XER1250"/>
      <c r="XES1250"/>
      <c r="XET1250"/>
      <c r="XEU1250"/>
      <c r="XEV1250"/>
      <c r="XEW1250"/>
      <c r="XEX1250"/>
      <c r="XEY1250"/>
      <c r="XEZ1250"/>
      <c r="XFA1250"/>
      <c r="XFB1250"/>
      <c r="XFC1250"/>
      <c r="XFD1250"/>
    </row>
    <row r="1251" s="239" customFormat="1" ht="21" hidden="1" customHeight="1" spans="1:16384">
      <c r="A1251" s="246">
        <v>2240103</v>
      </c>
      <c r="B1251" s="248" t="s">
        <v>134</v>
      </c>
      <c r="C1251" s="132">
        <f t="shared" si="19"/>
        <v>0</v>
      </c>
      <c r="M1251" s="239">
        <v>0</v>
      </c>
      <c r="XEJ1251"/>
      <c r="XEK1251"/>
      <c r="XEL1251"/>
      <c r="XEM1251"/>
      <c r="XEN1251"/>
      <c r="XEO1251"/>
      <c r="XEP1251"/>
      <c r="XEQ1251"/>
      <c r="XER1251"/>
      <c r="XES1251"/>
      <c r="XET1251"/>
      <c r="XEU1251"/>
      <c r="XEV1251"/>
      <c r="XEW1251"/>
      <c r="XEX1251"/>
      <c r="XEY1251"/>
      <c r="XEZ1251"/>
      <c r="XFA1251"/>
      <c r="XFB1251"/>
      <c r="XFC1251"/>
      <c r="XFD1251"/>
    </row>
    <row r="1252" s="239" customFormat="1" ht="21" hidden="1" customHeight="1" spans="1:16384">
      <c r="A1252" s="246">
        <v>2240104</v>
      </c>
      <c r="B1252" s="248" t="s">
        <v>1092</v>
      </c>
      <c r="C1252" s="132">
        <f t="shared" si="19"/>
        <v>0</v>
      </c>
      <c r="M1252" s="239">
        <v>0</v>
      </c>
      <c r="XEJ1252"/>
      <c r="XEK1252"/>
      <c r="XEL1252"/>
      <c r="XEM1252"/>
      <c r="XEN1252"/>
      <c r="XEO1252"/>
      <c r="XEP1252"/>
      <c r="XEQ1252"/>
      <c r="XER1252"/>
      <c r="XES1252"/>
      <c r="XET1252"/>
      <c r="XEU1252"/>
      <c r="XEV1252"/>
      <c r="XEW1252"/>
      <c r="XEX1252"/>
      <c r="XEY1252"/>
      <c r="XEZ1252"/>
      <c r="XFA1252"/>
      <c r="XFB1252"/>
      <c r="XFC1252"/>
      <c r="XFD1252"/>
    </row>
    <row r="1253" s="239" customFormat="1" ht="21" hidden="1" customHeight="1" spans="1:16384">
      <c r="A1253" s="246">
        <v>2240105</v>
      </c>
      <c r="B1253" s="248" t="s">
        <v>1093</v>
      </c>
      <c r="C1253" s="132">
        <f t="shared" si="19"/>
        <v>0</v>
      </c>
      <c r="M1253" s="239">
        <v>0</v>
      </c>
      <c r="XEJ1253"/>
      <c r="XEK1253"/>
      <c r="XEL1253"/>
      <c r="XEM1253"/>
      <c r="XEN1253"/>
      <c r="XEO1253"/>
      <c r="XEP1253"/>
      <c r="XEQ1253"/>
      <c r="XER1253"/>
      <c r="XES1253"/>
      <c r="XET1253"/>
      <c r="XEU1253"/>
      <c r="XEV1253"/>
      <c r="XEW1253"/>
      <c r="XEX1253"/>
      <c r="XEY1253"/>
      <c r="XEZ1253"/>
      <c r="XFA1253"/>
      <c r="XFB1253"/>
      <c r="XFC1253"/>
      <c r="XFD1253"/>
    </row>
    <row r="1254" s="239" customFormat="1" ht="21" hidden="1" customHeight="1" spans="1:16384">
      <c r="A1254" s="246">
        <v>2240106</v>
      </c>
      <c r="B1254" s="248" t="s">
        <v>1094</v>
      </c>
      <c r="C1254" s="132">
        <f t="shared" si="19"/>
        <v>0</v>
      </c>
      <c r="M1254" s="239">
        <v>0</v>
      </c>
      <c r="XEJ1254"/>
      <c r="XEK1254"/>
      <c r="XEL1254"/>
      <c r="XEM1254"/>
      <c r="XEN1254"/>
      <c r="XEO1254"/>
      <c r="XEP1254"/>
      <c r="XEQ1254"/>
      <c r="XER1254"/>
      <c r="XES1254"/>
      <c r="XET1254"/>
      <c r="XEU1254"/>
      <c r="XEV1254"/>
      <c r="XEW1254"/>
      <c r="XEX1254"/>
      <c r="XEY1254"/>
      <c r="XEZ1254"/>
      <c r="XFA1254"/>
      <c r="XFB1254"/>
      <c r="XFC1254"/>
      <c r="XFD1254"/>
    </row>
    <row r="1255" s="239" customFormat="1" ht="21" customHeight="1" spans="1:16384">
      <c r="A1255" s="246">
        <v>2240108</v>
      </c>
      <c r="B1255" s="248" t="s">
        <v>1095</v>
      </c>
      <c r="C1255" s="132">
        <f t="shared" ref="C1255:C1318" si="20">D1255+E1255+F1255+G1255+H1255+I1255+J1255+K1255+L1255+M1255</f>
        <v>728</v>
      </c>
      <c r="M1255" s="239">
        <v>728</v>
      </c>
      <c r="XEJ1255"/>
      <c r="XEK1255"/>
      <c r="XEL1255"/>
      <c r="XEM1255"/>
      <c r="XEN1255"/>
      <c r="XEO1255"/>
      <c r="XEP1255"/>
      <c r="XEQ1255"/>
      <c r="XER1255"/>
      <c r="XES1255"/>
      <c r="XET1255"/>
      <c r="XEU1255"/>
      <c r="XEV1255"/>
      <c r="XEW1255"/>
      <c r="XEX1255"/>
      <c r="XEY1255"/>
      <c r="XEZ1255"/>
      <c r="XFA1255"/>
      <c r="XFB1255"/>
      <c r="XFC1255"/>
      <c r="XFD1255"/>
    </row>
    <row r="1256" s="239" customFormat="1" ht="21" hidden="1" customHeight="1" spans="1:16384">
      <c r="A1256" s="246">
        <v>2240109</v>
      </c>
      <c r="B1256" s="248" t="s">
        <v>1096</v>
      </c>
      <c r="C1256" s="132">
        <f t="shared" si="20"/>
        <v>0</v>
      </c>
      <c r="M1256" s="239">
        <v>0</v>
      </c>
      <c r="XEJ1256"/>
      <c r="XEK1256"/>
      <c r="XEL1256"/>
      <c r="XEM1256"/>
      <c r="XEN1256"/>
      <c r="XEO1256"/>
      <c r="XEP1256"/>
      <c r="XEQ1256"/>
      <c r="XER1256"/>
      <c r="XES1256"/>
      <c r="XET1256"/>
      <c r="XEU1256"/>
      <c r="XEV1256"/>
      <c r="XEW1256"/>
      <c r="XEX1256"/>
      <c r="XEY1256"/>
      <c r="XEZ1256"/>
      <c r="XFA1256"/>
      <c r="XFB1256"/>
      <c r="XFC1256"/>
      <c r="XFD1256"/>
    </row>
    <row r="1257" s="239" customFormat="1" ht="21" customHeight="1" spans="1:16384">
      <c r="A1257" s="246">
        <v>2240150</v>
      </c>
      <c r="B1257" s="248" t="s">
        <v>141</v>
      </c>
      <c r="C1257" s="132">
        <f t="shared" si="20"/>
        <v>1621.3</v>
      </c>
      <c r="F1257" s="239">
        <v>1617.72</v>
      </c>
      <c r="G1257" s="239">
        <v>3.58</v>
      </c>
      <c r="M1257" s="239">
        <v>0</v>
      </c>
      <c r="XEJ1257"/>
      <c r="XEK1257"/>
      <c r="XEL1257"/>
      <c r="XEM1257"/>
      <c r="XEN1257"/>
      <c r="XEO1257"/>
      <c r="XEP1257"/>
      <c r="XEQ1257"/>
      <c r="XER1257"/>
      <c r="XES1257"/>
      <c r="XET1257"/>
      <c r="XEU1257"/>
      <c r="XEV1257"/>
      <c r="XEW1257"/>
      <c r="XEX1257"/>
      <c r="XEY1257"/>
      <c r="XEZ1257"/>
      <c r="XFA1257"/>
      <c r="XFB1257"/>
      <c r="XFC1257"/>
      <c r="XFD1257"/>
    </row>
    <row r="1258" s="239" customFormat="1" ht="21" customHeight="1" spans="1:16384">
      <c r="A1258" s="246">
        <v>2240199</v>
      </c>
      <c r="B1258" s="248" t="s">
        <v>1097</v>
      </c>
      <c r="C1258" s="132">
        <f t="shared" si="20"/>
        <v>1731</v>
      </c>
      <c r="L1258" s="239">
        <v>190</v>
      </c>
      <c r="M1258" s="239">
        <v>1541</v>
      </c>
      <c r="XEJ1258"/>
      <c r="XEK1258"/>
      <c r="XEL1258"/>
      <c r="XEM1258"/>
      <c r="XEN1258"/>
      <c r="XEO1258"/>
      <c r="XEP1258"/>
      <c r="XEQ1258"/>
      <c r="XER1258"/>
      <c r="XES1258"/>
      <c r="XET1258"/>
      <c r="XEU1258"/>
      <c r="XEV1258"/>
      <c r="XEW1258"/>
      <c r="XEX1258"/>
      <c r="XEY1258"/>
      <c r="XEZ1258"/>
      <c r="XFA1258"/>
      <c r="XFB1258"/>
      <c r="XFC1258"/>
      <c r="XFD1258"/>
    </row>
    <row r="1259" s="239" customFormat="1" ht="21" hidden="1" customHeight="1" spans="1:16384">
      <c r="A1259" s="246">
        <v>22402</v>
      </c>
      <c r="B1259" s="248" t="s">
        <v>1098</v>
      </c>
      <c r="C1259" s="132">
        <f t="shared" si="20"/>
        <v>0</v>
      </c>
      <c r="M1259" s="239">
        <v>0</v>
      </c>
      <c r="XEJ1259"/>
      <c r="XEK1259"/>
      <c r="XEL1259"/>
      <c r="XEM1259"/>
      <c r="XEN1259"/>
      <c r="XEO1259"/>
      <c r="XEP1259"/>
      <c r="XEQ1259"/>
      <c r="XER1259"/>
      <c r="XES1259"/>
      <c r="XET1259"/>
      <c r="XEU1259"/>
      <c r="XEV1259"/>
      <c r="XEW1259"/>
      <c r="XEX1259"/>
      <c r="XEY1259"/>
      <c r="XEZ1259"/>
      <c r="XFA1259"/>
      <c r="XFB1259"/>
      <c r="XFC1259"/>
      <c r="XFD1259"/>
    </row>
    <row r="1260" s="239" customFormat="1" ht="21" hidden="1" customHeight="1" spans="1:16384">
      <c r="A1260" s="246">
        <v>2240201</v>
      </c>
      <c r="B1260" s="248" t="s">
        <v>132</v>
      </c>
      <c r="C1260" s="132">
        <f t="shared" si="20"/>
        <v>0</v>
      </c>
      <c r="M1260" s="239">
        <v>0</v>
      </c>
      <c r="XEJ1260"/>
      <c r="XEK1260"/>
      <c r="XEL1260"/>
      <c r="XEM1260"/>
      <c r="XEN1260"/>
      <c r="XEO1260"/>
      <c r="XEP1260"/>
      <c r="XEQ1260"/>
      <c r="XER1260"/>
      <c r="XES1260"/>
      <c r="XET1260"/>
      <c r="XEU1260"/>
      <c r="XEV1260"/>
      <c r="XEW1260"/>
      <c r="XEX1260"/>
      <c r="XEY1260"/>
      <c r="XEZ1260"/>
      <c r="XFA1260"/>
      <c r="XFB1260"/>
      <c r="XFC1260"/>
      <c r="XFD1260"/>
    </row>
    <row r="1261" s="239" customFormat="1" ht="21" hidden="1" customHeight="1" spans="1:16384">
      <c r="A1261" s="246">
        <v>2240202</v>
      </c>
      <c r="B1261" s="248" t="s">
        <v>133</v>
      </c>
      <c r="C1261" s="132">
        <f t="shared" si="20"/>
        <v>0</v>
      </c>
      <c r="M1261" s="239">
        <v>0</v>
      </c>
      <c r="XEJ1261"/>
      <c r="XEK1261"/>
      <c r="XEL1261"/>
      <c r="XEM1261"/>
      <c r="XEN1261"/>
      <c r="XEO1261"/>
      <c r="XEP1261"/>
      <c r="XEQ1261"/>
      <c r="XER1261"/>
      <c r="XES1261"/>
      <c r="XET1261"/>
      <c r="XEU1261"/>
      <c r="XEV1261"/>
      <c r="XEW1261"/>
      <c r="XEX1261"/>
      <c r="XEY1261"/>
      <c r="XEZ1261"/>
      <c r="XFA1261"/>
      <c r="XFB1261"/>
      <c r="XFC1261"/>
      <c r="XFD1261"/>
    </row>
    <row r="1262" s="239" customFormat="1" ht="21" hidden="1" customHeight="1" spans="1:16384">
      <c r="A1262" s="246">
        <v>2240203</v>
      </c>
      <c r="B1262" s="248" t="s">
        <v>134</v>
      </c>
      <c r="C1262" s="132">
        <f t="shared" si="20"/>
        <v>0</v>
      </c>
      <c r="M1262" s="239">
        <v>0</v>
      </c>
      <c r="XEJ1262"/>
      <c r="XEK1262"/>
      <c r="XEL1262"/>
      <c r="XEM1262"/>
      <c r="XEN1262"/>
      <c r="XEO1262"/>
      <c r="XEP1262"/>
      <c r="XEQ1262"/>
      <c r="XER1262"/>
      <c r="XES1262"/>
      <c r="XET1262"/>
      <c r="XEU1262"/>
      <c r="XEV1262"/>
      <c r="XEW1262"/>
      <c r="XEX1262"/>
      <c r="XEY1262"/>
      <c r="XEZ1262"/>
      <c r="XFA1262"/>
      <c r="XFB1262"/>
      <c r="XFC1262"/>
      <c r="XFD1262"/>
    </row>
    <row r="1263" s="239" customFormat="1" ht="21" hidden="1" customHeight="1" spans="1:16384">
      <c r="A1263" s="246">
        <v>2240204</v>
      </c>
      <c r="B1263" s="248" t="s">
        <v>1099</v>
      </c>
      <c r="C1263" s="132">
        <f t="shared" si="20"/>
        <v>0</v>
      </c>
      <c r="M1263" s="239">
        <v>0</v>
      </c>
      <c r="XEJ1263"/>
      <c r="XEK1263"/>
      <c r="XEL1263"/>
      <c r="XEM1263"/>
      <c r="XEN1263"/>
      <c r="XEO1263"/>
      <c r="XEP1263"/>
      <c r="XEQ1263"/>
      <c r="XER1263"/>
      <c r="XES1263"/>
      <c r="XET1263"/>
      <c r="XEU1263"/>
      <c r="XEV1263"/>
      <c r="XEW1263"/>
      <c r="XEX1263"/>
      <c r="XEY1263"/>
      <c r="XEZ1263"/>
      <c r="XFA1263"/>
      <c r="XFB1263"/>
      <c r="XFC1263"/>
      <c r="XFD1263"/>
    </row>
    <row r="1264" s="239" customFormat="1" ht="21" hidden="1" customHeight="1" spans="1:16384">
      <c r="A1264" s="246">
        <v>2240299</v>
      </c>
      <c r="B1264" s="248" t="s">
        <v>1100</v>
      </c>
      <c r="C1264" s="132">
        <f t="shared" si="20"/>
        <v>0</v>
      </c>
      <c r="M1264" s="239">
        <v>0</v>
      </c>
      <c r="XEJ1264"/>
      <c r="XEK1264"/>
      <c r="XEL1264"/>
      <c r="XEM1264"/>
      <c r="XEN1264"/>
      <c r="XEO1264"/>
      <c r="XEP1264"/>
      <c r="XEQ1264"/>
      <c r="XER1264"/>
      <c r="XES1264"/>
      <c r="XET1264"/>
      <c r="XEU1264"/>
      <c r="XEV1264"/>
      <c r="XEW1264"/>
      <c r="XEX1264"/>
      <c r="XEY1264"/>
      <c r="XEZ1264"/>
      <c r="XFA1264"/>
      <c r="XFB1264"/>
      <c r="XFC1264"/>
      <c r="XFD1264"/>
    </row>
    <row r="1265" s="239" customFormat="1" ht="21" customHeight="1" spans="1:16384">
      <c r="A1265" s="246">
        <v>22404</v>
      </c>
      <c r="B1265" s="248" t="s">
        <v>1101</v>
      </c>
      <c r="C1265" s="132">
        <f t="shared" si="20"/>
        <v>30</v>
      </c>
      <c r="M1265" s="239">
        <v>30</v>
      </c>
      <c r="XEJ1265"/>
      <c r="XEK1265"/>
      <c r="XEL1265"/>
      <c r="XEM1265"/>
      <c r="XEN1265"/>
      <c r="XEO1265"/>
      <c r="XEP1265"/>
      <c r="XEQ1265"/>
      <c r="XER1265"/>
      <c r="XES1265"/>
      <c r="XET1265"/>
      <c r="XEU1265"/>
      <c r="XEV1265"/>
      <c r="XEW1265"/>
      <c r="XEX1265"/>
      <c r="XEY1265"/>
      <c r="XEZ1265"/>
      <c r="XFA1265"/>
      <c r="XFB1265"/>
      <c r="XFC1265"/>
      <c r="XFD1265"/>
    </row>
    <row r="1266" s="239" customFormat="1" ht="21" hidden="1" customHeight="1" spans="1:16384">
      <c r="A1266" s="246">
        <v>2240401</v>
      </c>
      <c r="B1266" s="248" t="s">
        <v>132</v>
      </c>
      <c r="C1266" s="132">
        <f t="shared" si="20"/>
        <v>0</v>
      </c>
      <c r="M1266" s="239">
        <v>0</v>
      </c>
      <c r="XEJ1266"/>
      <c r="XEK1266"/>
      <c r="XEL1266"/>
      <c r="XEM1266"/>
      <c r="XEN1266"/>
      <c r="XEO1266"/>
      <c r="XEP1266"/>
      <c r="XEQ1266"/>
      <c r="XER1266"/>
      <c r="XES1266"/>
      <c r="XET1266"/>
      <c r="XEU1266"/>
      <c r="XEV1266"/>
      <c r="XEW1266"/>
      <c r="XEX1266"/>
      <c r="XEY1266"/>
      <c r="XEZ1266"/>
      <c r="XFA1266"/>
      <c r="XFB1266"/>
      <c r="XFC1266"/>
      <c r="XFD1266"/>
    </row>
    <row r="1267" s="239" customFormat="1" ht="21" customHeight="1" spans="1:16384">
      <c r="A1267" s="246">
        <v>2240402</v>
      </c>
      <c r="B1267" s="248" t="s">
        <v>133</v>
      </c>
      <c r="C1267" s="132">
        <f t="shared" si="20"/>
        <v>30</v>
      </c>
      <c r="M1267" s="239">
        <v>30</v>
      </c>
      <c r="XEJ1267"/>
      <c r="XEK1267"/>
      <c r="XEL1267"/>
      <c r="XEM1267"/>
      <c r="XEN1267"/>
      <c r="XEO1267"/>
      <c r="XEP1267"/>
      <c r="XEQ1267"/>
      <c r="XER1267"/>
      <c r="XES1267"/>
      <c r="XET1267"/>
      <c r="XEU1267"/>
      <c r="XEV1267"/>
      <c r="XEW1267"/>
      <c r="XEX1267"/>
      <c r="XEY1267"/>
      <c r="XEZ1267"/>
      <c r="XFA1267"/>
      <c r="XFB1267"/>
      <c r="XFC1267"/>
      <c r="XFD1267"/>
    </row>
    <row r="1268" s="239" customFormat="1" ht="21" hidden="1" customHeight="1" spans="1:16384">
      <c r="A1268" s="246">
        <v>2240403</v>
      </c>
      <c r="B1268" s="248" t="s">
        <v>134</v>
      </c>
      <c r="C1268" s="132">
        <f t="shared" si="20"/>
        <v>0</v>
      </c>
      <c r="M1268" s="239">
        <v>0</v>
      </c>
      <c r="XEJ1268"/>
      <c r="XEK1268"/>
      <c r="XEL1268"/>
      <c r="XEM1268"/>
      <c r="XEN1268"/>
      <c r="XEO1268"/>
      <c r="XEP1268"/>
      <c r="XEQ1268"/>
      <c r="XER1268"/>
      <c r="XES1268"/>
      <c r="XET1268"/>
      <c r="XEU1268"/>
      <c r="XEV1268"/>
      <c r="XEW1268"/>
      <c r="XEX1268"/>
      <c r="XEY1268"/>
      <c r="XEZ1268"/>
      <c r="XFA1268"/>
      <c r="XFB1268"/>
      <c r="XFC1268"/>
      <c r="XFD1268"/>
    </row>
    <row r="1269" s="239" customFormat="1" ht="21" hidden="1" customHeight="1" spans="1:16384">
      <c r="A1269" s="246">
        <v>2240404</v>
      </c>
      <c r="B1269" s="248" t="s">
        <v>1102</v>
      </c>
      <c r="C1269" s="132">
        <f t="shared" si="20"/>
        <v>0</v>
      </c>
      <c r="M1269" s="239">
        <v>0</v>
      </c>
      <c r="XEJ1269"/>
      <c r="XEK1269"/>
      <c r="XEL1269"/>
      <c r="XEM1269"/>
      <c r="XEN1269"/>
      <c r="XEO1269"/>
      <c r="XEP1269"/>
      <c r="XEQ1269"/>
      <c r="XER1269"/>
      <c r="XES1269"/>
      <c r="XET1269"/>
      <c r="XEU1269"/>
      <c r="XEV1269"/>
      <c r="XEW1269"/>
      <c r="XEX1269"/>
      <c r="XEY1269"/>
      <c r="XEZ1269"/>
      <c r="XFA1269"/>
      <c r="XFB1269"/>
      <c r="XFC1269"/>
      <c r="XFD1269"/>
    </row>
    <row r="1270" s="239" customFormat="1" ht="21" hidden="1" customHeight="1" spans="1:16384">
      <c r="A1270" s="246">
        <v>2240405</v>
      </c>
      <c r="B1270" s="248" t="s">
        <v>1103</v>
      </c>
      <c r="C1270" s="132">
        <f t="shared" si="20"/>
        <v>0</v>
      </c>
      <c r="M1270" s="239">
        <v>0</v>
      </c>
      <c r="XEJ1270"/>
      <c r="XEK1270"/>
      <c r="XEL1270"/>
      <c r="XEM1270"/>
      <c r="XEN1270"/>
      <c r="XEO1270"/>
      <c r="XEP1270"/>
      <c r="XEQ1270"/>
      <c r="XER1270"/>
      <c r="XES1270"/>
      <c r="XET1270"/>
      <c r="XEU1270"/>
      <c r="XEV1270"/>
      <c r="XEW1270"/>
      <c r="XEX1270"/>
      <c r="XEY1270"/>
      <c r="XEZ1270"/>
      <c r="XFA1270"/>
      <c r="XFB1270"/>
      <c r="XFC1270"/>
      <c r="XFD1270"/>
    </row>
    <row r="1271" s="239" customFormat="1" ht="21" hidden="1" customHeight="1" spans="1:16384">
      <c r="A1271" s="246">
        <v>2240450</v>
      </c>
      <c r="B1271" s="248" t="s">
        <v>141</v>
      </c>
      <c r="C1271" s="132">
        <f t="shared" si="20"/>
        <v>0</v>
      </c>
      <c r="M1271" s="239">
        <v>0</v>
      </c>
      <c r="XEJ1271"/>
      <c r="XEK1271"/>
      <c r="XEL1271"/>
      <c r="XEM1271"/>
      <c r="XEN1271"/>
      <c r="XEO1271"/>
      <c r="XEP1271"/>
      <c r="XEQ1271"/>
      <c r="XER1271"/>
      <c r="XES1271"/>
      <c r="XET1271"/>
      <c r="XEU1271"/>
      <c r="XEV1271"/>
      <c r="XEW1271"/>
      <c r="XEX1271"/>
      <c r="XEY1271"/>
      <c r="XEZ1271"/>
      <c r="XFA1271"/>
      <c r="XFB1271"/>
      <c r="XFC1271"/>
      <c r="XFD1271"/>
    </row>
    <row r="1272" s="239" customFormat="1" ht="21" hidden="1" customHeight="1" spans="1:16384">
      <c r="A1272" s="246">
        <v>2240499</v>
      </c>
      <c r="B1272" s="248" t="s">
        <v>1104</v>
      </c>
      <c r="C1272" s="132">
        <f t="shared" si="20"/>
        <v>0</v>
      </c>
      <c r="M1272" s="239">
        <v>0</v>
      </c>
      <c r="XEJ1272"/>
      <c r="XEK1272"/>
      <c r="XEL1272"/>
      <c r="XEM1272"/>
      <c r="XEN1272"/>
      <c r="XEO1272"/>
      <c r="XEP1272"/>
      <c r="XEQ1272"/>
      <c r="XER1272"/>
      <c r="XES1272"/>
      <c r="XET1272"/>
      <c r="XEU1272"/>
      <c r="XEV1272"/>
      <c r="XEW1272"/>
      <c r="XEX1272"/>
      <c r="XEY1272"/>
      <c r="XEZ1272"/>
      <c r="XFA1272"/>
      <c r="XFB1272"/>
      <c r="XFC1272"/>
      <c r="XFD1272"/>
    </row>
    <row r="1273" s="239" customFormat="1" ht="21" hidden="1" customHeight="1" spans="1:16384">
      <c r="A1273" s="246">
        <v>22405</v>
      </c>
      <c r="B1273" s="248" t="s">
        <v>1105</v>
      </c>
      <c r="C1273" s="132">
        <f t="shared" si="20"/>
        <v>0</v>
      </c>
      <c r="M1273" s="239">
        <v>0</v>
      </c>
      <c r="XEJ1273"/>
      <c r="XEK1273"/>
      <c r="XEL1273"/>
      <c r="XEM1273"/>
      <c r="XEN1273"/>
      <c r="XEO1273"/>
      <c r="XEP1273"/>
      <c r="XEQ1273"/>
      <c r="XER1273"/>
      <c r="XES1273"/>
      <c r="XET1273"/>
      <c r="XEU1273"/>
      <c r="XEV1273"/>
      <c r="XEW1273"/>
      <c r="XEX1273"/>
      <c r="XEY1273"/>
      <c r="XEZ1273"/>
      <c r="XFA1273"/>
      <c r="XFB1273"/>
      <c r="XFC1273"/>
      <c r="XFD1273"/>
    </row>
    <row r="1274" s="239" customFormat="1" ht="21" hidden="1" customHeight="1" spans="1:16384">
      <c r="A1274" s="246">
        <v>2240501</v>
      </c>
      <c r="B1274" s="248" t="s">
        <v>132</v>
      </c>
      <c r="C1274" s="132">
        <f t="shared" si="20"/>
        <v>0</v>
      </c>
      <c r="M1274" s="239">
        <v>0</v>
      </c>
      <c r="XEJ1274"/>
      <c r="XEK1274"/>
      <c r="XEL1274"/>
      <c r="XEM1274"/>
      <c r="XEN1274"/>
      <c r="XEO1274"/>
      <c r="XEP1274"/>
      <c r="XEQ1274"/>
      <c r="XER1274"/>
      <c r="XES1274"/>
      <c r="XET1274"/>
      <c r="XEU1274"/>
      <c r="XEV1274"/>
      <c r="XEW1274"/>
      <c r="XEX1274"/>
      <c r="XEY1274"/>
      <c r="XEZ1274"/>
      <c r="XFA1274"/>
      <c r="XFB1274"/>
      <c r="XFC1274"/>
      <c r="XFD1274"/>
    </row>
    <row r="1275" s="239" customFormat="1" ht="21" hidden="1" customHeight="1" spans="1:16384">
      <c r="A1275" s="246">
        <v>2240502</v>
      </c>
      <c r="B1275" s="248" t="s">
        <v>133</v>
      </c>
      <c r="C1275" s="132">
        <f t="shared" si="20"/>
        <v>0</v>
      </c>
      <c r="M1275" s="239">
        <v>0</v>
      </c>
      <c r="XEJ1275"/>
      <c r="XEK1275"/>
      <c r="XEL1275"/>
      <c r="XEM1275"/>
      <c r="XEN1275"/>
      <c r="XEO1275"/>
      <c r="XEP1275"/>
      <c r="XEQ1275"/>
      <c r="XER1275"/>
      <c r="XES1275"/>
      <c r="XET1275"/>
      <c r="XEU1275"/>
      <c r="XEV1275"/>
      <c r="XEW1275"/>
      <c r="XEX1275"/>
      <c r="XEY1275"/>
      <c r="XEZ1275"/>
      <c r="XFA1275"/>
      <c r="XFB1275"/>
      <c r="XFC1275"/>
      <c r="XFD1275"/>
    </row>
    <row r="1276" s="239" customFormat="1" ht="21" hidden="1" customHeight="1" spans="1:16384">
      <c r="A1276" s="246">
        <v>2240503</v>
      </c>
      <c r="B1276" s="248" t="s">
        <v>134</v>
      </c>
      <c r="C1276" s="132">
        <f t="shared" si="20"/>
        <v>0</v>
      </c>
      <c r="M1276" s="239">
        <v>0</v>
      </c>
      <c r="XEJ1276"/>
      <c r="XEK1276"/>
      <c r="XEL1276"/>
      <c r="XEM1276"/>
      <c r="XEN1276"/>
      <c r="XEO1276"/>
      <c r="XEP1276"/>
      <c r="XEQ1276"/>
      <c r="XER1276"/>
      <c r="XES1276"/>
      <c r="XET1276"/>
      <c r="XEU1276"/>
      <c r="XEV1276"/>
      <c r="XEW1276"/>
      <c r="XEX1276"/>
      <c r="XEY1276"/>
      <c r="XEZ1276"/>
      <c r="XFA1276"/>
      <c r="XFB1276"/>
      <c r="XFC1276"/>
      <c r="XFD1276"/>
    </row>
    <row r="1277" s="239" customFormat="1" ht="21" hidden="1" customHeight="1" spans="1:16384">
      <c r="A1277" s="246">
        <v>2240504</v>
      </c>
      <c r="B1277" s="248" t="s">
        <v>1106</v>
      </c>
      <c r="C1277" s="132">
        <f t="shared" si="20"/>
        <v>0</v>
      </c>
      <c r="M1277" s="239">
        <v>0</v>
      </c>
      <c r="XEJ1277"/>
      <c r="XEK1277"/>
      <c r="XEL1277"/>
      <c r="XEM1277"/>
      <c r="XEN1277"/>
      <c r="XEO1277"/>
      <c r="XEP1277"/>
      <c r="XEQ1277"/>
      <c r="XER1277"/>
      <c r="XES1277"/>
      <c r="XET1277"/>
      <c r="XEU1277"/>
      <c r="XEV1277"/>
      <c r="XEW1277"/>
      <c r="XEX1277"/>
      <c r="XEY1277"/>
      <c r="XEZ1277"/>
      <c r="XFA1277"/>
      <c r="XFB1277"/>
      <c r="XFC1277"/>
      <c r="XFD1277"/>
    </row>
    <row r="1278" s="239" customFormat="1" ht="21" hidden="1" customHeight="1" spans="1:16384">
      <c r="A1278" s="246">
        <v>2240505</v>
      </c>
      <c r="B1278" s="248" t="s">
        <v>1107</v>
      </c>
      <c r="C1278" s="132">
        <f t="shared" si="20"/>
        <v>0</v>
      </c>
      <c r="M1278" s="239">
        <v>0</v>
      </c>
      <c r="XEJ1278"/>
      <c r="XEK1278"/>
      <c r="XEL1278"/>
      <c r="XEM1278"/>
      <c r="XEN1278"/>
      <c r="XEO1278"/>
      <c r="XEP1278"/>
      <c r="XEQ1278"/>
      <c r="XER1278"/>
      <c r="XES1278"/>
      <c r="XET1278"/>
      <c r="XEU1278"/>
      <c r="XEV1278"/>
      <c r="XEW1278"/>
      <c r="XEX1278"/>
      <c r="XEY1278"/>
      <c r="XEZ1278"/>
      <c r="XFA1278"/>
      <c r="XFB1278"/>
      <c r="XFC1278"/>
      <c r="XFD1278"/>
    </row>
    <row r="1279" s="239" customFormat="1" ht="21" hidden="1" customHeight="1" spans="1:16384">
      <c r="A1279" s="246">
        <v>2240506</v>
      </c>
      <c r="B1279" s="248" t="s">
        <v>1108</v>
      </c>
      <c r="C1279" s="132">
        <f t="shared" si="20"/>
        <v>0</v>
      </c>
      <c r="M1279" s="239">
        <v>0</v>
      </c>
      <c r="XEJ1279"/>
      <c r="XEK1279"/>
      <c r="XEL1279"/>
      <c r="XEM1279"/>
      <c r="XEN1279"/>
      <c r="XEO1279"/>
      <c r="XEP1279"/>
      <c r="XEQ1279"/>
      <c r="XER1279"/>
      <c r="XES1279"/>
      <c r="XET1279"/>
      <c r="XEU1279"/>
      <c r="XEV1279"/>
      <c r="XEW1279"/>
      <c r="XEX1279"/>
      <c r="XEY1279"/>
      <c r="XEZ1279"/>
      <c r="XFA1279"/>
      <c r="XFB1279"/>
      <c r="XFC1279"/>
      <c r="XFD1279"/>
    </row>
    <row r="1280" s="239" customFormat="1" ht="21" hidden="1" customHeight="1" spans="1:16384">
      <c r="A1280" s="246">
        <v>2240507</v>
      </c>
      <c r="B1280" s="248" t="s">
        <v>1109</v>
      </c>
      <c r="C1280" s="132">
        <f t="shared" si="20"/>
        <v>0</v>
      </c>
      <c r="M1280" s="239">
        <v>0</v>
      </c>
      <c r="XEJ1280"/>
      <c r="XEK1280"/>
      <c r="XEL1280"/>
      <c r="XEM1280"/>
      <c r="XEN1280"/>
      <c r="XEO1280"/>
      <c r="XEP1280"/>
      <c r="XEQ1280"/>
      <c r="XER1280"/>
      <c r="XES1280"/>
      <c r="XET1280"/>
      <c r="XEU1280"/>
      <c r="XEV1280"/>
      <c r="XEW1280"/>
      <c r="XEX1280"/>
      <c r="XEY1280"/>
      <c r="XEZ1280"/>
      <c r="XFA1280"/>
      <c r="XFB1280"/>
      <c r="XFC1280"/>
      <c r="XFD1280"/>
    </row>
    <row r="1281" s="239" customFormat="1" ht="21" hidden="1" customHeight="1" spans="1:16384">
      <c r="A1281" s="246">
        <v>2240508</v>
      </c>
      <c r="B1281" s="248" t="s">
        <v>1110</v>
      </c>
      <c r="C1281" s="132">
        <f t="shared" si="20"/>
        <v>0</v>
      </c>
      <c r="M1281" s="239">
        <v>0</v>
      </c>
      <c r="XEJ1281"/>
      <c r="XEK1281"/>
      <c r="XEL1281"/>
      <c r="XEM1281"/>
      <c r="XEN1281"/>
      <c r="XEO1281"/>
      <c r="XEP1281"/>
      <c r="XEQ1281"/>
      <c r="XER1281"/>
      <c r="XES1281"/>
      <c r="XET1281"/>
      <c r="XEU1281"/>
      <c r="XEV1281"/>
      <c r="XEW1281"/>
      <c r="XEX1281"/>
      <c r="XEY1281"/>
      <c r="XEZ1281"/>
      <c r="XFA1281"/>
      <c r="XFB1281"/>
      <c r="XFC1281"/>
      <c r="XFD1281"/>
    </row>
    <row r="1282" s="239" customFormat="1" ht="21" hidden="1" customHeight="1" spans="1:16384">
      <c r="A1282" s="246">
        <v>2240509</v>
      </c>
      <c r="B1282" s="248" t="s">
        <v>1111</v>
      </c>
      <c r="C1282" s="132">
        <f t="shared" si="20"/>
        <v>0</v>
      </c>
      <c r="M1282" s="239">
        <v>0</v>
      </c>
      <c r="XEJ1282"/>
      <c r="XEK1282"/>
      <c r="XEL1282"/>
      <c r="XEM1282"/>
      <c r="XEN1282"/>
      <c r="XEO1282"/>
      <c r="XEP1282"/>
      <c r="XEQ1282"/>
      <c r="XER1282"/>
      <c r="XES1282"/>
      <c r="XET1282"/>
      <c r="XEU1282"/>
      <c r="XEV1282"/>
      <c r="XEW1282"/>
      <c r="XEX1282"/>
      <c r="XEY1282"/>
      <c r="XEZ1282"/>
      <c r="XFA1282"/>
      <c r="XFB1282"/>
      <c r="XFC1282"/>
      <c r="XFD1282"/>
    </row>
    <row r="1283" s="239" customFormat="1" ht="21" hidden="1" customHeight="1" spans="1:16384">
      <c r="A1283" s="246">
        <v>2240510</v>
      </c>
      <c r="B1283" s="248" t="s">
        <v>1112</v>
      </c>
      <c r="C1283" s="132">
        <f t="shared" si="20"/>
        <v>0</v>
      </c>
      <c r="M1283" s="239">
        <v>0</v>
      </c>
      <c r="XEJ1283"/>
      <c r="XEK1283"/>
      <c r="XEL1283"/>
      <c r="XEM1283"/>
      <c r="XEN1283"/>
      <c r="XEO1283"/>
      <c r="XEP1283"/>
      <c r="XEQ1283"/>
      <c r="XER1283"/>
      <c r="XES1283"/>
      <c r="XET1283"/>
      <c r="XEU1283"/>
      <c r="XEV1283"/>
      <c r="XEW1283"/>
      <c r="XEX1283"/>
      <c r="XEY1283"/>
      <c r="XEZ1283"/>
      <c r="XFA1283"/>
      <c r="XFB1283"/>
      <c r="XFC1283"/>
      <c r="XFD1283"/>
    </row>
    <row r="1284" s="239" customFormat="1" ht="21" hidden="1" customHeight="1" spans="1:16384">
      <c r="A1284" s="246">
        <v>2240550</v>
      </c>
      <c r="B1284" s="248" t="s">
        <v>1113</v>
      </c>
      <c r="C1284" s="132">
        <f t="shared" si="20"/>
        <v>0</v>
      </c>
      <c r="M1284" s="239">
        <v>0</v>
      </c>
      <c r="XEJ1284"/>
      <c r="XEK1284"/>
      <c r="XEL1284"/>
      <c r="XEM1284"/>
      <c r="XEN1284"/>
      <c r="XEO1284"/>
      <c r="XEP1284"/>
      <c r="XEQ1284"/>
      <c r="XER1284"/>
      <c r="XES1284"/>
      <c r="XET1284"/>
      <c r="XEU1284"/>
      <c r="XEV1284"/>
      <c r="XEW1284"/>
      <c r="XEX1284"/>
      <c r="XEY1284"/>
      <c r="XEZ1284"/>
      <c r="XFA1284"/>
      <c r="XFB1284"/>
      <c r="XFC1284"/>
      <c r="XFD1284"/>
    </row>
    <row r="1285" s="239" customFormat="1" ht="21" hidden="1" customHeight="1" spans="1:16384">
      <c r="A1285" s="246">
        <v>2240599</v>
      </c>
      <c r="B1285" s="248" t="s">
        <v>1114</v>
      </c>
      <c r="C1285" s="132">
        <f t="shared" si="20"/>
        <v>0</v>
      </c>
      <c r="M1285" s="239">
        <v>0</v>
      </c>
      <c r="XEJ1285"/>
      <c r="XEK1285"/>
      <c r="XEL1285"/>
      <c r="XEM1285"/>
      <c r="XEN1285"/>
      <c r="XEO1285"/>
      <c r="XEP1285"/>
      <c r="XEQ1285"/>
      <c r="XER1285"/>
      <c r="XES1285"/>
      <c r="XET1285"/>
      <c r="XEU1285"/>
      <c r="XEV1285"/>
      <c r="XEW1285"/>
      <c r="XEX1285"/>
      <c r="XEY1285"/>
      <c r="XEZ1285"/>
      <c r="XFA1285"/>
      <c r="XFB1285"/>
      <c r="XFC1285"/>
      <c r="XFD1285"/>
    </row>
    <row r="1286" s="239" customFormat="1" ht="21" customHeight="1" spans="1:16384">
      <c r="A1286" s="246">
        <v>22406</v>
      </c>
      <c r="B1286" s="250" t="s">
        <v>1115</v>
      </c>
      <c r="C1286" s="132">
        <f t="shared" si="20"/>
        <v>3452.57</v>
      </c>
      <c r="L1286" s="239">
        <v>1500</v>
      </c>
      <c r="M1286" s="239">
        <v>1952.57</v>
      </c>
      <c r="XEJ1286"/>
      <c r="XEK1286"/>
      <c r="XEL1286"/>
      <c r="XEM1286"/>
      <c r="XEN1286"/>
      <c r="XEO1286"/>
      <c r="XEP1286"/>
      <c r="XEQ1286"/>
      <c r="XER1286"/>
      <c r="XES1286"/>
      <c r="XET1286"/>
      <c r="XEU1286"/>
      <c r="XEV1286"/>
      <c r="XEW1286"/>
      <c r="XEX1286"/>
      <c r="XEY1286"/>
      <c r="XEZ1286"/>
      <c r="XFA1286"/>
      <c r="XFB1286"/>
      <c r="XFC1286"/>
      <c r="XFD1286"/>
    </row>
    <row r="1287" s="239" customFormat="1" ht="21" customHeight="1" spans="1:16384">
      <c r="A1287" s="246">
        <v>2240601</v>
      </c>
      <c r="B1287" s="248" t="s">
        <v>1116</v>
      </c>
      <c r="C1287" s="132">
        <f t="shared" si="20"/>
        <v>3452.57</v>
      </c>
      <c r="L1287" s="239">
        <v>1500</v>
      </c>
      <c r="M1287" s="239">
        <v>1952.57</v>
      </c>
      <c r="XEJ1287"/>
      <c r="XEK1287"/>
      <c r="XEL1287"/>
      <c r="XEM1287"/>
      <c r="XEN1287"/>
      <c r="XEO1287"/>
      <c r="XEP1287"/>
      <c r="XEQ1287"/>
      <c r="XER1287"/>
      <c r="XES1287"/>
      <c r="XET1287"/>
      <c r="XEU1287"/>
      <c r="XEV1287"/>
      <c r="XEW1287"/>
      <c r="XEX1287"/>
      <c r="XEY1287"/>
      <c r="XEZ1287"/>
      <c r="XFA1287"/>
      <c r="XFB1287"/>
      <c r="XFC1287"/>
      <c r="XFD1287"/>
    </row>
    <row r="1288" s="239" customFormat="1" ht="21" hidden="1" customHeight="1" spans="1:16384">
      <c r="A1288" s="246">
        <v>2240602</v>
      </c>
      <c r="B1288" s="248" t="s">
        <v>1117</v>
      </c>
      <c r="C1288" s="132">
        <f t="shared" si="20"/>
        <v>0</v>
      </c>
      <c r="M1288" s="239">
        <v>0</v>
      </c>
      <c r="XEJ1288"/>
      <c r="XEK1288"/>
      <c r="XEL1288"/>
      <c r="XEM1288"/>
      <c r="XEN1288"/>
      <c r="XEO1288"/>
      <c r="XEP1288"/>
      <c r="XEQ1288"/>
      <c r="XER1288"/>
      <c r="XES1288"/>
      <c r="XET1288"/>
      <c r="XEU1288"/>
      <c r="XEV1288"/>
      <c r="XEW1288"/>
      <c r="XEX1288"/>
      <c r="XEY1288"/>
      <c r="XEZ1288"/>
      <c r="XFA1288"/>
      <c r="XFB1288"/>
      <c r="XFC1288"/>
      <c r="XFD1288"/>
    </row>
    <row r="1289" s="239" customFormat="1" ht="21" hidden="1" customHeight="1" spans="1:16384">
      <c r="A1289" s="246">
        <v>2240699</v>
      </c>
      <c r="B1289" s="248" t="s">
        <v>1118</v>
      </c>
      <c r="C1289" s="132">
        <f t="shared" si="20"/>
        <v>0</v>
      </c>
      <c r="M1289" s="239">
        <v>0</v>
      </c>
      <c r="XEJ1289"/>
      <c r="XEK1289"/>
      <c r="XEL1289"/>
      <c r="XEM1289"/>
      <c r="XEN1289"/>
      <c r="XEO1289"/>
      <c r="XEP1289"/>
      <c r="XEQ1289"/>
      <c r="XER1289"/>
      <c r="XES1289"/>
      <c r="XET1289"/>
      <c r="XEU1289"/>
      <c r="XEV1289"/>
      <c r="XEW1289"/>
      <c r="XEX1289"/>
      <c r="XEY1289"/>
      <c r="XEZ1289"/>
      <c r="XFA1289"/>
      <c r="XFB1289"/>
      <c r="XFC1289"/>
      <c r="XFD1289"/>
    </row>
    <row r="1290" s="239" customFormat="1" ht="21" customHeight="1" spans="1:16384">
      <c r="A1290" s="246">
        <v>22407</v>
      </c>
      <c r="B1290" s="250" t="s">
        <v>1119</v>
      </c>
      <c r="C1290" s="132">
        <f t="shared" si="20"/>
        <v>157</v>
      </c>
      <c r="M1290" s="239">
        <v>157</v>
      </c>
      <c r="XEJ1290"/>
      <c r="XEK1290"/>
      <c r="XEL1290"/>
      <c r="XEM1290"/>
      <c r="XEN1290"/>
      <c r="XEO1290"/>
      <c r="XEP1290"/>
      <c r="XEQ1290"/>
      <c r="XER1290"/>
      <c r="XES1290"/>
      <c r="XET1290"/>
      <c r="XEU1290"/>
      <c r="XEV1290"/>
      <c r="XEW1290"/>
      <c r="XEX1290"/>
      <c r="XEY1290"/>
      <c r="XEZ1290"/>
      <c r="XFA1290"/>
      <c r="XFB1290"/>
      <c r="XFC1290"/>
      <c r="XFD1290"/>
    </row>
    <row r="1291" s="239" customFormat="1" ht="21" customHeight="1" spans="1:16384">
      <c r="A1291" s="246">
        <v>2240703</v>
      </c>
      <c r="B1291" s="248" t="s">
        <v>1120</v>
      </c>
      <c r="C1291" s="132">
        <f t="shared" si="20"/>
        <v>155</v>
      </c>
      <c r="M1291" s="239">
        <v>155</v>
      </c>
      <c r="XEJ1291"/>
      <c r="XEK1291"/>
      <c r="XEL1291"/>
      <c r="XEM1291"/>
      <c r="XEN1291"/>
      <c r="XEO1291"/>
      <c r="XEP1291"/>
      <c r="XEQ1291"/>
      <c r="XER1291"/>
      <c r="XES1291"/>
      <c r="XET1291"/>
      <c r="XEU1291"/>
      <c r="XEV1291"/>
      <c r="XEW1291"/>
      <c r="XEX1291"/>
      <c r="XEY1291"/>
      <c r="XEZ1291"/>
      <c r="XFA1291"/>
      <c r="XFB1291"/>
      <c r="XFC1291"/>
      <c r="XFD1291"/>
    </row>
    <row r="1292" s="239" customFormat="1" ht="21" hidden="1" customHeight="1" spans="1:16384">
      <c r="A1292" s="246">
        <v>2240704</v>
      </c>
      <c r="B1292" s="248" t="s">
        <v>1121</v>
      </c>
      <c r="C1292" s="132">
        <f t="shared" si="20"/>
        <v>0</v>
      </c>
      <c r="M1292" s="239">
        <v>0</v>
      </c>
      <c r="XEJ1292"/>
      <c r="XEK1292"/>
      <c r="XEL1292"/>
      <c r="XEM1292"/>
      <c r="XEN1292"/>
      <c r="XEO1292"/>
      <c r="XEP1292"/>
      <c r="XEQ1292"/>
      <c r="XER1292"/>
      <c r="XES1292"/>
      <c r="XET1292"/>
      <c r="XEU1292"/>
      <c r="XEV1292"/>
      <c r="XEW1292"/>
      <c r="XEX1292"/>
      <c r="XEY1292"/>
      <c r="XEZ1292"/>
      <c r="XFA1292"/>
      <c r="XFB1292"/>
      <c r="XFC1292"/>
      <c r="XFD1292"/>
    </row>
    <row r="1293" s="239" customFormat="1" ht="21" customHeight="1" spans="1:16384">
      <c r="A1293" s="246">
        <v>2240799</v>
      </c>
      <c r="B1293" s="248" t="s">
        <v>1122</v>
      </c>
      <c r="C1293" s="132">
        <f t="shared" si="20"/>
        <v>2</v>
      </c>
      <c r="M1293" s="239">
        <v>2</v>
      </c>
      <c r="XEJ1293"/>
      <c r="XEK1293"/>
      <c r="XEL1293"/>
      <c r="XEM1293"/>
      <c r="XEN1293"/>
      <c r="XEO1293"/>
      <c r="XEP1293"/>
      <c r="XEQ1293"/>
      <c r="XER1293"/>
      <c r="XES1293"/>
      <c r="XET1293"/>
      <c r="XEU1293"/>
      <c r="XEV1293"/>
      <c r="XEW1293"/>
      <c r="XEX1293"/>
      <c r="XEY1293"/>
      <c r="XEZ1293"/>
      <c r="XFA1293"/>
      <c r="XFB1293"/>
      <c r="XFC1293"/>
      <c r="XFD1293"/>
    </row>
    <row r="1294" s="239" customFormat="1" ht="21" customHeight="1" spans="1:16384">
      <c r="A1294" s="246">
        <v>22499</v>
      </c>
      <c r="B1294" s="250" t="s">
        <v>1123</v>
      </c>
      <c r="C1294" s="132">
        <f t="shared" si="20"/>
        <v>777.33</v>
      </c>
      <c r="M1294" s="239">
        <v>777.33</v>
      </c>
      <c r="XEJ1294"/>
      <c r="XEK1294"/>
      <c r="XEL1294"/>
      <c r="XEM1294"/>
      <c r="XEN1294"/>
      <c r="XEO1294"/>
      <c r="XEP1294"/>
      <c r="XEQ1294"/>
      <c r="XER1294"/>
      <c r="XES1294"/>
      <c r="XET1294"/>
      <c r="XEU1294"/>
      <c r="XEV1294"/>
      <c r="XEW1294"/>
      <c r="XEX1294"/>
      <c r="XEY1294"/>
      <c r="XEZ1294"/>
      <c r="XFA1294"/>
      <c r="XFB1294"/>
      <c r="XFC1294"/>
      <c r="XFD1294"/>
    </row>
    <row r="1295" s="239" customFormat="1" ht="21" customHeight="1" spans="1:16384">
      <c r="A1295" s="246">
        <v>2249999</v>
      </c>
      <c r="B1295" s="248" t="s">
        <v>1124</v>
      </c>
      <c r="C1295" s="132">
        <f t="shared" si="20"/>
        <v>777.33</v>
      </c>
      <c r="M1295" s="239">
        <v>777.33</v>
      </c>
      <c r="XEJ1295"/>
      <c r="XEK1295"/>
      <c r="XEL1295"/>
      <c r="XEM1295"/>
      <c r="XEN1295"/>
      <c r="XEO1295"/>
      <c r="XEP1295"/>
      <c r="XEQ1295"/>
      <c r="XER1295"/>
      <c r="XES1295"/>
      <c r="XET1295"/>
      <c r="XEU1295"/>
      <c r="XEV1295"/>
      <c r="XEW1295"/>
      <c r="XEX1295"/>
      <c r="XEY1295"/>
      <c r="XEZ1295"/>
      <c r="XFA1295"/>
      <c r="XFB1295"/>
      <c r="XFC1295"/>
      <c r="XFD1295"/>
    </row>
    <row r="1296" s="239" customFormat="1" ht="21" customHeight="1" spans="1:16384">
      <c r="A1296" s="246">
        <v>229</v>
      </c>
      <c r="B1296" s="247" t="s">
        <v>1125</v>
      </c>
      <c r="C1296" s="132">
        <f t="shared" si="20"/>
        <v>89.05</v>
      </c>
      <c r="G1296" s="239">
        <v>4.05</v>
      </c>
      <c r="M1296" s="239">
        <v>85</v>
      </c>
      <c r="XEJ1296"/>
      <c r="XEK1296"/>
      <c r="XEL1296"/>
      <c r="XEM1296"/>
      <c r="XEN1296"/>
      <c r="XEO1296"/>
      <c r="XEP1296"/>
      <c r="XEQ1296"/>
      <c r="XER1296"/>
      <c r="XES1296"/>
      <c r="XET1296"/>
      <c r="XEU1296"/>
      <c r="XEV1296"/>
      <c r="XEW1296"/>
      <c r="XEX1296"/>
      <c r="XEY1296"/>
      <c r="XEZ1296"/>
      <c r="XFA1296"/>
      <c r="XFB1296"/>
      <c r="XFC1296"/>
      <c r="XFD1296"/>
    </row>
    <row r="1297" s="239" customFormat="1" ht="21" customHeight="1" spans="1:16384">
      <c r="A1297" s="246">
        <v>22999</v>
      </c>
      <c r="B1297" s="250" t="s">
        <v>991</v>
      </c>
      <c r="C1297" s="132">
        <f t="shared" si="20"/>
        <v>89.05</v>
      </c>
      <c r="G1297" s="239">
        <v>4.05</v>
      </c>
      <c r="M1297" s="239">
        <v>85</v>
      </c>
      <c r="XEJ1297"/>
      <c r="XEK1297"/>
      <c r="XEL1297"/>
      <c r="XEM1297"/>
      <c r="XEN1297"/>
      <c r="XEO1297"/>
      <c r="XEP1297"/>
      <c r="XEQ1297"/>
      <c r="XER1297"/>
      <c r="XES1297"/>
      <c r="XET1297"/>
      <c r="XEU1297"/>
      <c r="XEV1297"/>
      <c r="XEW1297"/>
      <c r="XEX1297"/>
      <c r="XEY1297"/>
      <c r="XEZ1297"/>
      <c r="XFA1297"/>
      <c r="XFB1297"/>
      <c r="XFC1297"/>
      <c r="XFD1297"/>
    </row>
    <row r="1298" s="239" customFormat="1" ht="21" customHeight="1" spans="1:16384">
      <c r="A1298" s="246">
        <v>2299999</v>
      </c>
      <c r="B1298" s="248" t="s">
        <v>285</v>
      </c>
      <c r="C1298" s="132">
        <f t="shared" si="20"/>
        <v>89.05</v>
      </c>
      <c r="G1298" s="239">
        <v>4.05</v>
      </c>
      <c r="M1298" s="239">
        <v>85</v>
      </c>
      <c r="XEJ1298"/>
      <c r="XEK1298"/>
      <c r="XEL1298"/>
      <c r="XEM1298"/>
      <c r="XEN1298"/>
      <c r="XEO1298"/>
      <c r="XEP1298"/>
      <c r="XEQ1298"/>
      <c r="XER1298"/>
      <c r="XES1298"/>
      <c r="XET1298"/>
      <c r="XEU1298"/>
      <c r="XEV1298"/>
      <c r="XEW1298"/>
      <c r="XEX1298"/>
      <c r="XEY1298"/>
      <c r="XEZ1298"/>
      <c r="XFA1298"/>
      <c r="XFB1298"/>
      <c r="XFC1298"/>
      <c r="XFD1298"/>
    </row>
    <row r="1299" s="239" customFormat="1" ht="21" customHeight="1" spans="1:16384">
      <c r="A1299" s="246">
        <v>232</v>
      </c>
      <c r="B1299" s="247" t="s">
        <v>1126</v>
      </c>
      <c r="C1299" s="132">
        <f t="shared" si="20"/>
        <v>24990</v>
      </c>
      <c r="E1299" s="239">
        <v>24990</v>
      </c>
      <c r="M1299" s="239">
        <v>0</v>
      </c>
      <c r="XEJ1299"/>
      <c r="XEK1299"/>
      <c r="XEL1299"/>
      <c r="XEM1299"/>
      <c r="XEN1299"/>
      <c r="XEO1299"/>
      <c r="XEP1299"/>
      <c r="XEQ1299"/>
      <c r="XER1299"/>
      <c r="XES1299"/>
      <c r="XET1299"/>
      <c r="XEU1299"/>
      <c r="XEV1299"/>
      <c r="XEW1299"/>
      <c r="XEX1299"/>
      <c r="XEY1299"/>
      <c r="XEZ1299"/>
      <c r="XFA1299"/>
      <c r="XFB1299"/>
      <c r="XFC1299"/>
      <c r="XFD1299"/>
    </row>
    <row r="1300" s="239" customFormat="1" ht="21" hidden="1" customHeight="1" spans="1:16384">
      <c r="A1300" s="246">
        <v>23201</v>
      </c>
      <c r="B1300" s="248" t="s">
        <v>1127</v>
      </c>
      <c r="C1300" s="132">
        <f t="shared" si="20"/>
        <v>0</v>
      </c>
      <c r="XEJ1300"/>
      <c r="XEK1300"/>
      <c r="XEL1300"/>
      <c r="XEM1300"/>
      <c r="XEN1300"/>
      <c r="XEO1300"/>
      <c r="XEP1300"/>
      <c r="XEQ1300"/>
      <c r="XER1300"/>
      <c r="XES1300"/>
      <c r="XET1300"/>
      <c r="XEU1300"/>
      <c r="XEV1300"/>
      <c r="XEW1300"/>
      <c r="XEX1300"/>
      <c r="XEY1300"/>
      <c r="XEZ1300"/>
      <c r="XFA1300"/>
      <c r="XFB1300"/>
      <c r="XFC1300"/>
      <c r="XFD1300"/>
    </row>
    <row r="1301" s="239" customFormat="1" ht="21" hidden="1" customHeight="1" spans="1:16384">
      <c r="A1301" s="246">
        <v>23202</v>
      </c>
      <c r="B1301" s="249" t="s">
        <v>1128</v>
      </c>
      <c r="C1301" s="132">
        <f t="shared" si="20"/>
        <v>0</v>
      </c>
      <c r="M1301" s="239">
        <v>0</v>
      </c>
      <c r="XEJ1301"/>
      <c r="XEK1301"/>
      <c r="XEL1301"/>
      <c r="XEM1301"/>
      <c r="XEN1301"/>
      <c r="XEO1301"/>
      <c r="XEP1301"/>
      <c r="XEQ1301"/>
      <c r="XER1301"/>
      <c r="XES1301"/>
      <c r="XET1301"/>
      <c r="XEU1301"/>
      <c r="XEV1301"/>
      <c r="XEW1301"/>
      <c r="XEX1301"/>
      <c r="XEY1301"/>
      <c r="XEZ1301"/>
      <c r="XFA1301"/>
      <c r="XFB1301"/>
      <c r="XFC1301"/>
      <c r="XFD1301"/>
    </row>
    <row r="1302" s="239" customFormat="1" ht="21" hidden="1" customHeight="1" spans="1:16384">
      <c r="A1302" s="246">
        <v>2320201</v>
      </c>
      <c r="B1302" s="249" t="s">
        <v>1129</v>
      </c>
      <c r="C1302" s="132">
        <f t="shared" si="20"/>
        <v>0</v>
      </c>
      <c r="M1302" s="239">
        <v>0</v>
      </c>
      <c r="XEJ1302"/>
      <c r="XEK1302"/>
      <c r="XEL1302"/>
      <c r="XEM1302"/>
      <c r="XEN1302"/>
      <c r="XEO1302"/>
      <c r="XEP1302"/>
      <c r="XEQ1302"/>
      <c r="XER1302"/>
      <c r="XES1302"/>
      <c r="XET1302"/>
      <c r="XEU1302"/>
      <c r="XEV1302"/>
      <c r="XEW1302"/>
      <c r="XEX1302"/>
      <c r="XEY1302"/>
      <c r="XEZ1302"/>
      <c r="XFA1302"/>
      <c r="XFB1302"/>
      <c r="XFC1302"/>
      <c r="XFD1302"/>
    </row>
    <row r="1303" s="239" customFormat="1" ht="21" hidden="1" customHeight="1" spans="1:16384">
      <c r="A1303" s="246">
        <v>2320202</v>
      </c>
      <c r="B1303" s="249" t="s">
        <v>1130</v>
      </c>
      <c r="C1303" s="132">
        <f t="shared" si="20"/>
        <v>0</v>
      </c>
      <c r="M1303" s="239">
        <v>0</v>
      </c>
      <c r="XEJ1303"/>
      <c r="XEK1303"/>
      <c r="XEL1303"/>
      <c r="XEM1303"/>
      <c r="XEN1303"/>
      <c r="XEO1303"/>
      <c r="XEP1303"/>
      <c r="XEQ1303"/>
      <c r="XER1303"/>
      <c r="XES1303"/>
      <c r="XET1303"/>
      <c r="XEU1303"/>
      <c r="XEV1303"/>
      <c r="XEW1303"/>
      <c r="XEX1303"/>
      <c r="XEY1303"/>
      <c r="XEZ1303"/>
      <c r="XFA1303"/>
      <c r="XFB1303"/>
      <c r="XFC1303"/>
      <c r="XFD1303"/>
    </row>
    <row r="1304" s="239" customFormat="1" ht="21" hidden="1" customHeight="1" spans="1:16384">
      <c r="A1304" s="246">
        <v>2320203</v>
      </c>
      <c r="B1304" s="250" t="s">
        <v>1131</v>
      </c>
      <c r="C1304" s="132">
        <f t="shared" si="20"/>
        <v>0</v>
      </c>
      <c r="M1304" s="239">
        <v>0</v>
      </c>
      <c r="XEJ1304"/>
      <c r="XEK1304"/>
      <c r="XEL1304"/>
      <c r="XEM1304"/>
      <c r="XEN1304"/>
      <c r="XEO1304"/>
      <c r="XEP1304"/>
      <c r="XEQ1304"/>
      <c r="XER1304"/>
      <c r="XES1304"/>
      <c r="XET1304"/>
      <c r="XEU1304"/>
      <c r="XEV1304"/>
      <c r="XEW1304"/>
      <c r="XEX1304"/>
      <c r="XEY1304"/>
      <c r="XEZ1304"/>
      <c r="XFA1304"/>
      <c r="XFB1304"/>
      <c r="XFC1304"/>
      <c r="XFD1304"/>
    </row>
    <row r="1305" s="239" customFormat="1" ht="21" hidden="1" customHeight="1" spans="1:16384">
      <c r="A1305" s="246">
        <v>2320299</v>
      </c>
      <c r="B1305" s="248" t="s">
        <v>1132</v>
      </c>
      <c r="C1305" s="132">
        <f t="shared" si="20"/>
        <v>0</v>
      </c>
      <c r="M1305" s="239">
        <v>0</v>
      </c>
      <c r="XEJ1305"/>
      <c r="XEK1305"/>
      <c r="XEL1305"/>
      <c r="XEM1305"/>
      <c r="XEN1305"/>
      <c r="XEO1305"/>
      <c r="XEP1305"/>
      <c r="XEQ1305"/>
      <c r="XER1305"/>
      <c r="XES1305"/>
      <c r="XET1305"/>
      <c r="XEU1305"/>
      <c r="XEV1305"/>
      <c r="XEW1305"/>
      <c r="XEX1305"/>
      <c r="XEY1305"/>
      <c r="XEZ1305"/>
      <c r="XFA1305"/>
      <c r="XFB1305"/>
      <c r="XFC1305"/>
      <c r="XFD1305"/>
    </row>
    <row r="1306" s="239" customFormat="1" ht="21" customHeight="1" spans="1:16384">
      <c r="A1306" s="246">
        <v>23203</v>
      </c>
      <c r="B1306" s="249" t="s">
        <v>1133</v>
      </c>
      <c r="C1306" s="132">
        <f t="shared" si="20"/>
        <v>24990</v>
      </c>
      <c r="E1306" s="239">
        <v>24990</v>
      </c>
      <c r="M1306" s="239">
        <v>0</v>
      </c>
      <c r="XEJ1306"/>
      <c r="XEK1306"/>
      <c r="XEL1306"/>
      <c r="XEM1306"/>
      <c r="XEN1306"/>
      <c r="XEO1306"/>
      <c r="XEP1306"/>
      <c r="XEQ1306"/>
      <c r="XER1306"/>
      <c r="XES1306"/>
      <c r="XET1306"/>
      <c r="XEU1306"/>
      <c r="XEV1306"/>
      <c r="XEW1306"/>
      <c r="XEX1306"/>
      <c r="XEY1306"/>
      <c r="XEZ1306"/>
      <c r="XFA1306"/>
      <c r="XFB1306"/>
      <c r="XFC1306"/>
      <c r="XFD1306"/>
    </row>
    <row r="1307" s="239" customFormat="1" ht="21" customHeight="1" spans="1:16384">
      <c r="A1307" s="246">
        <v>2320301</v>
      </c>
      <c r="B1307" s="249" t="s">
        <v>1134</v>
      </c>
      <c r="C1307" s="132">
        <f t="shared" si="20"/>
        <v>24790</v>
      </c>
      <c r="E1307" s="239">
        <v>24790</v>
      </c>
      <c r="M1307" s="239">
        <v>0</v>
      </c>
      <c r="XEJ1307"/>
      <c r="XEK1307"/>
      <c r="XEL1307"/>
      <c r="XEM1307"/>
      <c r="XEN1307"/>
      <c r="XEO1307"/>
      <c r="XEP1307"/>
      <c r="XEQ1307"/>
      <c r="XER1307"/>
      <c r="XES1307"/>
      <c r="XET1307"/>
      <c r="XEU1307"/>
      <c r="XEV1307"/>
      <c r="XEW1307"/>
      <c r="XEX1307"/>
      <c r="XEY1307"/>
      <c r="XEZ1307"/>
      <c r="XFA1307"/>
      <c r="XFB1307"/>
      <c r="XFC1307"/>
      <c r="XFD1307"/>
    </row>
    <row r="1308" s="239" customFormat="1" ht="21" hidden="1" customHeight="1" spans="1:16384">
      <c r="A1308" s="246">
        <v>2320302</v>
      </c>
      <c r="B1308" s="249" t="s">
        <v>1135</v>
      </c>
      <c r="C1308" s="132">
        <f t="shared" si="20"/>
        <v>0</v>
      </c>
      <c r="M1308" s="239">
        <v>0</v>
      </c>
      <c r="XEJ1308"/>
      <c r="XEK1308"/>
      <c r="XEL1308"/>
      <c r="XEM1308"/>
      <c r="XEN1308"/>
      <c r="XEO1308"/>
      <c r="XEP1308"/>
      <c r="XEQ1308"/>
      <c r="XER1308"/>
      <c r="XES1308"/>
      <c r="XET1308"/>
      <c r="XEU1308"/>
      <c r="XEV1308"/>
      <c r="XEW1308"/>
      <c r="XEX1308"/>
      <c r="XEY1308"/>
      <c r="XEZ1308"/>
      <c r="XFA1308"/>
      <c r="XFB1308"/>
      <c r="XFC1308"/>
      <c r="XFD1308"/>
    </row>
    <row r="1309" s="239" customFormat="1" ht="21" customHeight="1" spans="1:16384">
      <c r="A1309" s="246">
        <v>2320303</v>
      </c>
      <c r="B1309" s="249" t="s">
        <v>1136</v>
      </c>
      <c r="C1309" s="132">
        <f t="shared" si="20"/>
        <v>200</v>
      </c>
      <c r="E1309" s="239">
        <v>200</v>
      </c>
      <c r="M1309" s="239">
        <v>0</v>
      </c>
      <c r="XEJ1309"/>
      <c r="XEK1309"/>
      <c r="XEL1309"/>
      <c r="XEM1309"/>
      <c r="XEN1309"/>
      <c r="XEO1309"/>
      <c r="XEP1309"/>
      <c r="XEQ1309"/>
      <c r="XER1309"/>
      <c r="XES1309"/>
      <c r="XET1309"/>
      <c r="XEU1309"/>
      <c r="XEV1309"/>
      <c r="XEW1309"/>
      <c r="XEX1309"/>
      <c r="XEY1309"/>
      <c r="XEZ1309"/>
      <c r="XFA1309"/>
      <c r="XFB1309"/>
      <c r="XFC1309"/>
      <c r="XFD1309"/>
    </row>
    <row r="1310" s="239" customFormat="1" ht="21" hidden="1" customHeight="1" spans="1:16384">
      <c r="A1310" s="246">
        <v>2320399</v>
      </c>
      <c r="B1310" s="249" t="s">
        <v>1137</v>
      </c>
      <c r="C1310" s="132">
        <f t="shared" si="20"/>
        <v>0</v>
      </c>
      <c r="M1310" s="239">
        <v>0</v>
      </c>
      <c r="XEJ1310"/>
      <c r="XEK1310"/>
      <c r="XEL1310"/>
      <c r="XEM1310"/>
      <c r="XEN1310"/>
      <c r="XEO1310"/>
      <c r="XEP1310"/>
      <c r="XEQ1310"/>
      <c r="XER1310"/>
      <c r="XES1310"/>
      <c r="XET1310"/>
      <c r="XEU1310"/>
      <c r="XEV1310"/>
      <c r="XEW1310"/>
      <c r="XEX1310"/>
      <c r="XEY1310"/>
      <c r="XEZ1310"/>
      <c r="XFA1310"/>
      <c r="XFB1310"/>
      <c r="XFC1310"/>
      <c r="XFD1310"/>
    </row>
    <row r="1311" s="239" customFormat="1" ht="21" customHeight="1" spans="1:16384">
      <c r="A1311" s="246">
        <v>233</v>
      </c>
      <c r="B1311" s="247" t="s">
        <v>1138</v>
      </c>
      <c r="C1311" s="132">
        <f t="shared" si="20"/>
        <v>10</v>
      </c>
      <c r="E1311" s="239">
        <v>10</v>
      </c>
      <c r="XEJ1311"/>
      <c r="XEK1311"/>
      <c r="XEL1311"/>
      <c r="XEM1311"/>
      <c r="XEN1311"/>
      <c r="XEO1311"/>
      <c r="XEP1311"/>
      <c r="XEQ1311"/>
      <c r="XER1311"/>
      <c r="XES1311"/>
      <c r="XET1311"/>
      <c r="XEU1311"/>
      <c r="XEV1311"/>
      <c r="XEW1311"/>
      <c r="XEX1311"/>
      <c r="XEY1311"/>
      <c r="XEZ1311"/>
      <c r="XFA1311"/>
      <c r="XFB1311"/>
      <c r="XFC1311"/>
      <c r="XFD1311"/>
    </row>
    <row r="1312" s="239" customFormat="1" ht="21" hidden="1" customHeight="1" spans="1:16384">
      <c r="A1312" s="246">
        <v>23301</v>
      </c>
      <c r="B1312" s="249" t="s">
        <v>1139</v>
      </c>
      <c r="C1312" s="132">
        <f t="shared" si="20"/>
        <v>0</v>
      </c>
      <c r="XEJ1312"/>
      <c r="XEK1312"/>
      <c r="XEL1312"/>
      <c r="XEM1312"/>
      <c r="XEN1312"/>
      <c r="XEO1312"/>
      <c r="XEP1312"/>
      <c r="XEQ1312"/>
      <c r="XER1312"/>
      <c r="XES1312"/>
      <c r="XET1312"/>
      <c r="XEU1312"/>
      <c r="XEV1312"/>
      <c r="XEW1312"/>
      <c r="XEX1312"/>
      <c r="XEY1312"/>
      <c r="XEZ1312"/>
      <c r="XFA1312"/>
      <c r="XFB1312"/>
      <c r="XFC1312"/>
      <c r="XFD1312"/>
    </row>
    <row r="1313" s="239" customFormat="1" ht="21" hidden="1" customHeight="1" spans="1:16384">
      <c r="A1313" s="246">
        <v>23302</v>
      </c>
      <c r="B1313" s="249" t="s">
        <v>1140</v>
      </c>
      <c r="C1313" s="132">
        <f t="shared" si="20"/>
        <v>0</v>
      </c>
      <c r="XEJ1313"/>
      <c r="XEK1313"/>
      <c r="XEL1313"/>
      <c r="XEM1313"/>
      <c r="XEN1313"/>
      <c r="XEO1313"/>
      <c r="XEP1313"/>
      <c r="XEQ1313"/>
      <c r="XER1313"/>
      <c r="XES1313"/>
      <c r="XET1313"/>
      <c r="XEU1313"/>
      <c r="XEV1313"/>
      <c r="XEW1313"/>
      <c r="XEX1313"/>
      <c r="XEY1313"/>
      <c r="XEZ1313"/>
      <c r="XFA1313"/>
      <c r="XFB1313"/>
      <c r="XFC1313"/>
      <c r="XFD1313"/>
    </row>
    <row r="1314" s="239" customFormat="1" ht="21" customHeight="1" spans="1:16384">
      <c r="A1314" s="246">
        <v>23303</v>
      </c>
      <c r="B1314" s="249" t="s">
        <v>1141</v>
      </c>
      <c r="C1314" s="132">
        <f t="shared" si="20"/>
        <v>10</v>
      </c>
      <c r="E1314" s="239">
        <v>10</v>
      </c>
      <c r="XEJ1314"/>
      <c r="XEK1314"/>
      <c r="XEL1314"/>
      <c r="XEM1314"/>
      <c r="XEN1314"/>
      <c r="XEO1314"/>
      <c r="XEP1314"/>
      <c r="XEQ1314"/>
      <c r="XER1314"/>
      <c r="XES1314"/>
      <c r="XET1314"/>
      <c r="XEU1314"/>
      <c r="XEV1314"/>
      <c r="XEW1314"/>
      <c r="XEX1314"/>
      <c r="XEY1314"/>
      <c r="XEZ1314"/>
      <c r="XFA1314"/>
      <c r="XFB1314"/>
      <c r="XFC1314"/>
      <c r="XFD1314"/>
    </row>
    <row r="1315" s="239" customFormat="1" ht="21" customHeight="1" spans="1:16384">
      <c r="A1315" s="246">
        <v>2230399</v>
      </c>
      <c r="B1315" s="249" t="s">
        <v>1557</v>
      </c>
      <c r="C1315" s="132">
        <f t="shared" si="20"/>
        <v>10</v>
      </c>
      <c r="E1315" s="239">
        <v>10</v>
      </c>
      <c r="M1315" s="239">
        <v>0</v>
      </c>
      <c r="XEJ1315"/>
      <c r="XEK1315"/>
      <c r="XEL1315"/>
      <c r="XEM1315"/>
      <c r="XEN1315"/>
      <c r="XEO1315"/>
      <c r="XEP1315"/>
      <c r="XEQ1315"/>
      <c r="XER1315"/>
      <c r="XES1315"/>
      <c r="XET1315"/>
      <c r="XEU1315"/>
      <c r="XEV1315"/>
      <c r="XEW1315"/>
      <c r="XEX1315"/>
      <c r="XEY1315"/>
      <c r="XEZ1315"/>
      <c r="XFA1315"/>
      <c r="XFB1315"/>
      <c r="XFC1315"/>
      <c r="XFD1315"/>
    </row>
    <row r="1316" s="239" customFormat="1" ht="21" customHeight="1" spans="1:16384">
      <c r="A1316" s="246">
        <v>227</v>
      </c>
      <c r="B1316" s="247" t="s">
        <v>1558</v>
      </c>
      <c r="C1316" s="132">
        <f t="shared" si="20"/>
        <v>10000</v>
      </c>
      <c r="D1316" s="239">
        <v>10000</v>
      </c>
      <c r="M1316" s="239">
        <v>0</v>
      </c>
      <c r="XEJ1316"/>
      <c r="XEK1316"/>
      <c r="XEL1316"/>
      <c r="XEM1316"/>
      <c r="XEN1316"/>
      <c r="XEO1316"/>
      <c r="XEP1316"/>
      <c r="XEQ1316"/>
      <c r="XER1316"/>
      <c r="XES1316"/>
      <c r="XET1316"/>
      <c r="XEU1316"/>
      <c r="XEV1316"/>
      <c r="XEW1316"/>
      <c r="XEX1316"/>
      <c r="XEY1316"/>
      <c r="XEZ1316"/>
      <c r="XFA1316"/>
      <c r="XFB1316"/>
      <c r="XFC1316"/>
      <c r="XFD1316"/>
    </row>
    <row r="1317" s="239" customFormat="1" ht="21" customHeight="1" spans="1:16384">
      <c r="A1317" s="246">
        <v>22799</v>
      </c>
      <c r="B1317" s="249" t="s">
        <v>1558</v>
      </c>
      <c r="C1317" s="251">
        <f t="shared" si="20"/>
        <v>10000</v>
      </c>
      <c r="D1317" s="239">
        <v>10000</v>
      </c>
      <c r="M1317" s="239">
        <v>0</v>
      </c>
      <c r="XEJ1317"/>
      <c r="XEK1317"/>
      <c r="XEL1317"/>
      <c r="XEM1317"/>
      <c r="XEN1317"/>
      <c r="XEO1317"/>
      <c r="XEP1317"/>
      <c r="XEQ1317"/>
      <c r="XER1317"/>
      <c r="XES1317"/>
      <c r="XET1317"/>
      <c r="XEU1317"/>
      <c r="XEV1317"/>
      <c r="XEW1317"/>
      <c r="XEX1317"/>
      <c r="XEY1317"/>
      <c r="XEZ1317"/>
      <c r="XFA1317"/>
      <c r="XFB1317"/>
      <c r="XFC1317"/>
      <c r="XFD1317"/>
    </row>
    <row r="1318" s="239" customFormat="1" ht="21" customHeight="1" spans="1:16384">
      <c r="A1318" s="246">
        <v>2279999</v>
      </c>
      <c r="B1318" s="252" t="s">
        <v>1559</v>
      </c>
      <c r="C1318" s="132">
        <f t="shared" si="20"/>
        <v>10000</v>
      </c>
      <c r="D1318" s="239">
        <v>10000</v>
      </c>
      <c r="M1318" s="239">
        <v>0</v>
      </c>
      <c r="XEJ1318"/>
      <c r="XEK1318"/>
      <c r="XEL1318"/>
      <c r="XEM1318"/>
      <c r="XEN1318"/>
      <c r="XEO1318"/>
      <c r="XEP1318"/>
      <c r="XEQ1318"/>
      <c r="XER1318"/>
      <c r="XES1318"/>
      <c r="XET1318"/>
      <c r="XEU1318"/>
      <c r="XEV1318"/>
      <c r="XEW1318"/>
      <c r="XEX1318"/>
      <c r="XEY1318"/>
      <c r="XEZ1318"/>
      <c r="XFA1318"/>
      <c r="XFB1318"/>
      <c r="XFC1318"/>
      <c r="XFD1318"/>
    </row>
    <row r="1319" s="239" customFormat="1" ht="31" hidden="1" customHeight="1" spans="2:16384">
      <c r="B1319" s="253" t="s">
        <v>1560</v>
      </c>
      <c r="C1319" s="254"/>
      <c r="XEJ1319"/>
      <c r="XEK1319"/>
      <c r="XEL1319"/>
      <c r="XEM1319"/>
      <c r="XEN1319"/>
      <c r="XEO1319"/>
      <c r="XEP1319"/>
      <c r="XEQ1319"/>
      <c r="XER1319"/>
      <c r="XES1319"/>
      <c r="XET1319"/>
      <c r="XEU1319"/>
      <c r="XEV1319"/>
      <c r="XEW1319"/>
      <c r="XEX1319"/>
      <c r="XEY1319"/>
      <c r="XEZ1319"/>
      <c r="XFA1319"/>
      <c r="XFB1319"/>
      <c r="XFC1319"/>
      <c r="XFD1319"/>
    </row>
    <row r="1320" hidden="1"/>
    <row r="1321" hidden="1"/>
    <row r="1322" hidden="1"/>
    <row r="1323" hidden="1"/>
    <row r="1324" hidden="1"/>
    <row r="1325" hidden="1"/>
    <row r="1326" hidden="1"/>
    <row r="1327" hidden="1"/>
    <row r="1328" hidden="1"/>
    <row r="1329" hidden="1"/>
    <row r="1330" hidden="1"/>
    <row r="1331" hidden="1"/>
  </sheetData>
  <autoFilter ref="A4:P1331">
    <filterColumn colId="2">
      <filters>
        <filter val="100"/>
        <filter val="500"/>
        <filter val="3,100"/>
        <filter val="1"/>
        <filter val="101"/>
        <filter val="2"/>
        <filter val="103"/>
        <filter val="4"/>
        <filter val="104"/>
        <filter val="5"/>
        <filter val="3,105"/>
        <filter val="6"/>
        <filter val="7"/>
        <filter val="1,107"/>
        <filter val="36,907"/>
        <filter val="2,108"/>
        <filter val="9"/>
        <filter val="109"/>
        <filter val="509"/>
        <filter val="1,509"/>
        <filter val="2,909"/>
        <filter val="6,910"/>
        <filter val="3,111"/>
        <filter val="113"/>
        <filter val="1,513"/>
        <filter val="2,113"/>
        <filter val="114"/>
        <filter val="515"/>
        <filter val="116"/>
        <filter val="117"/>
        <filter val="2,917"/>
        <filter val="16,917"/>
        <filter val="22,917"/>
        <filter val="118"/>
        <filter val="1,518"/>
        <filter val="2,919"/>
        <filter val="120"/>
        <filter val="920"/>
        <filter val="522"/>
        <filter val="922"/>
        <filter val="1,522"/>
        <filter val="1,524"/>
        <filter val="1,126"/>
        <filter val="127"/>
        <filter val="527"/>
        <filter val="32,128"/>
        <filter val="129"/>
        <filter val="36,929"/>
        <filter val="130"/>
        <filter val="5,130"/>
        <filter val="1,131"/>
        <filter val="2,131"/>
        <filter val="533"/>
        <filter val="22,133"/>
        <filter val="135"/>
        <filter val="1,136"/>
        <filter val="2,937"/>
        <filter val="138"/>
        <filter val="139"/>
        <filter val="1,141"/>
        <filter val="142"/>
        <filter val="542"/>
        <filter val="543"/>
        <filter val="17,543"/>
        <filter val="544"/>
        <filter val="11,545"/>
        <filter val="23,545"/>
        <filter val="546"/>
        <filter val="9,547"/>
        <filter val="148"/>
        <filter val="549"/>
        <filter val="3,149"/>
        <filter val="150"/>
        <filter val="13,950"/>
        <filter val="951"/>
        <filter val="2,951"/>
        <filter val="3,551"/>
        <filter val="152"/>
        <filter val="8,152"/>
        <filter val="11,953"/>
        <filter val="18,554"/>
        <filter val="155"/>
        <filter val="555"/>
        <filter val="2,555"/>
        <filter val="157"/>
        <filter val="6,557"/>
        <filter val="83,558"/>
        <filter val="160"/>
        <filter val="161"/>
        <filter val="962"/>
        <filter val="567"/>
        <filter val="166,577"/>
        <filter val="568"/>
        <filter val="171"/>
        <filter val="972"/>
        <filter val="1,972"/>
        <filter val="173"/>
        <filter val="177"/>
        <filter val="16,978"/>
        <filter val="180"/>
        <filter val="4,580"/>
        <filter val="1,181"/>
        <filter val="27,181"/>
        <filter val="182"/>
        <filter val="183"/>
        <filter val="22,985"/>
        <filter val="186"/>
        <filter val="1,187"/>
        <filter val="25,987"/>
        <filter val="292,557"/>
        <filter val="188"/>
        <filter val="3,588"/>
        <filter val="19,988"/>
        <filter val="30,589"/>
        <filter val="1,190"/>
        <filter val="24,990"/>
        <filter val="9,191"/>
        <filter val="1,992"/>
        <filter val="993"/>
        <filter val="194"/>
        <filter val="12,594"/>
        <filter val="2,997"/>
        <filter val="199"/>
        <filter val="200"/>
        <filter val="600"/>
        <filter val="1,601"/>
        <filter val="1,605"/>
        <filter val="606"/>
        <filter val="209"/>
        <filter val="78,209"/>
        <filter val="610"/>
        <filter val="211"/>
        <filter val="611"/>
        <filter val="1,220"/>
        <filter val="1,621"/>
        <filter val="3,221"/>
        <filter val="86,221"/>
        <filter val="223"/>
        <filter val="623"/>
        <filter val="624"/>
        <filter val="965,635"/>
        <filter val="227"/>
        <filter val="228"/>
        <filter val="9,629"/>
        <filter val="630"/>
        <filter val="2,231"/>
        <filter val="39,231"/>
        <filter val="235"/>
        <filter val="1,235"/>
        <filter val="637"/>
        <filter val="638"/>
        <filter val="16,639"/>
        <filter val="240"/>
        <filter val="640"/>
        <filter val="1,241"/>
        <filter val="1,243"/>
        <filter val="2,243"/>
        <filter val="246"/>
        <filter val="1,646"/>
        <filter val="2,648"/>
        <filter val="1,249"/>
        <filter val="251"/>
        <filter val="1,651"/>
        <filter val="252"/>
        <filter val="1,252"/>
        <filter val="255"/>
        <filter val="4,255"/>
        <filter val="262"/>
        <filter val="19,266"/>
        <filter val="19,267"/>
        <filter val="13,268"/>
        <filter val="3,269"/>
        <filter val="270"/>
        <filter val="273"/>
        <filter val="673"/>
        <filter val="675"/>
        <filter val="1,676"/>
        <filter val="679"/>
        <filter val="1,679"/>
        <filter val="281"/>
        <filter val="6,684"/>
        <filter val="288"/>
        <filter val="290"/>
        <filter val="691"/>
        <filter val="2,693"/>
        <filter val="1,295"/>
        <filter val="297"/>
        <filter val="2,297"/>
        <filter val="8,298"/>
        <filter val="699"/>
        <filter val="300"/>
        <filter val="700"/>
        <filter val="302"/>
        <filter val="305"/>
        <filter val="306"/>
        <filter val="1,708"/>
        <filter val="5,708"/>
        <filter val="4,713"/>
        <filter val="314"/>
        <filter val="718"/>
        <filter val="1,321"/>
        <filter val="1,322"/>
        <filter val="324"/>
        <filter val="3,724"/>
        <filter val="725"/>
        <filter val="1,325"/>
        <filter val="728"/>
        <filter val="329"/>
        <filter val="11,329"/>
        <filter val="330"/>
        <filter val="6,730"/>
        <filter val="1,731"/>
        <filter val="21,332"/>
        <filter val="12,334"/>
        <filter val="1,737"/>
        <filter val="738"/>
        <filter val="130,328"/>
        <filter val="6,339"/>
        <filter val="340"/>
        <filter val="1,340"/>
        <filter val="2,740"/>
        <filter val="343"/>
        <filter val="4,744"/>
        <filter val="346"/>
        <filter val="12,348"/>
        <filter val="350"/>
        <filter val="351"/>
        <filter val="3,353"/>
        <filter val="354"/>
        <filter val="1,354"/>
        <filter val="3,357"/>
        <filter val="3,757"/>
        <filter val="12,358"/>
        <filter val="361"/>
        <filter val="2,764"/>
        <filter val="368"/>
        <filter val="18,769"/>
        <filter val="770"/>
        <filter val="28,370"/>
        <filter val="1,375"/>
        <filter val="776"/>
        <filter val="777"/>
        <filter val="380"/>
        <filter val="381"/>
        <filter val="9,382"/>
        <filter val="9,388"/>
        <filter val="24,790"/>
        <filter val="1,391"/>
        <filter val="1,392"/>
        <filter val="1,792"/>
        <filter val="394"/>
        <filter val="795"/>
        <filter val="796"/>
        <filter val="22,797"/>
        <filter val="2,000"/>
        <filter val="10,000"/>
        <filter val="19,400"/>
        <filter val="1,401"/>
        <filter val="802"/>
        <filter val="403"/>
        <filter val="805"/>
        <filter val="19,005"/>
        <filter val="10"/>
        <filter val="1,410"/>
        <filter val="13,011"/>
        <filter val="12"/>
        <filter val="13"/>
        <filter val="3,413"/>
        <filter val="14"/>
        <filter val="1,016"/>
        <filter val="2,816"/>
        <filter val="1,818"/>
        <filter val="2,019"/>
        <filter val="3,819"/>
        <filter val="20"/>
        <filter val="22"/>
        <filter val="4,422"/>
        <filter val="25"/>
        <filter val="825"/>
        <filter val="1,025"/>
        <filter val="59,825"/>
        <filter val="26"/>
        <filter val="4,426"/>
        <filter val="27"/>
        <filter val="28"/>
        <filter val="1,028"/>
        <filter val="10,028"/>
        <filter val="29"/>
        <filter val="30"/>
        <filter val="31"/>
        <filter val="1,833"/>
        <filter val="3,433"/>
        <filter val="35"/>
        <filter val="1,036"/>
        <filter val="1,436"/>
        <filter val="38"/>
        <filter val="40"/>
        <filter val="6,040"/>
        <filter val="441"/>
        <filter val="442"/>
        <filter val="9,443"/>
        <filter val="44"/>
        <filter val="844"/>
        <filter val="46"/>
        <filter val="6,446"/>
        <filter val="449"/>
        <filter val="50"/>
        <filter val="450"/>
        <filter val="1,050"/>
        <filter val="39,050"/>
        <filter val="51"/>
        <filter val="147,481"/>
        <filter val="52"/>
        <filter val="1,053"/>
        <filter val="3,453"/>
        <filter val="55"/>
        <filter val="855"/>
        <filter val="3,055"/>
        <filter val="1,056"/>
        <filter val="1,857"/>
        <filter val="58"/>
        <filter val="59"/>
        <filter val="1,059"/>
        <filter val="60"/>
        <filter val="4,060"/>
        <filter val="5,860"/>
        <filter val="7,860"/>
        <filter val="61"/>
        <filter val="462"/>
        <filter val="463"/>
        <filter val="1,063"/>
        <filter val="1,064"/>
        <filter val="70"/>
        <filter val="470"/>
        <filter val="60,070"/>
        <filter val="71"/>
        <filter val="3,471"/>
        <filter val="74"/>
        <filter val="874"/>
        <filter val="6,874"/>
        <filter val="75"/>
        <filter val="77"/>
        <filter val="477"/>
        <filter val="4,077"/>
        <filter val="80"/>
        <filter val="7,081"/>
        <filter val="275,053"/>
        <filter val="84"/>
        <filter val="30,088"/>
        <filter val="89"/>
        <filter val="5,889"/>
        <filter val="15,089"/>
        <filter val="90"/>
        <filter val="490"/>
        <filter val="92"/>
        <filter val="893"/>
        <filter val="494"/>
        <filter val="95"/>
        <filter val="2,895"/>
        <filter val="4,896"/>
        <filter val="497"/>
        <filter val="3,098"/>
        <filter val="6,498"/>
        <filter val="6,099"/>
      </filters>
    </filterColumn>
    <extLst/>
  </autoFilter>
  <mergeCells count="3">
    <mergeCell ref="B1:C1"/>
    <mergeCell ref="B2:C2"/>
    <mergeCell ref="B3:C3"/>
  </mergeCells>
  <printOptions horizontalCentered="1"/>
  <pageMargins left="0.235416666666667" right="0.235416666666667" top="0.511805555555556" bottom="0.590277777777778" header="0.786805555555556" footer="0.235416666666667"/>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33"/>
  <sheetViews>
    <sheetView showZeros="0" topLeftCell="B12" workbookViewId="0">
      <selection activeCell="E36" sqref="E36"/>
    </sheetView>
  </sheetViews>
  <sheetFormatPr defaultColWidth="9" defaultRowHeight="12.75" outlineLevelCol="4"/>
  <cols>
    <col min="1" max="1" width="9" style="212" hidden="1" customWidth="1"/>
    <col min="2" max="2" width="37" style="212" customWidth="1"/>
    <col min="3" max="5" width="18.125" style="213" customWidth="1"/>
    <col min="6" max="16384" width="9" style="212"/>
  </cols>
  <sheetData>
    <row r="1" ht="20.25" customHeight="1" spans="2:5">
      <c r="B1" s="98" t="s">
        <v>1561</v>
      </c>
      <c r="C1" s="98"/>
      <c r="D1" s="98"/>
      <c r="E1" s="98"/>
    </row>
    <row r="2" ht="29.25" customHeight="1" spans="2:5">
      <c r="B2" s="99" t="s">
        <v>1544</v>
      </c>
      <c r="C2" s="99"/>
      <c r="D2" s="99"/>
      <c r="E2" s="99"/>
    </row>
    <row r="3" ht="18" customHeight="1" spans="2:5">
      <c r="B3" s="214" t="s">
        <v>1562</v>
      </c>
      <c r="C3" s="214"/>
      <c r="D3" s="214"/>
      <c r="E3" s="214"/>
    </row>
    <row r="4" ht="21" customHeight="1" spans="2:5">
      <c r="B4" s="215"/>
      <c r="C4" s="215"/>
      <c r="D4" s="215"/>
      <c r="E4" s="216" t="s">
        <v>35</v>
      </c>
    </row>
    <row r="5" s="211" customFormat="1" ht="24" customHeight="1" spans="2:5">
      <c r="B5" s="217" t="s">
        <v>1563</v>
      </c>
      <c r="C5" s="218" t="s">
        <v>1564</v>
      </c>
      <c r="D5" s="218"/>
      <c r="E5" s="219"/>
    </row>
    <row r="6" s="211" customFormat="1" ht="24" customHeight="1" spans="2:5">
      <c r="B6" s="220"/>
      <c r="C6" s="221" t="s">
        <v>1565</v>
      </c>
      <c r="D6" s="221" t="s">
        <v>1566</v>
      </c>
      <c r="E6" s="222" t="s">
        <v>1567</v>
      </c>
    </row>
    <row r="7" ht="24" customHeight="1" spans="2:5">
      <c r="B7" s="223" t="s">
        <v>1241</v>
      </c>
      <c r="C7" s="224">
        <f>D7+E7</f>
        <v>965635.401200001</v>
      </c>
      <c r="D7" s="224">
        <f>SUM(D8:D31)</f>
        <v>445048.270000001</v>
      </c>
      <c r="E7" s="225">
        <f>SUM(E8:E32)</f>
        <v>520587.1312</v>
      </c>
    </row>
    <row r="8" ht="20.1" customHeight="1" spans="2:5">
      <c r="B8" s="226" t="s">
        <v>130</v>
      </c>
      <c r="C8" s="227">
        <v>36929.0512</v>
      </c>
      <c r="D8" s="227">
        <v>25428.5</v>
      </c>
      <c r="E8" s="228">
        <f t="shared" ref="E8:E32" si="0">C8-D8</f>
        <v>11500.5512</v>
      </c>
    </row>
    <row r="9" ht="20.1" customHeight="1" spans="2:5">
      <c r="B9" s="226" t="s">
        <v>259</v>
      </c>
      <c r="C9" s="227">
        <v>0</v>
      </c>
      <c r="D9" s="229">
        <v>0</v>
      </c>
      <c r="E9" s="228">
        <f t="shared" si="0"/>
        <v>0</v>
      </c>
    </row>
    <row r="10" ht="20.1" customHeight="1" spans="2:5">
      <c r="B10" s="226" t="s">
        <v>290</v>
      </c>
      <c r="C10" s="227">
        <v>514.59</v>
      </c>
      <c r="D10" s="229">
        <v>0</v>
      </c>
      <c r="E10" s="228">
        <f t="shared" si="0"/>
        <v>514.59</v>
      </c>
    </row>
    <row r="11" ht="20.1" customHeight="1" spans="2:5">
      <c r="B11" s="226" t="s">
        <v>309</v>
      </c>
      <c r="C11" s="227">
        <v>32128.47</v>
      </c>
      <c r="D11" s="227">
        <v>23880.55</v>
      </c>
      <c r="E11" s="228">
        <f t="shared" si="0"/>
        <v>8247.92</v>
      </c>
    </row>
    <row r="12" ht="20.1" customHeight="1" spans="2:5">
      <c r="B12" s="226" t="s">
        <v>360</v>
      </c>
      <c r="C12" s="227">
        <v>292557.180000001</v>
      </c>
      <c r="D12" s="227">
        <v>203000.710000001</v>
      </c>
      <c r="E12" s="228">
        <f t="shared" si="0"/>
        <v>89556.47</v>
      </c>
    </row>
    <row r="13" ht="20.1" customHeight="1" spans="2:5">
      <c r="B13" s="226" t="s">
        <v>409</v>
      </c>
      <c r="C13" s="227">
        <v>1736.69</v>
      </c>
      <c r="D13" s="227">
        <v>372.19</v>
      </c>
      <c r="E13" s="228">
        <f t="shared" si="0"/>
        <v>1364.5</v>
      </c>
    </row>
    <row r="14" ht="20.1" customHeight="1" spans="2:5">
      <c r="B14" s="230" t="s">
        <v>458</v>
      </c>
      <c r="C14" s="231">
        <v>6873.68</v>
      </c>
      <c r="D14" s="231">
        <v>3619.22</v>
      </c>
      <c r="E14" s="228">
        <f t="shared" si="0"/>
        <v>3254.46</v>
      </c>
    </row>
    <row r="15" ht="20.1" customHeight="1" spans="2:5">
      <c r="B15" s="230" t="s">
        <v>500</v>
      </c>
      <c r="C15" s="231">
        <v>166577.21</v>
      </c>
      <c r="D15" s="231">
        <v>82048.82</v>
      </c>
      <c r="E15" s="228">
        <f t="shared" si="0"/>
        <v>84528.39</v>
      </c>
    </row>
    <row r="16" ht="20.1" customHeight="1" spans="2:5">
      <c r="B16" s="230" t="s">
        <v>609</v>
      </c>
      <c r="C16" s="231">
        <v>83558.13</v>
      </c>
      <c r="D16" s="231">
        <v>45335.36</v>
      </c>
      <c r="E16" s="228">
        <f t="shared" si="0"/>
        <v>38222.77</v>
      </c>
    </row>
    <row r="17" ht="20.1" customHeight="1" spans="2:5">
      <c r="B17" s="230" t="s">
        <v>674</v>
      </c>
      <c r="C17" s="231">
        <v>21331.91</v>
      </c>
      <c r="D17" s="231">
        <v>1422.78</v>
      </c>
      <c r="E17" s="228">
        <f t="shared" si="0"/>
        <v>19909.13</v>
      </c>
    </row>
    <row r="18" ht="20.1" customHeight="1" spans="2:5">
      <c r="B18" s="230" t="s">
        <v>743</v>
      </c>
      <c r="C18" s="231">
        <v>19004.99</v>
      </c>
      <c r="D18" s="231">
        <v>4257.84</v>
      </c>
      <c r="E18" s="228">
        <f t="shared" si="0"/>
        <v>14747.15</v>
      </c>
    </row>
    <row r="19" ht="20.1" customHeight="1" spans="2:5">
      <c r="B19" s="230" t="s">
        <v>763</v>
      </c>
      <c r="C19" s="231">
        <v>147481.31</v>
      </c>
      <c r="D19" s="231">
        <v>16753.77</v>
      </c>
      <c r="E19" s="228">
        <f t="shared" si="0"/>
        <v>130727.54</v>
      </c>
    </row>
    <row r="20" ht="20.1" customHeight="1" spans="2:5">
      <c r="B20" s="230" t="s">
        <v>854</v>
      </c>
      <c r="C20" s="231">
        <v>39050.35</v>
      </c>
      <c r="D20" s="231">
        <v>6686.46000000001</v>
      </c>
      <c r="E20" s="228">
        <f t="shared" si="0"/>
        <v>32363.89</v>
      </c>
    </row>
    <row r="21" ht="20.1" customHeight="1" spans="2:5">
      <c r="B21" s="230" t="s">
        <v>899</v>
      </c>
      <c r="C21" s="231">
        <v>3098.19</v>
      </c>
      <c r="D21" s="231">
        <v>1666.19</v>
      </c>
      <c r="E21" s="228">
        <f t="shared" si="0"/>
        <v>1432</v>
      </c>
    </row>
    <row r="22" ht="20.1" customHeight="1" spans="2:5">
      <c r="B22" s="230" t="s">
        <v>944</v>
      </c>
      <c r="C22" s="231">
        <v>3104.93</v>
      </c>
      <c r="D22" s="231">
        <v>290.45</v>
      </c>
      <c r="E22" s="228">
        <f t="shared" si="0"/>
        <v>2814.48</v>
      </c>
    </row>
    <row r="23" ht="20.1" customHeight="1" spans="2:5">
      <c r="B23" s="230" t="s">
        <v>957</v>
      </c>
      <c r="C23" s="231">
        <v>0</v>
      </c>
      <c r="D23" s="231">
        <v>0</v>
      </c>
      <c r="E23" s="228">
        <f t="shared" si="0"/>
        <v>0</v>
      </c>
    </row>
    <row r="24" ht="20.1" customHeight="1" spans="2:5">
      <c r="B24" s="230" t="s">
        <v>983</v>
      </c>
      <c r="C24" s="231">
        <v>0</v>
      </c>
      <c r="D24" s="232">
        <v>0</v>
      </c>
      <c r="E24" s="228">
        <f t="shared" si="0"/>
        <v>0</v>
      </c>
    </row>
    <row r="25" ht="20.1" customHeight="1" spans="2:5">
      <c r="B25" s="230" t="s">
        <v>992</v>
      </c>
      <c r="C25" s="231">
        <v>6684.17</v>
      </c>
      <c r="D25" s="231">
        <v>4699.67</v>
      </c>
      <c r="E25" s="228">
        <f t="shared" si="0"/>
        <v>1984.5</v>
      </c>
    </row>
    <row r="26" ht="20.1" customHeight="1" spans="2:5">
      <c r="B26" s="230" t="s">
        <v>1030</v>
      </c>
      <c r="C26" s="231">
        <v>59824.65</v>
      </c>
      <c r="D26" s="231">
        <v>22917.39</v>
      </c>
      <c r="E26" s="228">
        <f t="shared" si="0"/>
        <v>36907.26</v>
      </c>
    </row>
    <row r="27" ht="20.1" customHeight="1" spans="2:5">
      <c r="B27" s="230" t="s">
        <v>1050</v>
      </c>
      <c r="C27" s="231">
        <v>543.5</v>
      </c>
      <c r="D27" s="231">
        <v>0.5</v>
      </c>
      <c r="E27" s="228">
        <f t="shared" si="0"/>
        <v>543</v>
      </c>
    </row>
    <row r="28" ht="20.1" customHeight="1" spans="2:5">
      <c r="B28" s="230" t="s">
        <v>1090</v>
      </c>
      <c r="C28" s="231">
        <v>9547.35</v>
      </c>
      <c r="D28" s="231">
        <v>2667.87</v>
      </c>
      <c r="E28" s="228">
        <f t="shared" si="0"/>
        <v>6879.48</v>
      </c>
    </row>
    <row r="29" ht="20.1" customHeight="1" spans="2:5">
      <c r="B29" s="230" t="s">
        <v>1125</v>
      </c>
      <c r="C29" s="231">
        <v>89.05</v>
      </c>
      <c r="D29" s="231">
        <v>0</v>
      </c>
      <c r="E29" s="228">
        <f t="shared" si="0"/>
        <v>89.05</v>
      </c>
    </row>
    <row r="30" ht="20.1" customHeight="1" spans="2:5">
      <c r="B30" s="230" t="s">
        <v>1126</v>
      </c>
      <c r="C30" s="231">
        <v>24990</v>
      </c>
      <c r="D30" s="232">
        <v>0</v>
      </c>
      <c r="E30" s="228">
        <f t="shared" si="0"/>
        <v>24990</v>
      </c>
    </row>
    <row r="31" ht="20.1" customHeight="1" spans="2:5">
      <c r="B31" s="230" t="s">
        <v>1138</v>
      </c>
      <c r="C31" s="233">
        <v>10</v>
      </c>
      <c r="D31" s="232">
        <v>0</v>
      </c>
      <c r="E31" s="228">
        <f t="shared" si="0"/>
        <v>10</v>
      </c>
    </row>
    <row r="32" ht="20.1" customHeight="1" spans="2:5">
      <c r="B32" s="234" t="s">
        <v>1558</v>
      </c>
      <c r="C32" s="235">
        <v>10000</v>
      </c>
      <c r="D32" s="236">
        <v>0</v>
      </c>
      <c r="E32" s="237">
        <f t="shared" si="0"/>
        <v>10000</v>
      </c>
    </row>
    <row r="33" ht="52.5" customHeight="1" spans="2:5">
      <c r="B33" s="238" t="s">
        <v>1568</v>
      </c>
      <c r="C33" s="238"/>
      <c r="D33" s="238"/>
      <c r="E33" s="238"/>
    </row>
  </sheetData>
  <mergeCells count="7">
    <mergeCell ref="B1:E1"/>
    <mergeCell ref="B2:E2"/>
    <mergeCell ref="B3:E3"/>
    <mergeCell ref="B4:D4"/>
    <mergeCell ref="C5:E5"/>
    <mergeCell ref="B33:E33"/>
    <mergeCell ref="B5:B6"/>
  </mergeCells>
  <printOptions horizontalCentered="1"/>
  <pageMargins left="0.236111111111111" right="0.236111111111111" top="0.511805555555556" bottom="0.314583333333333" header="0.314583333333333" footer="0.314583333333333"/>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7"/>
  <sheetViews>
    <sheetView topLeftCell="A4" workbookViewId="0">
      <selection activeCell="D28" sqref="D28"/>
    </sheetView>
  </sheetViews>
  <sheetFormatPr defaultColWidth="21.5" defaultRowHeight="21.95" customHeight="1" outlineLevelCol="1"/>
  <cols>
    <col min="1" max="1" width="52.25" style="196" customWidth="1"/>
    <col min="2" max="2" width="32.5" style="196" customWidth="1"/>
    <col min="3" max="244" width="21.5" style="196"/>
    <col min="245" max="245" width="52.25" style="196" customWidth="1"/>
    <col min="246" max="246" width="32.5" style="196" customWidth="1"/>
    <col min="247" max="500" width="21.5" style="196"/>
    <col min="501" max="501" width="52.25" style="196" customWidth="1"/>
    <col min="502" max="502" width="32.5" style="196" customWidth="1"/>
    <col min="503" max="756" width="21.5" style="196"/>
    <col min="757" max="757" width="52.25" style="196" customWidth="1"/>
    <col min="758" max="758" width="32.5" style="196" customWidth="1"/>
    <col min="759" max="1012" width="21.5" style="196"/>
    <col min="1013" max="1013" width="52.25" style="196" customWidth="1"/>
    <col min="1014" max="1014" width="32.5" style="196" customWidth="1"/>
    <col min="1015" max="1268" width="21.5" style="196"/>
    <col min="1269" max="1269" width="52.25" style="196" customWidth="1"/>
    <col min="1270" max="1270" width="32.5" style="196" customWidth="1"/>
    <col min="1271" max="1524" width="21.5" style="196"/>
    <col min="1525" max="1525" width="52.25" style="196" customWidth="1"/>
    <col min="1526" max="1526" width="32.5" style="196" customWidth="1"/>
    <col min="1527" max="1780" width="21.5" style="196"/>
    <col min="1781" max="1781" width="52.25" style="196" customWidth="1"/>
    <col min="1782" max="1782" width="32.5" style="196" customWidth="1"/>
    <col min="1783" max="2036" width="21.5" style="196"/>
    <col min="2037" max="2037" width="52.25" style="196" customWidth="1"/>
    <col min="2038" max="2038" width="32.5" style="196" customWidth="1"/>
    <col min="2039" max="2292" width="21.5" style="196"/>
    <col min="2293" max="2293" width="52.25" style="196" customWidth="1"/>
    <col min="2294" max="2294" width="32.5" style="196" customWidth="1"/>
    <col min="2295" max="2548" width="21.5" style="196"/>
    <col min="2549" max="2549" width="52.25" style="196" customWidth="1"/>
    <col min="2550" max="2550" width="32.5" style="196" customWidth="1"/>
    <col min="2551" max="2804" width="21.5" style="196"/>
    <col min="2805" max="2805" width="52.25" style="196" customWidth="1"/>
    <col min="2806" max="2806" width="32.5" style="196" customWidth="1"/>
    <col min="2807" max="3060" width="21.5" style="196"/>
    <col min="3061" max="3061" width="52.25" style="196" customWidth="1"/>
    <col min="3062" max="3062" width="32.5" style="196" customWidth="1"/>
    <col min="3063" max="3316" width="21.5" style="196"/>
    <col min="3317" max="3317" width="52.25" style="196" customWidth="1"/>
    <col min="3318" max="3318" width="32.5" style="196" customWidth="1"/>
    <col min="3319" max="3572" width="21.5" style="196"/>
    <col min="3573" max="3573" width="52.25" style="196" customWidth="1"/>
    <col min="3574" max="3574" width="32.5" style="196" customWidth="1"/>
    <col min="3575" max="3828" width="21.5" style="196"/>
    <col min="3829" max="3829" width="52.25" style="196" customWidth="1"/>
    <col min="3830" max="3830" width="32.5" style="196" customWidth="1"/>
    <col min="3831" max="4084" width="21.5" style="196"/>
    <col min="4085" max="4085" width="52.25" style="196" customWidth="1"/>
    <col min="4086" max="4086" width="32.5" style="196" customWidth="1"/>
    <col min="4087" max="4340" width="21.5" style="196"/>
    <col min="4341" max="4341" width="52.25" style="196" customWidth="1"/>
    <col min="4342" max="4342" width="32.5" style="196" customWidth="1"/>
    <col min="4343" max="4596" width="21.5" style="196"/>
    <col min="4597" max="4597" width="52.25" style="196" customWidth="1"/>
    <col min="4598" max="4598" width="32.5" style="196" customWidth="1"/>
    <col min="4599" max="4852" width="21.5" style="196"/>
    <col min="4853" max="4853" width="52.25" style="196" customWidth="1"/>
    <col min="4854" max="4854" width="32.5" style="196" customWidth="1"/>
    <col min="4855" max="5108" width="21.5" style="196"/>
    <col min="5109" max="5109" width="52.25" style="196" customWidth="1"/>
    <col min="5110" max="5110" width="32.5" style="196" customWidth="1"/>
    <col min="5111" max="5364" width="21.5" style="196"/>
    <col min="5365" max="5365" width="52.25" style="196" customWidth="1"/>
    <col min="5366" max="5366" width="32.5" style="196" customWidth="1"/>
    <col min="5367" max="5620" width="21.5" style="196"/>
    <col min="5621" max="5621" width="52.25" style="196" customWidth="1"/>
    <col min="5622" max="5622" width="32.5" style="196" customWidth="1"/>
    <col min="5623" max="5876" width="21.5" style="196"/>
    <col min="5877" max="5877" width="52.25" style="196" customWidth="1"/>
    <col min="5878" max="5878" width="32.5" style="196" customWidth="1"/>
    <col min="5879" max="6132" width="21.5" style="196"/>
    <col min="6133" max="6133" width="52.25" style="196" customWidth="1"/>
    <col min="6134" max="6134" width="32.5" style="196" customWidth="1"/>
    <col min="6135" max="6388" width="21.5" style="196"/>
    <col min="6389" max="6389" width="52.25" style="196" customWidth="1"/>
    <col min="6390" max="6390" width="32.5" style="196" customWidth="1"/>
    <col min="6391" max="6644" width="21.5" style="196"/>
    <col min="6645" max="6645" width="52.25" style="196" customWidth="1"/>
    <col min="6646" max="6646" width="32.5" style="196" customWidth="1"/>
    <col min="6647" max="6900" width="21.5" style="196"/>
    <col min="6901" max="6901" width="52.25" style="196" customWidth="1"/>
    <col min="6902" max="6902" width="32.5" style="196" customWidth="1"/>
    <col min="6903" max="7156" width="21.5" style="196"/>
    <col min="7157" max="7157" width="52.25" style="196" customWidth="1"/>
    <col min="7158" max="7158" width="32.5" style="196" customWidth="1"/>
    <col min="7159" max="7412" width="21.5" style="196"/>
    <col min="7413" max="7413" width="52.25" style="196" customWidth="1"/>
    <col min="7414" max="7414" width="32.5" style="196" customWidth="1"/>
    <col min="7415" max="7668" width="21.5" style="196"/>
    <col min="7669" max="7669" width="52.25" style="196" customWidth="1"/>
    <col min="7670" max="7670" width="32.5" style="196" customWidth="1"/>
    <col min="7671" max="7924" width="21.5" style="196"/>
    <col min="7925" max="7925" width="52.25" style="196" customWidth="1"/>
    <col min="7926" max="7926" width="32.5" style="196" customWidth="1"/>
    <col min="7927" max="8180" width="21.5" style="196"/>
    <col min="8181" max="8181" width="52.25" style="196" customWidth="1"/>
    <col min="8182" max="8182" width="32.5" style="196" customWidth="1"/>
    <col min="8183" max="8436" width="21.5" style="196"/>
    <col min="8437" max="8437" width="52.25" style="196" customWidth="1"/>
    <col min="8438" max="8438" width="32.5" style="196" customWidth="1"/>
    <col min="8439" max="8692" width="21.5" style="196"/>
    <col min="8693" max="8693" width="52.25" style="196" customWidth="1"/>
    <col min="8694" max="8694" width="32.5" style="196" customWidth="1"/>
    <col min="8695" max="8948" width="21.5" style="196"/>
    <col min="8949" max="8949" width="52.25" style="196" customWidth="1"/>
    <col min="8950" max="8950" width="32.5" style="196" customWidth="1"/>
    <col min="8951" max="9204" width="21.5" style="196"/>
    <col min="9205" max="9205" width="52.25" style="196" customWidth="1"/>
    <col min="9206" max="9206" width="32.5" style="196" customWidth="1"/>
    <col min="9207" max="9460" width="21.5" style="196"/>
    <col min="9461" max="9461" width="52.25" style="196" customWidth="1"/>
    <col min="9462" max="9462" width="32.5" style="196" customWidth="1"/>
    <col min="9463" max="9716" width="21.5" style="196"/>
    <col min="9717" max="9717" width="52.25" style="196" customWidth="1"/>
    <col min="9718" max="9718" width="32.5" style="196" customWidth="1"/>
    <col min="9719" max="9972" width="21.5" style="196"/>
    <col min="9973" max="9973" width="52.25" style="196" customWidth="1"/>
    <col min="9974" max="9974" width="32.5" style="196" customWidth="1"/>
    <col min="9975" max="10228" width="21.5" style="196"/>
    <col min="10229" max="10229" width="52.25" style="196" customWidth="1"/>
    <col min="10230" max="10230" width="32.5" style="196" customWidth="1"/>
    <col min="10231" max="10484" width="21.5" style="196"/>
    <col min="10485" max="10485" width="52.25" style="196" customWidth="1"/>
    <col min="10486" max="10486" width="32.5" style="196" customWidth="1"/>
    <col min="10487" max="10740" width="21.5" style="196"/>
    <col min="10741" max="10741" width="52.25" style="196" customWidth="1"/>
    <col min="10742" max="10742" width="32.5" style="196" customWidth="1"/>
    <col min="10743" max="10996" width="21.5" style="196"/>
    <col min="10997" max="10997" width="52.25" style="196" customWidth="1"/>
    <col min="10998" max="10998" width="32.5" style="196" customWidth="1"/>
    <col min="10999" max="11252" width="21.5" style="196"/>
    <col min="11253" max="11253" width="52.25" style="196" customWidth="1"/>
    <col min="11254" max="11254" width="32.5" style="196" customWidth="1"/>
    <col min="11255" max="11508" width="21.5" style="196"/>
    <col min="11509" max="11509" width="52.25" style="196" customWidth="1"/>
    <col min="11510" max="11510" width="32.5" style="196" customWidth="1"/>
    <col min="11511" max="11764" width="21.5" style="196"/>
    <col min="11765" max="11765" width="52.25" style="196" customWidth="1"/>
    <col min="11766" max="11766" width="32.5" style="196" customWidth="1"/>
    <col min="11767" max="12020" width="21.5" style="196"/>
    <col min="12021" max="12021" width="52.25" style="196" customWidth="1"/>
    <col min="12022" max="12022" width="32.5" style="196" customWidth="1"/>
    <col min="12023" max="12276" width="21.5" style="196"/>
    <col min="12277" max="12277" width="52.25" style="196" customWidth="1"/>
    <col min="12278" max="12278" width="32.5" style="196" customWidth="1"/>
    <col min="12279" max="12532" width="21.5" style="196"/>
    <col min="12533" max="12533" width="52.25" style="196" customWidth="1"/>
    <col min="12534" max="12534" width="32.5" style="196" customWidth="1"/>
    <col min="12535" max="12788" width="21.5" style="196"/>
    <col min="12789" max="12789" width="52.25" style="196" customWidth="1"/>
    <col min="12790" max="12790" width="32.5" style="196" customWidth="1"/>
    <col min="12791" max="13044" width="21.5" style="196"/>
    <col min="13045" max="13045" width="52.25" style="196" customWidth="1"/>
    <col min="13046" max="13046" width="32.5" style="196" customWidth="1"/>
    <col min="13047" max="13300" width="21.5" style="196"/>
    <col min="13301" max="13301" width="52.25" style="196" customWidth="1"/>
    <col min="13302" max="13302" width="32.5" style="196" customWidth="1"/>
    <col min="13303" max="13556" width="21.5" style="196"/>
    <col min="13557" max="13557" width="52.25" style="196" customWidth="1"/>
    <col min="13558" max="13558" width="32.5" style="196" customWidth="1"/>
    <col min="13559" max="13812" width="21.5" style="196"/>
    <col min="13813" max="13813" width="52.25" style="196" customWidth="1"/>
    <col min="13814" max="13814" width="32.5" style="196" customWidth="1"/>
    <col min="13815" max="14068" width="21.5" style="196"/>
    <col min="14069" max="14069" width="52.25" style="196" customWidth="1"/>
    <col min="14070" max="14070" width="32.5" style="196" customWidth="1"/>
    <col min="14071" max="14324" width="21.5" style="196"/>
    <col min="14325" max="14325" width="52.25" style="196" customWidth="1"/>
    <col min="14326" max="14326" width="32.5" style="196" customWidth="1"/>
    <col min="14327" max="14580" width="21.5" style="196"/>
    <col min="14581" max="14581" width="52.25" style="196" customWidth="1"/>
    <col min="14582" max="14582" width="32.5" style="196" customWidth="1"/>
    <col min="14583" max="14836" width="21.5" style="196"/>
    <col min="14837" max="14837" width="52.25" style="196" customWidth="1"/>
    <col min="14838" max="14838" width="32.5" style="196" customWidth="1"/>
    <col min="14839" max="15092" width="21.5" style="196"/>
    <col min="15093" max="15093" width="52.25" style="196" customWidth="1"/>
    <col min="15094" max="15094" width="32.5" style="196" customWidth="1"/>
    <col min="15095" max="15348" width="21.5" style="196"/>
    <col min="15349" max="15349" width="52.25" style="196" customWidth="1"/>
    <col min="15350" max="15350" width="32.5" style="196" customWidth="1"/>
    <col min="15351" max="15604" width="21.5" style="196"/>
    <col min="15605" max="15605" width="52.25" style="196" customWidth="1"/>
    <col min="15606" max="15606" width="32.5" style="196" customWidth="1"/>
    <col min="15607" max="15860" width="21.5" style="196"/>
    <col min="15861" max="15861" width="52.25" style="196" customWidth="1"/>
    <col min="15862" max="15862" width="32.5" style="196" customWidth="1"/>
    <col min="15863" max="16116" width="21.5" style="196"/>
    <col min="16117" max="16117" width="52.25" style="196" customWidth="1"/>
    <col min="16118" max="16118" width="32.5" style="196" customWidth="1"/>
    <col min="16119" max="16384" width="21.5" style="196"/>
  </cols>
  <sheetData>
    <row r="1" ht="23.25" customHeight="1" spans="1:2">
      <c r="A1" s="98" t="s">
        <v>1569</v>
      </c>
      <c r="B1" s="98"/>
    </row>
    <row r="2" s="195" customFormat="1" ht="30.75" customHeight="1" spans="1:2">
      <c r="A2" s="99" t="s">
        <v>1570</v>
      </c>
      <c r="B2" s="99"/>
    </row>
    <row r="3" s="195" customFormat="1" ht="21" customHeight="1" spans="1:2">
      <c r="A3" s="197" t="s">
        <v>1571</v>
      </c>
      <c r="B3" s="197"/>
    </row>
    <row r="4" customHeight="1" spans="1:2">
      <c r="A4" s="198"/>
      <c r="B4" s="199" t="s">
        <v>35</v>
      </c>
    </row>
    <row r="5" ht="24" customHeight="1" spans="1:2">
      <c r="A5" s="200" t="s">
        <v>1572</v>
      </c>
      <c r="B5" s="201" t="s">
        <v>1564</v>
      </c>
    </row>
    <row r="6" ht="24" customHeight="1" spans="1:2">
      <c r="A6" s="202" t="s">
        <v>1573</v>
      </c>
      <c r="B6" s="203">
        <f>B7+B12+B23+B26+B29</f>
        <v>445048</v>
      </c>
    </row>
    <row r="7" ht="20.1" customHeight="1" spans="1:2">
      <c r="A7" s="204" t="s">
        <v>1574</v>
      </c>
      <c r="B7" s="205">
        <f>B8+B9+B10+B11</f>
        <v>88976.7</v>
      </c>
    </row>
    <row r="8" ht="20.1" customHeight="1" spans="1:2">
      <c r="A8" s="206" t="s">
        <v>1575</v>
      </c>
      <c r="B8" s="207">
        <f>54054.8+3000+1000+2000</f>
        <v>60054.8</v>
      </c>
    </row>
    <row r="9" ht="20.1" customHeight="1" spans="1:2">
      <c r="A9" s="206" t="s">
        <v>1576</v>
      </c>
      <c r="B9" s="207">
        <v>14924.4</v>
      </c>
    </row>
    <row r="10" ht="20.1" customHeight="1" spans="1:2">
      <c r="A10" s="206" t="s">
        <v>1577</v>
      </c>
      <c r="B10" s="207">
        <v>6358.16</v>
      </c>
    </row>
    <row r="11" ht="20.1" customHeight="1" spans="1:2">
      <c r="A11" s="206" t="s">
        <v>1578</v>
      </c>
      <c r="B11" s="207">
        <v>7639.34</v>
      </c>
    </row>
    <row r="12" ht="20.1" customHeight="1" spans="1:2">
      <c r="A12" s="204" t="s">
        <v>1579</v>
      </c>
      <c r="B12" s="205">
        <f>B13+B14+B15+B16+B17+B18+B19+B20+B21+B22</f>
        <v>18162.98</v>
      </c>
    </row>
    <row r="13" ht="20.1" customHeight="1" spans="1:2">
      <c r="A13" s="206" t="s">
        <v>1580</v>
      </c>
      <c r="B13" s="207">
        <v>12618.23</v>
      </c>
    </row>
    <row r="14" ht="20.1" customHeight="1" spans="1:2">
      <c r="A14" s="206" t="s">
        <v>1581</v>
      </c>
      <c r="B14" s="207">
        <v>82.35</v>
      </c>
    </row>
    <row r="15" ht="20.1" customHeight="1" spans="1:2">
      <c r="A15" s="206" t="s">
        <v>1582</v>
      </c>
      <c r="B15" s="207">
        <v>782.61</v>
      </c>
    </row>
    <row r="16" ht="20.1" customHeight="1" spans="1:2">
      <c r="A16" s="206" t="s">
        <v>1583</v>
      </c>
      <c r="B16" s="207">
        <v>52.3</v>
      </c>
    </row>
    <row r="17" ht="20.1" customHeight="1" spans="1:2">
      <c r="A17" s="206" t="s">
        <v>1584</v>
      </c>
      <c r="B17" s="207">
        <v>874.94</v>
      </c>
    </row>
    <row r="18" ht="20.1" customHeight="1" spans="1:2">
      <c r="A18" s="206" t="s">
        <v>1585</v>
      </c>
      <c r="B18" s="207">
        <v>226.95</v>
      </c>
    </row>
    <row r="19" ht="20.1" customHeight="1" spans="1:2">
      <c r="A19" s="206" t="s">
        <v>1586</v>
      </c>
      <c r="B19" s="207">
        <v>1530.26</v>
      </c>
    </row>
    <row r="20" ht="20.1" customHeight="1" spans="1:2">
      <c r="A20" s="206" t="s">
        <v>1587</v>
      </c>
      <c r="B20" s="207">
        <v>341.5</v>
      </c>
    </row>
    <row r="21" ht="20.1" customHeight="1" spans="1:2">
      <c r="A21" s="206" t="s">
        <v>1588</v>
      </c>
      <c r="B21" s="207">
        <v>1619.24</v>
      </c>
    </row>
    <row r="22" ht="20.1" customHeight="1" spans="1:2">
      <c r="A22" s="206" t="s">
        <v>1589</v>
      </c>
      <c r="B22" s="207">
        <f>32.1+2.5</f>
        <v>34.6</v>
      </c>
    </row>
    <row r="23" ht="20.1" customHeight="1" spans="1:2">
      <c r="A23" s="204" t="s">
        <v>1590</v>
      </c>
      <c r="B23" s="205">
        <f>B24+B25</f>
        <v>309772.59</v>
      </c>
    </row>
    <row r="24" ht="20.1" customHeight="1" spans="1:2">
      <c r="A24" s="206" t="s">
        <v>1591</v>
      </c>
      <c r="B24" s="207">
        <f>262709.42+8000+8000+2500+1710.62</f>
        <v>282920.04</v>
      </c>
    </row>
    <row r="25" ht="20.1" customHeight="1" spans="1:2">
      <c r="A25" s="206" t="s">
        <v>1592</v>
      </c>
      <c r="B25" s="207">
        <v>26852.55</v>
      </c>
    </row>
    <row r="26" ht="20.1" customHeight="1" spans="1:2">
      <c r="A26" s="204" t="s">
        <v>1593</v>
      </c>
      <c r="B26" s="205">
        <f>B27+B28</f>
        <v>2281.95</v>
      </c>
    </row>
    <row r="27" ht="20.1" customHeight="1" spans="1:2">
      <c r="A27" s="206" t="s">
        <v>1594</v>
      </c>
      <c r="B27" s="207">
        <v>2281.95</v>
      </c>
    </row>
    <row r="28" ht="20.1" customHeight="1" spans="1:2">
      <c r="A28" s="206" t="s">
        <v>1595</v>
      </c>
      <c r="B28" s="207"/>
    </row>
    <row r="29" ht="20.1" customHeight="1" spans="1:2">
      <c r="A29" s="204" t="s">
        <v>1596</v>
      </c>
      <c r="B29" s="205">
        <f>B30+B31+B32</f>
        <v>25853.78</v>
      </c>
    </row>
    <row r="30" ht="20.1" customHeight="1" spans="1:2">
      <c r="A30" s="206" t="s">
        <v>1597</v>
      </c>
      <c r="B30" s="207">
        <v>22214.56</v>
      </c>
    </row>
    <row r="31" ht="20.1" customHeight="1" spans="1:2">
      <c r="A31" s="206" t="s">
        <v>1598</v>
      </c>
      <c r="B31" s="207">
        <v>3570.44</v>
      </c>
    </row>
    <row r="32" ht="20.1" customHeight="1" spans="1:2">
      <c r="A32" s="208" t="s">
        <v>1599</v>
      </c>
      <c r="B32" s="209">
        <v>68.78</v>
      </c>
    </row>
    <row r="33" ht="41" customHeight="1" spans="1:2">
      <c r="A33" s="210" t="s">
        <v>1600</v>
      </c>
      <c r="B33" s="210"/>
    </row>
    <row r="34" ht="13.5"/>
    <row r="35" ht="13.5"/>
    <row r="36" ht="13.5"/>
    <row r="37" ht="13.5"/>
  </sheetData>
  <mergeCells count="4">
    <mergeCell ref="A1:B1"/>
    <mergeCell ref="A2:B2"/>
    <mergeCell ref="A3:B3"/>
    <mergeCell ref="A33:B33"/>
  </mergeCells>
  <printOptions horizontalCentered="1"/>
  <pageMargins left="0" right="0" top="0.511805555555556" bottom="0.314583333333333" header="0.314583333333333" footer="0.314583333333333"/>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8"/>
  <sheetViews>
    <sheetView zoomScale="130" zoomScaleNormal="130" workbookViewId="0">
      <selection activeCell="D13" sqref="D13"/>
    </sheetView>
  </sheetViews>
  <sheetFormatPr defaultColWidth="9" defaultRowHeight="13.5" outlineLevelCol="1"/>
  <cols>
    <col min="1" max="1" width="51.625" style="113" customWidth="1"/>
    <col min="2" max="2" width="15.1833333333333" style="182" customWidth="1"/>
    <col min="3" max="16384" width="9" style="113"/>
  </cols>
  <sheetData>
    <row r="1" ht="18" spans="1:2">
      <c r="A1" s="98" t="s">
        <v>1601</v>
      </c>
      <c r="B1" s="183"/>
    </row>
    <row r="2" ht="25.5" customHeight="1" spans="1:2">
      <c r="A2" s="99" t="s">
        <v>1602</v>
      </c>
      <c r="B2" s="184"/>
    </row>
    <row r="3" ht="20.25" customHeight="1" spans="1:2">
      <c r="A3" s="100" t="s">
        <v>1145</v>
      </c>
      <c r="B3" s="185"/>
    </row>
    <row r="4" ht="20.1" customHeight="1" spans="1:2">
      <c r="A4" s="168"/>
      <c r="B4" s="169" t="s">
        <v>35</v>
      </c>
    </row>
    <row r="5" ht="37.5" customHeight="1" spans="1:2">
      <c r="A5" s="103" t="s">
        <v>43</v>
      </c>
      <c r="B5" s="186" t="s">
        <v>1603</v>
      </c>
    </row>
    <row r="6" s="112" customFormat="1" ht="20.1" customHeight="1" spans="1:2">
      <c r="A6" s="187" t="s">
        <v>1147</v>
      </c>
      <c r="B6" s="188">
        <f>SUM(B7:B47)</f>
        <v>103000</v>
      </c>
    </row>
    <row r="7" s="112" customFormat="1" ht="15.75" customHeight="1" spans="1:2">
      <c r="A7" s="189" t="s">
        <v>1148</v>
      </c>
      <c r="B7" s="190">
        <v>3030.367539</v>
      </c>
    </row>
    <row r="8" s="112" customFormat="1" ht="15.75" customHeight="1" spans="1:2">
      <c r="A8" s="189" t="s">
        <v>1149</v>
      </c>
      <c r="B8" s="190">
        <v>3073.57092</v>
      </c>
    </row>
    <row r="9" ht="15.75" customHeight="1" spans="1:2">
      <c r="A9" s="189" t="s">
        <v>1150</v>
      </c>
      <c r="B9" s="190">
        <v>2998.240666</v>
      </c>
    </row>
    <row r="10" ht="15.75" customHeight="1" spans="1:2">
      <c r="A10" s="189" t="s">
        <v>1151</v>
      </c>
      <c r="B10" s="190">
        <v>2429.712129</v>
      </c>
    </row>
    <row r="11" ht="15.75" customHeight="1" spans="1:2">
      <c r="A11" s="189" t="s">
        <v>1152</v>
      </c>
      <c r="B11" s="190">
        <v>2645.647339</v>
      </c>
    </row>
    <row r="12" ht="15.75" customHeight="1" spans="1:2">
      <c r="A12" s="189" t="s">
        <v>1153</v>
      </c>
      <c r="B12" s="190">
        <v>2861.66741</v>
      </c>
    </row>
    <row r="13" ht="15.75" customHeight="1" spans="1:2">
      <c r="A13" s="189" t="s">
        <v>1154</v>
      </c>
      <c r="B13" s="190">
        <v>3570.549822</v>
      </c>
    </row>
    <row r="14" ht="15.75" customHeight="1" spans="1:2">
      <c r="A14" s="189" t="s">
        <v>1155</v>
      </c>
      <c r="B14" s="190">
        <v>2661.160559</v>
      </c>
    </row>
    <row r="15" ht="15.75" customHeight="1" spans="1:2">
      <c r="A15" s="189" t="s">
        <v>1156</v>
      </c>
      <c r="B15" s="190">
        <v>2408.527746</v>
      </c>
    </row>
    <row r="16" ht="15.75" customHeight="1" spans="1:2">
      <c r="A16" s="189" t="s">
        <v>1157</v>
      </c>
      <c r="B16" s="190">
        <v>2085.339645</v>
      </c>
    </row>
    <row r="17" ht="15.75" customHeight="1" spans="1:2">
      <c r="A17" s="189" t="s">
        <v>1158</v>
      </c>
      <c r="B17" s="190">
        <v>1513.674758</v>
      </c>
    </row>
    <row r="18" ht="15.75" customHeight="1" spans="1:2">
      <c r="A18" s="189" t="s">
        <v>1159</v>
      </c>
      <c r="B18" s="190">
        <v>2624.830172</v>
      </c>
    </row>
    <row r="19" ht="15.75" customHeight="1" spans="1:2">
      <c r="A19" s="189" t="s">
        <v>1160</v>
      </c>
      <c r="B19" s="190">
        <v>1519.874848</v>
      </c>
    </row>
    <row r="20" ht="15.75" customHeight="1" spans="1:2">
      <c r="A20" s="189" t="s">
        <v>1161</v>
      </c>
      <c r="B20" s="190">
        <v>2612.02384</v>
      </c>
    </row>
    <row r="21" ht="15.75" customHeight="1" spans="1:2">
      <c r="A21" s="189" t="s">
        <v>1162</v>
      </c>
      <c r="B21" s="190">
        <v>1637.975136</v>
      </c>
    </row>
    <row r="22" ht="15.75" customHeight="1" spans="1:2">
      <c r="A22" s="189" t="s">
        <v>1163</v>
      </c>
      <c r="B22" s="190">
        <v>2721.182356</v>
      </c>
    </row>
    <row r="23" ht="15.75" customHeight="1" spans="1:2">
      <c r="A23" s="189" t="s">
        <v>1164</v>
      </c>
      <c r="B23" s="190">
        <v>1587.966764</v>
      </c>
    </row>
    <row r="24" ht="15.75" customHeight="1" spans="1:2">
      <c r="A24" s="189" t="s">
        <v>1165</v>
      </c>
      <c r="B24" s="190">
        <v>1239.504859</v>
      </c>
    </row>
    <row r="25" ht="15.75" customHeight="1" spans="1:2">
      <c r="A25" s="189" t="s">
        <v>1166</v>
      </c>
      <c r="B25" s="190">
        <v>1137.871688</v>
      </c>
    </row>
    <row r="26" ht="15.75" customHeight="1" spans="1:2">
      <c r="A26" s="189" t="s">
        <v>1167</v>
      </c>
      <c r="B26" s="190">
        <v>1066.949114</v>
      </c>
    </row>
    <row r="27" ht="15.75" customHeight="1" spans="1:2">
      <c r="A27" s="189" t="s">
        <v>1168</v>
      </c>
      <c r="B27" s="190">
        <v>2067.312045</v>
      </c>
    </row>
    <row r="28" ht="15.75" customHeight="1" spans="1:2">
      <c r="A28" s="189" t="s">
        <v>1169</v>
      </c>
      <c r="B28" s="190">
        <v>3027.422162</v>
      </c>
    </row>
    <row r="29" ht="15.75" customHeight="1" spans="1:2">
      <c r="A29" s="189" t="s">
        <v>1170</v>
      </c>
      <c r="B29" s="190">
        <v>1800.571768</v>
      </c>
    </row>
    <row r="30" ht="15.75" customHeight="1" spans="1:2">
      <c r="A30" s="189" t="s">
        <v>1171</v>
      </c>
      <c r="B30" s="190">
        <v>1597.739468</v>
      </c>
    </row>
    <row r="31" ht="15.75" customHeight="1" spans="1:2">
      <c r="A31" s="189" t="s">
        <v>1172</v>
      </c>
      <c r="B31" s="190">
        <v>1522.7356</v>
      </c>
    </row>
    <row r="32" ht="15.75" customHeight="1" spans="1:2">
      <c r="A32" s="189" t="s">
        <v>1173</v>
      </c>
      <c r="B32" s="190">
        <v>2530.538933</v>
      </c>
    </row>
    <row r="33" ht="15.75" customHeight="1" spans="1:2">
      <c r="A33" s="189" t="s">
        <v>1174</v>
      </c>
      <c r="B33" s="190">
        <v>1506.12088</v>
      </c>
    </row>
    <row r="34" ht="15.75" customHeight="1" spans="1:2">
      <c r="A34" s="189" t="s">
        <v>1175</v>
      </c>
      <c r="B34" s="190">
        <v>2893.433832</v>
      </c>
    </row>
    <row r="35" ht="15.75" customHeight="1" spans="1:2">
      <c r="A35" s="189" t="s">
        <v>1176</v>
      </c>
      <c r="B35" s="190">
        <v>1363.483861</v>
      </c>
    </row>
    <row r="36" ht="15.75" customHeight="1" spans="1:2">
      <c r="A36" s="189" t="s">
        <v>1177</v>
      </c>
      <c r="B36" s="190">
        <v>1771.873332</v>
      </c>
    </row>
    <row r="37" ht="15.75" customHeight="1" spans="1:2">
      <c r="A37" s="189" t="s">
        <v>1178</v>
      </c>
      <c r="B37" s="190">
        <v>4773.798475</v>
      </c>
    </row>
    <row r="38" ht="15.75" customHeight="1" spans="1:2">
      <c r="A38" s="189" t="s">
        <v>1179</v>
      </c>
      <c r="B38" s="190">
        <v>2878.642008</v>
      </c>
    </row>
    <row r="39" ht="15.75" customHeight="1" spans="1:2">
      <c r="A39" s="189" t="s">
        <v>1180</v>
      </c>
      <c r="B39" s="190">
        <v>2885.576726</v>
      </c>
    </row>
    <row r="40" ht="15.75" customHeight="1" spans="1:2">
      <c r="A40" s="189" t="s">
        <v>1181</v>
      </c>
      <c r="B40" s="190">
        <v>1924.900955</v>
      </c>
    </row>
    <row r="41" ht="15.75" customHeight="1" spans="1:2">
      <c r="A41" s="189" t="s">
        <v>1182</v>
      </c>
      <c r="B41" s="190">
        <v>2102.217994</v>
      </c>
    </row>
    <row r="42" ht="15.75" customHeight="1" spans="1:2">
      <c r="A42" s="189" t="s">
        <v>1183</v>
      </c>
      <c r="B42" s="190">
        <v>3941.423687</v>
      </c>
    </row>
    <row r="43" ht="15.75" customHeight="1" spans="1:2">
      <c r="A43" s="189" t="s">
        <v>1184</v>
      </c>
      <c r="B43" s="190">
        <v>1096.677175</v>
      </c>
    </row>
    <row r="44" ht="15.75" customHeight="1" spans="1:2">
      <c r="A44" s="189" t="s">
        <v>1185</v>
      </c>
      <c r="B44" s="190">
        <v>3433.467036</v>
      </c>
    </row>
    <row r="45" ht="15.75" customHeight="1" spans="1:2">
      <c r="A45" s="189" t="s">
        <v>1186</v>
      </c>
      <c r="B45" s="190">
        <v>4245.082262</v>
      </c>
    </row>
    <row r="46" ht="15.75" customHeight="1" spans="1:2">
      <c r="A46" s="189" t="s">
        <v>1187</v>
      </c>
      <c r="B46" s="190">
        <v>2365.600124</v>
      </c>
    </row>
    <row r="47" ht="15.75" customHeight="1" spans="1:2">
      <c r="A47" s="191" t="s">
        <v>1604</v>
      </c>
      <c r="B47" s="192">
        <v>7844.744367</v>
      </c>
    </row>
    <row r="48" ht="36.75" customHeight="1" spans="1:2">
      <c r="A48" s="193" t="s">
        <v>1605</v>
      </c>
      <c r="B48" s="194"/>
    </row>
  </sheetData>
  <mergeCells count="3">
    <mergeCell ref="A2:B2"/>
    <mergeCell ref="A3:B3"/>
    <mergeCell ref="A48:B48"/>
  </mergeCells>
  <printOptions horizontalCentered="1"/>
  <pageMargins left="0.236111111111111" right="0.236111111111111" top="0.469444444444444" bottom="0" header="0.118055555555556" footer="0.0388888888888889"/>
  <pageSetup paperSize="9" scale="85" fitToWidth="0" fitToHeight="0"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6"/>
  <sheetViews>
    <sheetView showZeros="0" zoomScale="115" zoomScaleNormal="115" workbookViewId="0">
      <selection activeCell="L11" sqref="L11"/>
    </sheetView>
  </sheetViews>
  <sheetFormatPr defaultColWidth="10" defaultRowHeight="13.5" outlineLevelCol="1"/>
  <cols>
    <col min="1" max="1" width="58.375" style="97" customWidth="1"/>
    <col min="2" max="2" width="27.875" style="97" customWidth="1"/>
    <col min="3" max="3" width="15.25" style="97" customWidth="1"/>
    <col min="4" max="16384" width="10" style="97"/>
  </cols>
  <sheetData>
    <row r="1" ht="18" spans="1:2">
      <c r="A1" s="98" t="s">
        <v>1606</v>
      </c>
      <c r="B1" s="98"/>
    </row>
    <row r="2" ht="24" spans="1:2">
      <c r="A2" s="99" t="s">
        <v>1602</v>
      </c>
      <c r="B2" s="99"/>
    </row>
    <row r="3" spans="1:2">
      <c r="A3" s="100" t="s">
        <v>1189</v>
      </c>
      <c r="B3" s="100"/>
    </row>
    <row r="4" ht="20.25" customHeight="1" spans="1:2">
      <c r="A4" s="168"/>
      <c r="B4" s="169" t="s">
        <v>35</v>
      </c>
    </row>
    <row r="5" ht="24" customHeight="1" spans="1:2">
      <c r="A5" s="170" t="s">
        <v>43</v>
      </c>
      <c r="B5" s="171" t="s">
        <v>1564</v>
      </c>
    </row>
    <row r="6" ht="24" customHeight="1" spans="1:2">
      <c r="A6" s="172" t="s">
        <v>1147</v>
      </c>
      <c r="B6" s="173">
        <f>SUM(B7:B9)</f>
        <v>103000</v>
      </c>
    </row>
    <row r="7" ht="24" customHeight="1" spans="1:2">
      <c r="A7" s="174" t="s">
        <v>1607</v>
      </c>
      <c r="B7" s="175">
        <v>34658.455</v>
      </c>
    </row>
    <row r="8" s="167" customFormat="1" ht="20.1" customHeight="1" spans="1:2">
      <c r="A8" s="174" t="s">
        <v>1608</v>
      </c>
      <c r="B8" s="175">
        <v>64341.545</v>
      </c>
    </row>
    <row r="9" s="167" customFormat="1" ht="20.1" customHeight="1" spans="1:2">
      <c r="A9" s="174" t="s">
        <v>1609</v>
      </c>
      <c r="B9" s="175">
        <v>4000</v>
      </c>
    </row>
    <row r="10" s="167" customFormat="1" ht="20.1" customHeight="1" spans="1:2">
      <c r="A10" s="174"/>
      <c r="B10" s="176"/>
    </row>
    <row r="11" s="167" customFormat="1" ht="20.1" customHeight="1" spans="1:2">
      <c r="A11" s="177"/>
      <c r="B11" s="178"/>
    </row>
    <row r="12" s="167" customFormat="1" ht="20.1" customHeight="1" spans="1:2">
      <c r="A12" s="177"/>
      <c r="B12" s="178"/>
    </row>
    <row r="13" s="167" customFormat="1" ht="20.1" customHeight="1" spans="1:2">
      <c r="A13" s="177"/>
      <c r="B13" s="178"/>
    </row>
    <row r="14" s="167" customFormat="1" ht="20.1" customHeight="1" spans="1:2">
      <c r="A14" s="177"/>
      <c r="B14" s="178"/>
    </row>
    <row r="15" s="167" customFormat="1" ht="20.1" customHeight="1" spans="1:2">
      <c r="A15" s="177"/>
      <c r="B15" s="178"/>
    </row>
    <row r="16" s="167" customFormat="1" ht="20.1" customHeight="1" spans="1:2">
      <c r="A16" s="177"/>
      <c r="B16" s="178"/>
    </row>
    <row r="17" s="167" customFormat="1" ht="20.1" customHeight="1" spans="1:2">
      <c r="A17" s="177"/>
      <c r="B17" s="178"/>
    </row>
    <row r="18" s="167" customFormat="1" ht="20.1" customHeight="1" spans="1:2">
      <c r="A18" s="107"/>
      <c r="B18" s="178"/>
    </row>
    <row r="19" s="167" customFormat="1" ht="20.1" customHeight="1" spans="1:2">
      <c r="A19" s="177"/>
      <c r="B19" s="178"/>
    </row>
    <row r="20" s="167" customFormat="1" ht="20.1" customHeight="1" spans="1:2">
      <c r="A20" s="177"/>
      <c r="B20" s="178"/>
    </row>
    <row r="21" s="167" customFormat="1" ht="20.1" customHeight="1" spans="1:2">
      <c r="A21" s="177"/>
      <c r="B21" s="178"/>
    </row>
    <row r="22" s="167" customFormat="1" ht="20.1" customHeight="1" spans="1:2">
      <c r="A22" s="179"/>
      <c r="B22" s="180"/>
    </row>
    <row r="23" ht="20.1" customHeight="1" spans="1:2">
      <c r="A23" s="181" t="s">
        <v>1610</v>
      </c>
      <c r="B23" s="181"/>
    </row>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51.75" customHeight="1"/>
    <row r="85" ht="21.6" customHeight="1"/>
    <row r="86" ht="21.6" customHeight="1"/>
    <row r="87" ht="21.6" customHeight="1"/>
    <row r="88" ht="21.6" customHeight="1"/>
    <row r="90" ht="20.1" customHeight="1"/>
    <row r="91" ht="20.1" customHeight="1"/>
    <row r="92" ht="51.75" customHeight="1"/>
    <row r="93" ht="21.6" customHeight="1"/>
    <row r="94" ht="21.6" customHeight="1"/>
    <row r="95" ht="21.6" customHeight="1"/>
    <row r="96" ht="21.6" customHeight="1"/>
  </sheetData>
  <mergeCells count="4">
    <mergeCell ref="A1:B1"/>
    <mergeCell ref="A2:B2"/>
    <mergeCell ref="A3:B3"/>
    <mergeCell ref="A23:B23"/>
  </mergeCells>
  <printOptions horizontalCentered="1"/>
  <pageMargins left="0.236111111111111" right="0.236111111111111" top="0.511805555555556" bottom="0.472222222222222" header="0.314583333333333" footer="0.196527777777778"/>
  <pageSetup paperSize="9"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36"/>
  <sheetViews>
    <sheetView topLeftCell="A23" workbookViewId="0">
      <selection activeCell="B39" sqref="B39"/>
    </sheetView>
  </sheetViews>
  <sheetFormatPr defaultColWidth="9" defaultRowHeight="13.5" outlineLevelCol="1"/>
  <cols>
    <col min="1" max="1" width="6.375" style="502" customWidth="1"/>
    <col min="2" max="2" width="74.875" style="502" customWidth="1"/>
    <col min="3" max="16384" width="9" style="502"/>
  </cols>
  <sheetData>
    <row r="1" s="500" customFormat="1" ht="58.5" customHeight="1" spans="2:2">
      <c r="B1" s="503" t="s">
        <v>2</v>
      </c>
    </row>
    <row r="2" s="500" customFormat="1" ht="27" customHeight="1" spans="2:2">
      <c r="B2" s="504" t="s">
        <v>3</v>
      </c>
    </row>
    <row r="3" s="501" customFormat="1" ht="27" customHeight="1" spans="2:2">
      <c r="B3" s="505" t="s">
        <v>4</v>
      </c>
    </row>
    <row r="4" ht="27" customHeight="1" spans="2:2">
      <c r="B4" s="506" t="s">
        <v>5</v>
      </c>
    </row>
    <row r="5" ht="27" customHeight="1" spans="2:2">
      <c r="B5" s="506" t="s">
        <v>6</v>
      </c>
    </row>
    <row r="6" ht="27" customHeight="1" spans="2:2">
      <c r="B6" s="506" t="s">
        <v>7</v>
      </c>
    </row>
    <row r="7" ht="27" customHeight="1" spans="2:2">
      <c r="B7" s="506" t="s">
        <v>8</v>
      </c>
    </row>
    <row r="8" ht="27" customHeight="1" spans="2:2">
      <c r="B8" s="505" t="s">
        <v>9</v>
      </c>
    </row>
    <row r="9" ht="27" customHeight="1" spans="2:2">
      <c r="B9" s="506" t="s">
        <v>10</v>
      </c>
    </row>
    <row r="10" ht="27" customHeight="1" spans="2:2">
      <c r="B10" s="506" t="s">
        <v>11</v>
      </c>
    </row>
    <row r="11" ht="27" customHeight="1" spans="2:2">
      <c r="B11" s="506" t="s">
        <v>12</v>
      </c>
    </row>
    <row r="12" ht="27" customHeight="1" spans="2:2">
      <c r="B12" s="506" t="s">
        <v>13</v>
      </c>
    </row>
    <row r="13" ht="27" customHeight="1" spans="2:2">
      <c r="B13" s="505" t="s">
        <v>14</v>
      </c>
    </row>
    <row r="14" ht="27" customHeight="1" spans="2:2">
      <c r="B14" s="506" t="s">
        <v>15</v>
      </c>
    </row>
    <row r="15" ht="27" customHeight="1" spans="2:2">
      <c r="B15" s="505" t="s">
        <v>16</v>
      </c>
    </row>
    <row r="16" ht="27" customHeight="1" spans="2:2">
      <c r="B16" s="506" t="s">
        <v>17</v>
      </c>
    </row>
    <row r="17" ht="27" customHeight="1" spans="2:2">
      <c r="B17" s="506" t="s">
        <v>18</v>
      </c>
    </row>
    <row r="18" ht="27" customHeight="1" spans="2:2">
      <c r="B18" s="506"/>
    </row>
    <row r="19" ht="27" customHeight="1" spans="2:2">
      <c r="B19" s="504" t="s">
        <v>19</v>
      </c>
    </row>
    <row r="20" ht="27" customHeight="1" spans="2:2">
      <c r="B20" s="505" t="s">
        <v>4</v>
      </c>
    </row>
    <row r="21" ht="27" customHeight="1" spans="2:2">
      <c r="B21" s="506" t="s">
        <v>20</v>
      </c>
    </row>
    <row r="22" ht="27" customHeight="1" spans="2:2">
      <c r="B22" s="506" t="s">
        <v>21</v>
      </c>
    </row>
    <row r="23" ht="44.25" customHeight="1" spans="2:2">
      <c r="B23" s="507" t="s">
        <v>22</v>
      </c>
    </row>
    <row r="24" ht="44.25" customHeight="1" spans="2:2">
      <c r="B24" s="507" t="s">
        <v>23</v>
      </c>
    </row>
    <row r="25" ht="27" customHeight="1" spans="2:2">
      <c r="B25" s="506" t="s">
        <v>24</v>
      </c>
    </row>
    <row r="26" ht="27" customHeight="1" spans="2:2">
      <c r="B26" s="506" t="s">
        <v>25</v>
      </c>
    </row>
    <row r="27" ht="27" customHeight="1" spans="2:2">
      <c r="B27" s="505" t="s">
        <v>9</v>
      </c>
    </row>
    <row r="28" ht="27" customHeight="1" spans="2:2">
      <c r="B28" s="506" t="s">
        <v>26</v>
      </c>
    </row>
    <row r="29" ht="27" customHeight="1" spans="2:2">
      <c r="B29" s="506" t="s">
        <v>27</v>
      </c>
    </row>
    <row r="30" ht="27" customHeight="1" spans="2:2">
      <c r="B30" s="506" t="s">
        <v>28</v>
      </c>
    </row>
    <row r="31" ht="27" customHeight="1" spans="2:2">
      <c r="B31" s="506" t="s">
        <v>29</v>
      </c>
    </row>
    <row r="32" ht="27" customHeight="1" spans="2:2">
      <c r="B32" s="505" t="s">
        <v>14</v>
      </c>
    </row>
    <row r="33" ht="27" customHeight="1" spans="2:2">
      <c r="B33" s="506" t="s">
        <v>30</v>
      </c>
    </row>
    <row r="34" ht="27" customHeight="1" spans="2:2">
      <c r="B34" s="505" t="s">
        <v>16</v>
      </c>
    </row>
    <row r="35" ht="27" customHeight="1" spans="2:2">
      <c r="B35" s="506" t="s">
        <v>31</v>
      </c>
    </row>
    <row r="36" ht="27" customHeight="1" spans="2:2">
      <c r="B36" s="506" t="s">
        <v>32</v>
      </c>
    </row>
  </sheetData>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showZeros="0" zoomScale="115" zoomScaleNormal="115" workbookViewId="0">
      <selection activeCell="G11" sqref="G11"/>
    </sheetView>
  </sheetViews>
  <sheetFormatPr defaultColWidth="9" defaultRowHeight="20.1" customHeight="1" outlineLevelCol="3"/>
  <cols>
    <col min="1" max="1" width="37.875" style="136" customWidth="1"/>
    <col min="2" max="2" width="12.75" style="137" customWidth="1"/>
    <col min="3" max="3" width="32.5" style="138" customWidth="1"/>
    <col min="4" max="4" width="13.5" style="126" customWidth="1"/>
    <col min="5" max="16384" width="9" style="124"/>
  </cols>
  <sheetData>
    <row r="1" s="124" customFormat="1" customHeight="1" spans="1:4">
      <c r="A1" s="98" t="s">
        <v>1611</v>
      </c>
      <c r="B1" s="98"/>
      <c r="C1" s="98"/>
      <c r="D1" s="98"/>
    </row>
    <row r="2" s="124" customFormat="1" ht="29.25" customHeight="1" spans="1:4">
      <c r="A2" s="99" t="s">
        <v>1612</v>
      </c>
      <c r="B2" s="99"/>
      <c r="C2" s="99"/>
      <c r="D2" s="99"/>
    </row>
    <row r="3" s="124" customFormat="1" customHeight="1" spans="1:4">
      <c r="A3" s="139"/>
      <c r="B3" s="139"/>
      <c r="C3" s="139"/>
      <c r="D3" s="128" t="s">
        <v>35</v>
      </c>
    </row>
    <row r="4" s="124" customFormat="1" ht="24" customHeight="1" spans="1:4">
      <c r="A4" s="140" t="s">
        <v>1200</v>
      </c>
      <c r="B4" s="141" t="s">
        <v>38</v>
      </c>
      <c r="C4" s="142" t="s">
        <v>127</v>
      </c>
      <c r="D4" s="143" t="s">
        <v>38</v>
      </c>
    </row>
    <row r="5" s="124" customFormat="1" ht="24" customHeight="1" spans="1:4">
      <c r="A5" s="144" t="s">
        <v>46</v>
      </c>
      <c r="B5" s="88">
        <f>B6+B18</f>
        <v>654216</v>
      </c>
      <c r="C5" s="145" t="s">
        <v>46</v>
      </c>
      <c r="D5" s="146">
        <f>D6+D18</f>
        <v>654216</v>
      </c>
    </row>
    <row r="6" s="124" customFormat="1" ht="24" customHeight="1" spans="1:4">
      <c r="A6" s="87" t="s">
        <v>47</v>
      </c>
      <c r="B6" s="88">
        <f>B9+B11+B15+B17</f>
        <v>216000</v>
      </c>
      <c r="C6" s="147" t="s">
        <v>50</v>
      </c>
      <c r="D6" s="146">
        <f>SUM(D7:D13)</f>
        <v>565816</v>
      </c>
    </row>
    <row r="7" s="124" customFormat="1" customHeight="1" spans="1:4">
      <c r="A7" s="75" t="s">
        <v>1202</v>
      </c>
      <c r="B7" s="42"/>
      <c r="C7" s="148" t="s">
        <v>500</v>
      </c>
      <c r="D7" s="44">
        <v>7241</v>
      </c>
    </row>
    <row r="8" s="124" customFormat="1" customHeight="1" spans="1:4">
      <c r="A8" s="75" t="s">
        <v>1613</v>
      </c>
      <c r="B8" s="42"/>
      <c r="C8" s="148" t="s">
        <v>743</v>
      </c>
      <c r="D8" s="44">
        <f>132468+1</f>
        <v>132469</v>
      </c>
    </row>
    <row r="9" s="124" customFormat="1" customHeight="1" spans="1:4">
      <c r="A9" s="75" t="s">
        <v>1614</v>
      </c>
      <c r="B9" s="42">
        <v>6000</v>
      </c>
      <c r="C9" s="148" t="s">
        <v>763</v>
      </c>
      <c r="D9" s="44">
        <v>82335</v>
      </c>
    </row>
    <row r="10" s="124" customFormat="1" customHeight="1" spans="1:4">
      <c r="A10" s="75" t="s">
        <v>1615</v>
      </c>
      <c r="B10" s="42"/>
      <c r="C10" s="148" t="s">
        <v>1125</v>
      </c>
      <c r="D10" s="44">
        <v>307831</v>
      </c>
    </row>
    <row r="11" s="124" customFormat="1" customHeight="1" spans="1:4">
      <c r="A11" s="75" t="s">
        <v>1616</v>
      </c>
      <c r="B11" s="42">
        <v>194000</v>
      </c>
      <c r="C11" s="148" t="s">
        <v>1126</v>
      </c>
      <c r="D11" s="44">
        <v>34990</v>
      </c>
    </row>
    <row r="12" s="124" customFormat="1" customHeight="1" spans="1:4">
      <c r="A12" s="75" t="s">
        <v>1617</v>
      </c>
      <c r="B12" s="42"/>
      <c r="C12" s="148" t="s">
        <v>1138</v>
      </c>
      <c r="D12" s="44">
        <v>10</v>
      </c>
    </row>
    <row r="13" s="124" customFormat="1" customHeight="1" spans="1:4">
      <c r="A13" s="75" t="s">
        <v>1618</v>
      </c>
      <c r="B13" s="42"/>
      <c r="C13" s="148" t="s">
        <v>1619</v>
      </c>
      <c r="D13" s="149">
        <v>940</v>
      </c>
    </row>
    <row r="14" s="124" customFormat="1" customHeight="1" spans="1:4">
      <c r="A14" s="75" t="s">
        <v>1620</v>
      </c>
      <c r="B14" s="42"/>
      <c r="C14" s="148"/>
      <c r="D14" s="149"/>
    </row>
    <row r="15" s="124" customFormat="1" customHeight="1" spans="1:4">
      <c r="A15" s="75" t="s">
        <v>1621</v>
      </c>
      <c r="B15" s="42">
        <v>1000</v>
      </c>
      <c r="C15" s="148"/>
      <c r="D15" s="149"/>
    </row>
    <row r="16" s="124" customFormat="1" customHeight="1" spans="1:4">
      <c r="A16" s="150" t="s">
        <v>1622</v>
      </c>
      <c r="B16" s="42"/>
      <c r="C16" s="148"/>
      <c r="D16" s="149"/>
    </row>
    <row r="17" s="124" customFormat="1" customHeight="1" spans="1:4">
      <c r="A17" s="75" t="s">
        <v>1623</v>
      </c>
      <c r="B17" s="42">
        <v>15000</v>
      </c>
      <c r="C17" s="151"/>
      <c r="D17" s="152"/>
    </row>
    <row r="18" s="124" customFormat="1" customHeight="1" spans="1:4">
      <c r="A18" s="87" t="s">
        <v>104</v>
      </c>
      <c r="B18" s="88">
        <f>B19+B23+B20</f>
        <v>438216</v>
      </c>
      <c r="C18" s="89" t="s">
        <v>105</v>
      </c>
      <c r="D18" s="146">
        <f>D19+D20</f>
        <v>88400</v>
      </c>
    </row>
    <row r="19" s="124" customFormat="1" customHeight="1" spans="1:4">
      <c r="A19" s="75" t="s">
        <v>107</v>
      </c>
      <c r="B19" s="153">
        <v>55148</v>
      </c>
      <c r="C19" s="148" t="s">
        <v>108</v>
      </c>
      <c r="D19" s="154">
        <v>8400</v>
      </c>
    </row>
    <row r="20" s="124" customFormat="1" customHeight="1" spans="1:4">
      <c r="A20" s="155" t="s">
        <v>1624</v>
      </c>
      <c r="B20" s="153">
        <f>SUM(B21:B22)</f>
        <v>300000</v>
      </c>
      <c r="C20" s="148" t="s">
        <v>1228</v>
      </c>
      <c r="D20" s="154">
        <v>80000</v>
      </c>
    </row>
    <row r="21" s="124" customFormat="1" customHeight="1" spans="1:4">
      <c r="A21" s="156" t="s">
        <v>1625</v>
      </c>
      <c r="B21" s="153">
        <v>300000</v>
      </c>
      <c r="C21" s="157" t="s">
        <v>1626</v>
      </c>
      <c r="D21" s="154"/>
    </row>
    <row r="22" s="124" customFormat="1" customHeight="1" spans="1:4">
      <c r="A22" s="158" t="s">
        <v>1627</v>
      </c>
      <c r="B22" s="159"/>
      <c r="C22" s="160" t="s">
        <v>1540</v>
      </c>
      <c r="D22" s="161"/>
    </row>
    <row r="23" s="124" customFormat="1" customHeight="1" spans="1:4">
      <c r="A23" s="162" t="s">
        <v>1230</v>
      </c>
      <c r="B23" s="163">
        <v>83068</v>
      </c>
      <c r="C23" s="164" t="s">
        <v>1541</v>
      </c>
      <c r="D23" s="165"/>
    </row>
    <row r="24" s="124" customFormat="1" ht="35.1" customHeight="1" spans="1:4">
      <c r="A24" s="166" t="s">
        <v>1628</v>
      </c>
      <c r="B24" s="166"/>
      <c r="C24" s="166"/>
      <c r="D24" s="166"/>
    </row>
  </sheetData>
  <mergeCells count="5">
    <mergeCell ref="A1:B1"/>
    <mergeCell ref="C1:D1"/>
    <mergeCell ref="A2:D2"/>
    <mergeCell ref="A3:C3"/>
    <mergeCell ref="A24:D24"/>
  </mergeCells>
  <printOptions horizontalCentered="1"/>
  <pageMargins left="0.235416666666667" right="0.235416666666667" top="0.511805555555556" bottom="0.313888888888889" header="0.313888888888889" footer="0.313888888888889"/>
  <pageSetup paperSize="9" orientation="portrait" blackAndWhite="1"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P1048576"/>
  <sheetViews>
    <sheetView showZeros="0" workbookViewId="0">
      <pane ySplit="4" topLeftCell="A5" activePane="bottomLeft" state="frozen"/>
      <selection/>
      <selection pane="bottomLeft" activeCell="V32" sqref="V32"/>
    </sheetView>
  </sheetViews>
  <sheetFormatPr defaultColWidth="9" defaultRowHeight="20.1" customHeight="1"/>
  <cols>
    <col min="1" max="1" width="8.375" style="124" hidden="1" customWidth="1"/>
    <col min="2" max="2" width="60.375" style="125" customWidth="1"/>
    <col min="3" max="3" width="30.375" style="126" customWidth="1"/>
    <col min="4" max="14" width="9" style="124" hidden="1" customWidth="1"/>
    <col min="15" max="15" width="9.375" style="124" hidden="1" customWidth="1"/>
    <col min="16" max="16" width="9" style="124" hidden="1" customWidth="1"/>
    <col min="17" max="16384" width="9" style="124"/>
  </cols>
  <sheetData>
    <row r="1" s="124" customFormat="1" customHeight="1" spans="2:3">
      <c r="B1" s="98" t="s">
        <v>1629</v>
      </c>
      <c r="C1" s="98"/>
    </row>
    <row r="2" s="124" customFormat="1" ht="35.25" customHeight="1" spans="2:3">
      <c r="B2" s="99" t="s">
        <v>1630</v>
      </c>
      <c r="C2" s="99"/>
    </row>
    <row r="3" s="124" customFormat="1" customHeight="1" spans="2:3">
      <c r="B3" s="127"/>
      <c r="C3" s="128" t="s">
        <v>35</v>
      </c>
    </row>
    <row r="4" s="124" customFormat="1" ht="24" customHeight="1" spans="2:16">
      <c r="B4" s="129" t="s">
        <v>127</v>
      </c>
      <c r="C4" s="129" t="s">
        <v>1564</v>
      </c>
      <c r="D4" s="130" t="s">
        <v>1548</v>
      </c>
      <c r="E4" s="130" t="s">
        <v>1631</v>
      </c>
      <c r="F4" s="130" t="s">
        <v>1632</v>
      </c>
      <c r="G4" s="130" t="s">
        <v>1633</v>
      </c>
      <c r="H4" s="130" t="s">
        <v>1634</v>
      </c>
      <c r="I4" s="130" t="s">
        <v>1635</v>
      </c>
      <c r="J4" s="130" t="s">
        <v>1636</v>
      </c>
      <c r="K4" s="130" t="s">
        <v>1637</v>
      </c>
      <c r="L4" s="130" t="s">
        <v>1638</v>
      </c>
      <c r="M4" s="130" t="s">
        <v>1639</v>
      </c>
      <c r="N4" s="130" t="s">
        <v>1640</v>
      </c>
      <c r="O4" s="130" t="s">
        <v>1555</v>
      </c>
      <c r="P4" s="130" t="s">
        <v>1641</v>
      </c>
    </row>
    <row r="5" s="124" customFormat="1" ht="21.75" customHeight="1" spans="1:16">
      <c r="A5" s="124">
        <v>1</v>
      </c>
      <c r="B5" s="131" t="s">
        <v>50</v>
      </c>
      <c r="C5" s="132">
        <f>D5+E5+F5+G5+H5+I5+J5+K5+L5+M5+N5+O5+P5</f>
        <v>565816</v>
      </c>
      <c r="D5" s="124">
        <v>35000</v>
      </c>
      <c r="E5" s="124">
        <v>12997</v>
      </c>
      <c r="F5" s="124">
        <v>6000</v>
      </c>
      <c r="G5" s="124">
        <v>1203</v>
      </c>
      <c r="H5" s="124">
        <v>1100</v>
      </c>
      <c r="I5" s="124">
        <v>3000</v>
      </c>
      <c r="J5" s="124">
        <v>13300</v>
      </c>
      <c r="K5" s="124">
        <v>39000</v>
      </c>
      <c r="L5" s="124">
        <v>5000</v>
      </c>
      <c r="M5" s="124">
        <v>10000</v>
      </c>
      <c r="N5" s="124">
        <v>1000</v>
      </c>
      <c r="O5" s="124">
        <v>55148</v>
      </c>
      <c r="P5" s="124">
        <v>383068</v>
      </c>
    </row>
    <row r="6" s="124" customFormat="1" hidden="1" customHeight="1" spans="1:3">
      <c r="A6" s="133">
        <v>206</v>
      </c>
      <c r="B6" s="134" t="s">
        <v>409</v>
      </c>
      <c r="C6" s="132"/>
    </row>
    <row r="7" s="124" customFormat="1" hidden="1" customHeight="1" spans="1:3">
      <c r="A7" s="133">
        <v>20610</v>
      </c>
      <c r="B7" s="134" t="s">
        <v>1242</v>
      </c>
      <c r="C7" s="132"/>
    </row>
    <row r="8" s="124" customFormat="1" hidden="1" customHeight="1" spans="1:3">
      <c r="A8" s="133">
        <v>2061001</v>
      </c>
      <c r="B8" s="134" t="s">
        <v>1243</v>
      </c>
      <c r="C8" s="132"/>
    </row>
    <row r="9" s="124" customFormat="1" hidden="1" customHeight="1" spans="1:3">
      <c r="A9" s="133">
        <v>2061002</v>
      </c>
      <c r="B9" s="134" t="s">
        <v>1244</v>
      </c>
      <c r="C9" s="132"/>
    </row>
    <row r="10" s="124" customFormat="1" hidden="1" customHeight="1" spans="1:3">
      <c r="A10" s="133">
        <v>2061003</v>
      </c>
      <c r="B10" s="134" t="s">
        <v>1245</v>
      </c>
      <c r="C10" s="132"/>
    </row>
    <row r="11" s="124" customFormat="1" hidden="1" customHeight="1" spans="1:3">
      <c r="A11" s="133">
        <v>2061004</v>
      </c>
      <c r="B11" s="134" t="s">
        <v>1246</v>
      </c>
      <c r="C11" s="132"/>
    </row>
    <row r="12" s="124" customFormat="1" hidden="1" customHeight="1" spans="1:3">
      <c r="A12" s="133">
        <v>2061005</v>
      </c>
      <c r="B12" s="134" t="s">
        <v>1247</v>
      </c>
      <c r="C12" s="132"/>
    </row>
    <row r="13" s="124" customFormat="1" hidden="1" customHeight="1" spans="1:3">
      <c r="A13" s="133">
        <v>2061099</v>
      </c>
      <c r="B13" s="134" t="s">
        <v>1248</v>
      </c>
      <c r="C13" s="132"/>
    </row>
    <row r="14" s="124" customFormat="1" hidden="1" customHeight="1" spans="1:3">
      <c r="A14" s="133">
        <v>207</v>
      </c>
      <c r="B14" s="134" t="s">
        <v>458</v>
      </c>
      <c r="C14" s="132"/>
    </row>
    <row r="15" s="124" customFormat="1" hidden="1" customHeight="1" spans="1:3">
      <c r="A15" s="133">
        <v>20707</v>
      </c>
      <c r="B15" s="134" t="s">
        <v>1249</v>
      </c>
      <c r="C15" s="132"/>
    </row>
    <row r="16" s="124" customFormat="1" hidden="1" customHeight="1" spans="1:3">
      <c r="A16" s="133">
        <v>2070701</v>
      </c>
      <c r="B16" s="134" t="s">
        <v>1250</v>
      </c>
      <c r="C16" s="132"/>
    </row>
    <row r="17" s="124" customFormat="1" hidden="1" customHeight="1" spans="1:3">
      <c r="A17" s="133">
        <v>2070702</v>
      </c>
      <c r="B17" s="134" t="s">
        <v>1251</v>
      </c>
      <c r="C17" s="132"/>
    </row>
    <row r="18" s="124" customFormat="1" hidden="1" customHeight="1" spans="1:3">
      <c r="A18" s="133">
        <v>2070703</v>
      </c>
      <c r="B18" s="134" t="s">
        <v>1252</v>
      </c>
      <c r="C18" s="132"/>
    </row>
    <row r="19" s="124" customFormat="1" hidden="1" customHeight="1" spans="1:3">
      <c r="A19" s="133">
        <v>2070704</v>
      </c>
      <c r="B19" s="134" t="s">
        <v>1253</v>
      </c>
      <c r="C19" s="132"/>
    </row>
    <row r="20" s="124" customFormat="1" hidden="1" customHeight="1" spans="1:3">
      <c r="A20" s="133">
        <v>2070799</v>
      </c>
      <c r="B20" s="134" t="s">
        <v>1254</v>
      </c>
      <c r="C20" s="132">
        <f t="shared" ref="C5:C53" si="0">D20+E20+F20+G20+H20+I20+J20+K20+L20+M20+N20+O20+P20</f>
        <v>0</v>
      </c>
    </row>
    <row r="21" s="124" customFormat="1" hidden="1" customHeight="1" spans="1:3">
      <c r="A21" s="133">
        <v>20709</v>
      </c>
      <c r="B21" s="134" t="s">
        <v>1255</v>
      </c>
      <c r="C21" s="132">
        <f t="shared" si="0"/>
        <v>0</v>
      </c>
    </row>
    <row r="22" s="124" customFormat="1" hidden="1" customHeight="1" spans="1:3">
      <c r="A22" s="133">
        <v>2070901</v>
      </c>
      <c r="B22" s="134" t="s">
        <v>1256</v>
      </c>
      <c r="C22" s="132">
        <f t="shared" si="0"/>
        <v>0</v>
      </c>
    </row>
    <row r="23" s="124" customFormat="1" hidden="1" customHeight="1" spans="1:3">
      <c r="A23" s="133">
        <v>2070902</v>
      </c>
      <c r="B23" s="134" t="s">
        <v>1257</v>
      </c>
      <c r="C23" s="132">
        <f t="shared" si="0"/>
        <v>0</v>
      </c>
    </row>
    <row r="24" s="124" customFormat="1" hidden="1" customHeight="1" spans="1:3">
      <c r="A24" s="133">
        <v>2070903</v>
      </c>
      <c r="B24" s="134" t="s">
        <v>1258</v>
      </c>
      <c r="C24" s="132">
        <f t="shared" si="0"/>
        <v>0</v>
      </c>
    </row>
    <row r="25" s="124" customFormat="1" hidden="1" customHeight="1" spans="1:3">
      <c r="A25" s="133">
        <v>2070904</v>
      </c>
      <c r="B25" s="134" t="s">
        <v>1259</v>
      </c>
      <c r="C25" s="132"/>
    </row>
    <row r="26" s="124" customFormat="1" hidden="1" customHeight="1" spans="1:3">
      <c r="A26" s="133">
        <v>2070999</v>
      </c>
      <c r="B26" s="134" t="s">
        <v>1260</v>
      </c>
      <c r="C26" s="132"/>
    </row>
    <row r="27" s="124" customFormat="1" hidden="1" customHeight="1" spans="1:3">
      <c r="A27" s="133">
        <v>20710</v>
      </c>
      <c r="B27" s="134" t="s">
        <v>1261</v>
      </c>
      <c r="C27" s="132"/>
    </row>
    <row r="28" s="124" customFormat="1" hidden="1" customHeight="1" spans="1:3">
      <c r="A28" s="133">
        <v>2071001</v>
      </c>
      <c r="B28" s="134" t="s">
        <v>1262</v>
      </c>
      <c r="C28" s="132"/>
    </row>
    <row r="29" s="124" customFormat="1" hidden="1" customHeight="1" spans="1:3">
      <c r="A29" s="133">
        <v>2071099</v>
      </c>
      <c r="B29" s="134" t="s">
        <v>1263</v>
      </c>
      <c r="C29" s="132"/>
    </row>
    <row r="30" s="124" customFormat="1" customHeight="1" spans="1:16">
      <c r="A30" s="133">
        <v>208</v>
      </c>
      <c r="B30" s="134" t="s">
        <v>500</v>
      </c>
      <c r="C30" s="132">
        <f t="shared" si="0"/>
        <v>7241.2</v>
      </c>
      <c r="O30" s="124">
        <v>3499</v>
      </c>
      <c r="P30" s="124">
        <v>3742.2</v>
      </c>
    </row>
    <row r="31" s="124" customFormat="1" customHeight="1" spans="1:16">
      <c r="A31" s="133">
        <v>20822</v>
      </c>
      <c r="B31" s="134" t="s">
        <v>1264</v>
      </c>
      <c r="C31" s="132">
        <f t="shared" si="0"/>
        <v>7126.8</v>
      </c>
      <c r="O31" s="124">
        <v>3394</v>
      </c>
      <c r="P31" s="124">
        <v>3732.8</v>
      </c>
    </row>
    <row r="32" s="124" customFormat="1" customHeight="1" spans="1:16">
      <c r="A32" s="133">
        <v>2082201</v>
      </c>
      <c r="B32" s="134" t="s">
        <v>1265</v>
      </c>
      <c r="C32" s="132">
        <f t="shared" si="0"/>
        <v>4807.21</v>
      </c>
      <c r="O32" s="124">
        <v>3220</v>
      </c>
      <c r="P32" s="124">
        <v>1587.21</v>
      </c>
    </row>
    <row r="33" s="124" customFormat="1" customHeight="1" spans="1:16">
      <c r="A33" s="133">
        <v>2082202</v>
      </c>
      <c r="B33" s="134" t="s">
        <v>1266</v>
      </c>
      <c r="C33" s="132">
        <f t="shared" si="0"/>
        <v>2319.59</v>
      </c>
      <c r="O33" s="124">
        <v>174</v>
      </c>
      <c r="P33" s="124">
        <v>2145.59</v>
      </c>
    </row>
    <row r="34" s="124" customFormat="1" hidden="1" customHeight="1" spans="1:3">
      <c r="A34" s="133">
        <v>2082299</v>
      </c>
      <c r="B34" s="134" t="s">
        <v>1267</v>
      </c>
      <c r="C34" s="132">
        <f t="shared" si="0"/>
        <v>0</v>
      </c>
    </row>
    <row r="35" s="124" customFormat="1" customHeight="1" spans="1:16">
      <c r="A35" s="133">
        <v>20823</v>
      </c>
      <c r="B35" s="134" t="s">
        <v>1268</v>
      </c>
      <c r="C35" s="132">
        <f t="shared" si="0"/>
        <v>114.4</v>
      </c>
      <c r="O35" s="124">
        <v>105</v>
      </c>
      <c r="P35" s="124">
        <v>9.4</v>
      </c>
    </row>
    <row r="36" s="124" customFormat="1" hidden="1" customHeight="1" spans="1:3">
      <c r="A36" s="133">
        <v>2082301</v>
      </c>
      <c r="B36" s="134" t="s">
        <v>1265</v>
      </c>
      <c r="C36" s="132">
        <f t="shared" si="0"/>
        <v>0</v>
      </c>
    </row>
    <row r="37" s="124" customFormat="1" customHeight="1" spans="1:16">
      <c r="A37" s="133">
        <v>2082302</v>
      </c>
      <c r="B37" s="134" t="s">
        <v>1266</v>
      </c>
      <c r="C37" s="132">
        <f t="shared" si="0"/>
        <v>114.4</v>
      </c>
      <c r="O37" s="124">
        <v>105</v>
      </c>
      <c r="P37" s="124">
        <v>9.4</v>
      </c>
    </row>
    <row r="38" s="124" customFormat="1" hidden="1" customHeight="1" spans="1:3">
      <c r="A38" s="133">
        <v>2082399</v>
      </c>
      <c r="B38" s="134" t="s">
        <v>1269</v>
      </c>
      <c r="C38" s="132">
        <f t="shared" si="0"/>
        <v>0</v>
      </c>
    </row>
    <row r="39" s="124" customFormat="1" hidden="1" customHeight="1" spans="1:3">
      <c r="A39" s="133">
        <v>20829</v>
      </c>
      <c r="B39" s="134" t="s">
        <v>1270</v>
      </c>
      <c r="C39" s="132">
        <f t="shared" si="0"/>
        <v>0</v>
      </c>
    </row>
    <row r="40" s="124" customFormat="1" hidden="1" customHeight="1" spans="1:3">
      <c r="A40" s="133">
        <v>2082901</v>
      </c>
      <c r="B40" s="134" t="s">
        <v>1266</v>
      </c>
      <c r="C40" s="132">
        <f t="shared" si="0"/>
        <v>0</v>
      </c>
    </row>
    <row r="41" s="124" customFormat="1" hidden="1" customHeight="1" spans="1:3">
      <c r="A41" s="133">
        <v>2082999</v>
      </c>
      <c r="B41" s="134" t="s">
        <v>1271</v>
      </c>
      <c r="C41" s="132">
        <f t="shared" si="0"/>
        <v>0</v>
      </c>
    </row>
    <row r="42" s="124" customFormat="1" hidden="1" customHeight="1" spans="1:3">
      <c r="A42" s="133">
        <v>211</v>
      </c>
      <c r="B42" s="134" t="s">
        <v>674</v>
      </c>
      <c r="C42" s="132">
        <f t="shared" si="0"/>
        <v>0</v>
      </c>
    </row>
    <row r="43" s="124" customFormat="1" hidden="1" customHeight="1" spans="1:3">
      <c r="A43" s="133">
        <v>21160</v>
      </c>
      <c r="B43" s="134" t="s">
        <v>1272</v>
      </c>
      <c r="C43" s="132">
        <f t="shared" si="0"/>
        <v>0</v>
      </c>
    </row>
    <row r="44" s="124" customFormat="1" hidden="1" customHeight="1" spans="1:3">
      <c r="A44" s="133">
        <v>2116001</v>
      </c>
      <c r="B44" s="134" t="s">
        <v>1273</v>
      </c>
      <c r="C44" s="132">
        <f t="shared" si="0"/>
        <v>0</v>
      </c>
    </row>
    <row r="45" s="124" customFormat="1" hidden="1" customHeight="1" spans="1:3">
      <c r="A45" s="133">
        <v>2116002</v>
      </c>
      <c r="B45" s="134" t="s">
        <v>1274</v>
      </c>
      <c r="C45" s="132">
        <f t="shared" si="0"/>
        <v>0</v>
      </c>
    </row>
    <row r="46" s="124" customFormat="1" hidden="1" customHeight="1" spans="1:3">
      <c r="A46" s="133">
        <v>2116003</v>
      </c>
      <c r="B46" s="134" t="s">
        <v>1275</v>
      </c>
      <c r="C46" s="132">
        <f t="shared" si="0"/>
        <v>0</v>
      </c>
    </row>
    <row r="47" s="124" customFormat="1" hidden="1" customHeight="1" spans="1:3">
      <c r="A47" s="133">
        <v>2116099</v>
      </c>
      <c r="B47" s="134" t="s">
        <v>1276</v>
      </c>
      <c r="C47" s="132">
        <f t="shared" si="0"/>
        <v>0</v>
      </c>
    </row>
    <row r="48" s="124" customFormat="1" hidden="1" customHeight="1" spans="1:3">
      <c r="A48" s="133">
        <v>21161</v>
      </c>
      <c r="B48" s="134" t="s">
        <v>1277</v>
      </c>
      <c r="C48" s="132">
        <f t="shared" si="0"/>
        <v>0</v>
      </c>
    </row>
    <row r="49" s="124" customFormat="1" hidden="1" customHeight="1" spans="1:3">
      <c r="A49" s="133">
        <v>2116101</v>
      </c>
      <c r="B49" s="134" t="s">
        <v>1278</v>
      </c>
      <c r="C49" s="132">
        <f t="shared" si="0"/>
        <v>0</v>
      </c>
    </row>
    <row r="50" s="124" customFormat="1" hidden="1" customHeight="1" spans="1:3">
      <c r="A50" s="133">
        <v>2116102</v>
      </c>
      <c r="B50" s="134" t="s">
        <v>1279</v>
      </c>
      <c r="C50" s="132">
        <f t="shared" si="0"/>
        <v>0</v>
      </c>
    </row>
    <row r="51" s="124" customFormat="1" hidden="1" customHeight="1" spans="1:3">
      <c r="A51" s="133">
        <v>2116103</v>
      </c>
      <c r="B51" s="134" t="s">
        <v>1280</v>
      </c>
      <c r="C51" s="132">
        <f t="shared" si="0"/>
        <v>0</v>
      </c>
    </row>
    <row r="52" s="124" customFormat="1" hidden="1" customHeight="1" spans="1:3">
      <c r="A52" s="133">
        <v>2116104</v>
      </c>
      <c r="B52" s="134" t="s">
        <v>1281</v>
      </c>
      <c r="C52" s="132">
        <f t="shared" si="0"/>
        <v>0</v>
      </c>
    </row>
    <row r="53" s="124" customFormat="1" customHeight="1" spans="1:16">
      <c r="A53" s="133">
        <v>212</v>
      </c>
      <c r="B53" s="134" t="s">
        <v>743</v>
      </c>
      <c r="C53" s="132">
        <f t="shared" si="0"/>
        <v>132468.91</v>
      </c>
      <c r="E53" s="124">
        <v>12997</v>
      </c>
      <c r="F53" s="124">
        <v>6000</v>
      </c>
      <c r="G53" s="124">
        <v>1203</v>
      </c>
      <c r="H53" s="124">
        <v>1100</v>
      </c>
      <c r="I53" s="124">
        <v>3000</v>
      </c>
      <c r="J53" s="124">
        <v>13300</v>
      </c>
      <c r="K53" s="124">
        <v>39000</v>
      </c>
      <c r="L53" s="124">
        <v>5000</v>
      </c>
      <c r="M53" s="124">
        <v>10000</v>
      </c>
      <c r="N53" s="124">
        <v>1000</v>
      </c>
      <c r="O53" s="124">
        <v>2593.6</v>
      </c>
      <c r="P53" s="124">
        <v>37275.31</v>
      </c>
    </row>
    <row r="54" s="124" customFormat="1" customHeight="1" spans="1:16">
      <c r="A54" s="133">
        <v>21208</v>
      </c>
      <c r="B54" s="134" t="s">
        <v>1282</v>
      </c>
      <c r="C54" s="132">
        <f t="shared" ref="C54:C117" si="1">D54+E54+F54+G54+H54+I54+J54+K54+L54+M54+N54+O54+P54</f>
        <v>99506.69</v>
      </c>
      <c r="E54" s="124">
        <v>12997</v>
      </c>
      <c r="G54" s="124">
        <v>1203</v>
      </c>
      <c r="H54" s="124">
        <v>1100</v>
      </c>
      <c r="I54" s="124">
        <v>3000</v>
      </c>
      <c r="J54" s="124">
        <v>13300</v>
      </c>
      <c r="K54" s="124">
        <v>39000</v>
      </c>
      <c r="O54" s="124">
        <v>2593.6</v>
      </c>
      <c r="P54" s="124">
        <v>26313.09</v>
      </c>
    </row>
    <row r="55" s="124" customFormat="1" hidden="1" customHeight="1" spans="1:3">
      <c r="A55" s="133">
        <v>2120801</v>
      </c>
      <c r="B55" s="134" t="s">
        <v>1283</v>
      </c>
      <c r="C55" s="132">
        <f t="shared" si="1"/>
        <v>0</v>
      </c>
    </row>
    <row r="56" s="124" customFormat="1" ht="20" customHeight="1" spans="1:16">
      <c r="A56" s="133">
        <v>2120802</v>
      </c>
      <c r="B56" s="134" t="s">
        <v>1284</v>
      </c>
      <c r="C56" s="132">
        <f t="shared" si="1"/>
        <v>793.21</v>
      </c>
      <c r="P56" s="124">
        <v>793.21</v>
      </c>
    </row>
    <row r="57" s="124" customFormat="1" hidden="1" customHeight="1" spans="1:3">
      <c r="A57" s="133">
        <v>2120803</v>
      </c>
      <c r="B57" s="134" t="s">
        <v>1285</v>
      </c>
      <c r="C57" s="132">
        <f t="shared" si="1"/>
        <v>0</v>
      </c>
    </row>
    <row r="58" s="124" customFormat="1" customHeight="1" spans="1:16">
      <c r="A58" s="133">
        <v>2120804</v>
      </c>
      <c r="B58" s="134" t="s">
        <v>1286</v>
      </c>
      <c r="C58" s="132">
        <f t="shared" si="1"/>
        <v>5610.16</v>
      </c>
      <c r="G58" s="124">
        <v>1203</v>
      </c>
      <c r="H58" s="124">
        <v>1100</v>
      </c>
      <c r="O58" s="124">
        <v>1302.6</v>
      </c>
      <c r="P58" s="124">
        <v>2004.56</v>
      </c>
    </row>
    <row r="59" s="124" customFormat="1" hidden="1" customHeight="1" spans="1:3">
      <c r="A59" s="133">
        <v>2120805</v>
      </c>
      <c r="B59" s="134" t="s">
        <v>1287</v>
      </c>
      <c r="C59" s="132">
        <f t="shared" si="1"/>
        <v>0</v>
      </c>
    </row>
    <row r="60" s="124" customFormat="1" customHeight="1" spans="1:16">
      <c r="A60" s="133">
        <v>2120806</v>
      </c>
      <c r="B60" s="134" t="s">
        <v>1288</v>
      </c>
      <c r="C60" s="132">
        <f t="shared" si="1"/>
        <v>40355.39</v>
      </c>
      <c r="K60" s="124">
        <v>39000</v>
      </c>
      <c r="P60" s="124">
        <v>1355.39</v>
      </c>
    </row>
    <row r="61" s="124" customFormat="1" hidden="1" customHeight="1" spans="1:3">
      <c r="A61" s="133">
        <v>2120807</v>
      </c>
      <c r="B61" s="134" t="s">
        <v>1289</v>
      </c>
      <c r="C61" s="132">
        <f t="shared" si="1"/>
        <v>0</v>
      </c>
    </row>
    <row r="62" s="124" customFormat="1" hidden="1" customHeight="1" spans="1:3">
      <c r="A62" s="133">
        <v>2120809</v>
      </c>
      <c r="B62" s="134" t="s">
        <v>1290</v>
      </c>
      <c r="C62" s="132">
        <f t="shared" si="1"/>
        <v>0</v>
      </c>
    </row>
    <row r="63" s="124" customFormat="1" hidden="1" customHeight="1" spans="1:3">
      <c r="A63" s="133">
        <v>2120810</v>
      </c>
      <c r="B63" s="134" t="s">
        <v>1291</v>
      </c>
      <c r="C63" s="132">
        <f t="shared" si="1"/>
        <v>0</v>
      </c>
    </row>
    <row r="64" s="124" customFormat="1" hidden="1" customHeight="1" spans="1:3">
      <c r="A64" s="133">
        <v>2120811</v>
      </c>
      <c r="B64" s="134" t="s">
        <v>1292</v>
      </c>
      <c r="C64" s="132">
        <f t="shared" si="1"/>
        <v>0</v>
      </c>
    </row>
    <row r="65" s="124" customFormat="1" hidden="1" customHeight="1" spans="1:3">
      <c r="A65" s="133">
        <v>2120813</v>
      </c>
      <c r="B65" s="134" t="s">
        <v>1038</v>
      </c>
      <c r="C65" s="132">
        <f t="shared" si="1"/>
        <v>0</v>
      </c>
    </row>
    <row r="66" s="124" customFormat="1" customHeight="1" spans="1:10">
      <c r="A66" s="133">
        <v>2120814</v>
      </c>
      <c r="B66" s="134" t="s">
        <v>1293</v>
      </c>
      <c r="C66" s="132">
        <f t="shared" si="1"/>
        <v>13300</v>
      </c>
      <c r="J66" s="124">
        <v>13300</v>
      </c>
    </row>
    <row r="67" s="124" customFormat="1" hidden="1" customHeight="1" spans="1:3">
      <c r="A67" s="133">
        <v>2120815</v>
      </c>
      <c r="B67" s="134" t="s">
        <v>1294</v>
      </c>
      <c r="C67" s="132">
        <f t="shared" si="1"/>
        <v>0</v>
      </c>
    </row>
    <row r="68" s="124" customFormat="1" customHeight="1" spans="1:16">
      <c r="A68" s="133">
        <v>2120816</v>
      </c>
      <c r="B68" s="134" t="s">
        <v>1295</v>
      </c>
      <c r="C68" s="132">
        <f t="shared" si="1"/>
        <v>236.81</v>
      </c>
      <c r="E68" s="124">
        <v>194</v>
      </c>
      <c r="P68" s="124">
        <v>42.81</v>
      </c>
    </row>
    <row r="69" s="124" customFormat="1" customHeight="1" spans="1:16">
      <c r="A69" s="133">
        <v>2120899</v>
      </c>
      <c r="B69" s="134" t="s">
        <v>1296</v>
      </c>
      <c r="C69" s="132">
        <f t="shared" si="1"/>
        <v>39211.11</v>
      </c>
      <c r="E69" s="124">
        <v>12803</v>
      </c>
      <c r="I69" s="124">
        <v>3000</v>
      </c>
      <c r="O69" s="124">
        <v>1291</v>
      </c>
      <c r="P69" s="124">
        <v>22117.11</v>
      </c>
    </row>
    <row r="70" s="124" customFormat="1" customHeight="1" spans="1:16">
      <c r="A70" s="133">
        <v>21210</v>
      </c>
      <c r="B70" s="134" t="s">
        <v>1297</v>
      </c>
      <c r="C70" s="132">
        <f t="shared" si="1"/>
        <v>7582</v>
      </c>
      <c r="F70" s="124">
        <v>6000</v>
      </c>
      <c r="P70" s="124">
        <v>1582</v>
      </c>
    </row>
    <row r="71" s="124" customFormat="1" hidden="1" customHeight="1" spans="1:3">
      <c r="A71" s="133">
        <v>2121001</v>
      </c>
      <c r="B71" s="134" t="s">
        <v>1283</v>
      </c>
      <c r="C71" s="132">
        <f t="shared" si="1"/>
        <v>0</v>
      </c>
    </row>
    <row r="72" s="124" customFormat="1" hidden="1" customHeight="1" spans="1:3">
      <c r="A72" s="133">
        <v>2121002</v>
      </c>
      <c r="B72" s="134" t="s">
        <v>1284</v>
      </c>
      <c r="C72" s="132">
        <f t="shared" si="1"/>
        <v>0</v>
      </c>
    </row>
    <row r="73" s="124" customFormat="1" customHeight="1" spans="1:16">
      <c r="A73" s="133">
        <v>2121099</v>
      </c>
      <c r="B73" s="134" t="s">
        <v>1298</v>
      </c>
      <c r="C73" s="132">
        <f t="shared" si="1"/>
        <v>7582</v>
      </c>
      <c r="F73" s="124">
        <v>6000</v>
      </c>
      <c r="P73" s="124">
        <v>1582</v>
      </c>
    </row>
    <row r="74" s="124" customFormat="1" hidden="1" customHeight="1" spans="1:3">
      <c r="A74" s="133">
        <v>21211</v>
      </c>
      <c r="B74" s="134" t="s">
        <v>1299</v>
      </c>
      <c r="C74" s="132">
        <f t="shared" si="1"/>
        <v>0</v>
      </c>
    </row>
    <row r="75" s="124" customFormat="1" customHeight="1" spans="1:16">
      <c r="A75" s="133">
        <v>21213</v>
      </c>
      <c r="B75" s="134" t="s">
        <v>1301</v>
      </c>
      <c r="C75" s="132">
        <f t="shared" si="1"/>
        <v>22115.22</v>
      </c>
      <c r="L75" s="124">
        <v>5000</v>
      </c>
      <c r="M75" s="124">
        <v>10000</v>
      </c>
      <c r="P75" s="124">
        <v>7115.22</v>
      </c>
    </row>
    <row r="76" s="124" customFormat="1" hidden="1" customHeight="1" spans="1:16">
      <c r="A76" s="133">
        <v>2121301</v>
      </c>
      <c r="B76" s="134" t="s">
        <v>1302</v>
      </c>
      <c r="C76" s="132">
        <f t="shared" si="1"/>
        <v>0</v>
      </c>
      <c r="P76" s="124">
        <v>0</v>
      </c>
    </row>
    <row r="77" s="124" customFormat="1" customHeight="1" spans="1:16">
      <c r="A77" s="133">
        <v>2121302</v>
      </c>
      <c r="B77" s="134" t="s">
        <v>1303</v>
      </c>
      <c r="C77" s="132">
        <f t="shared" si="1"/>
        <v>10011.66</v>
      </c>
      <c r="M77" s="124">
        <v>10000</v>
      </c>
      <c r="P77" s="124">
        <v>11.66</v>
      </c>
    </row>
    <row r="78" s="124" customFormat="1" hidden="1" customHeight="1" spans="1:3">
      <c r="A78" s="133">
        <v>2121303</v>
      </c>
      <c r="B78" s="134" t="s">
        <v>1304</v>
      </c>
      <c r="C78" s="132">
        <f t="shared" si="1"/>
        <v>0</v>
      </c>
    </row>
    <row r="79" s="124" customFormat="1" hidden="1" customHeight="1" spans="1:3">
      <c r="A79" s="133">
        <v>2121304</v>
      </c>
      <c r="B79" s="134" t="s">
        <v>1305</v>
      </c>
      <c r="C79" s="132">
        <f t="shared" si="1"/>
        <v>0</v>
      </c>
    </row>
    <row r="80" s="124" customFormat="1" customHeight="1" spans="1:16">
      <c r="A80" s="133">
        <v>2121399</v>
      </c>
      <c r="B80" s="134" t="s">
        <v>1306</v>
      </c>
      <c r="C80" s="132">
        <f t="shared" si="1"/>
        <v>12103.56</v>
      </c>
      <c r="L80" s="124">
        <v>5000</v>
      </c>
      <c r="P80" s="124">
        <v>7103.56</v>
      </c>
    </row>
    <row r="81" s="124" customFormat="1" customHeight="1" spans="1:16">
      <c r="A81" s="133">
        <v>21214</v>
      </c>
      <c r="B81" s="134" t="s">
        <v>1307</v>
      </c>
      <c r="C81" s="132">
        <f t="shared" si="1"/>
        <v>1265</v>
      </c>
      <c r="N81" s="124">
        <v>1000</v>
      </c>
      <c r="P81" s="124">
        <v>265</v>
      </c>
    </row>
    <row r="82" s="124" customFormat="1" customHeight="1" spans="1:16">
      <c r="A82" s="133">
        <v>2121401</v>
      </c>
      <c r="B82" s="134" t="s">
        <v>1308</v>
      </c>
      <c r="C82" s="132">
        <f t="shared" si="1"/>
        <v>265</v>
      </c>
      <c r="P82" s="124">
        <v>265</v>
      </c>
    </row>
    <row r="83" s="124" customFormat="1" hidden="1" customHeight="1" spans="1:3">
      <c r="A83" s="133">
        <v>2121402</v>
      </c>
      <c r="B83" s="134" t="s">
        <v>1309</v>
      </c>
      <c r="C83" s="132">
        <f t="shared" si="1"/>
        <v>0</v>
      </c>
    </row>
    <row r="84" s="124" customFormat="1" customHeight="1" spans="1:14">
      <c r="A84" s="133">
        <v>2121499</v>
      </c>
      <c r="B84" s="134" t="s">
        <v>1310</v>
      </c>
      <c r="C84" s="132">
        <f t="shared" si="1"/>
        <v>1000</v>
      </c>
      <c r="N84" s="124">
        <v>1000</v>
      </c>
    </row>
    <row r="85" s="124" customFormat="1" hidden="1" customHeight="1" spans="1:3">
      <c r="A85" s="133">
        <v>21215</v>
      </c>
      <c r="B85" s="134" t="s">
        <v>1311</v>
      </c>
      <c r="C85" s="132">
        <f t="shared" si="1"/>
        <v>0</v>
      </c>
    </row>
    <row r="86" s="124" customFormat="1" hidden="1" customHeight="1" spans="1:3">
      <c r="A86" s="133">
        <v>2121501</v>
      </c>
      <c r="B86" s="134" t="s">
        <v>1283</v>
      </c>
      <c r="C86" s="132">
        <f t="shared" si="1"/>
        <v>0</v>
      </c>
    </row>
    <row r="87" s="124" customFormat="1" hidden="1" customHeight="1" spans="1:3">
      <c r="A87" s="133">
        <v>2121502</v>
      </c>
      <c r="B87" s="134" t="s">
        <v>1284</v>
      </c>
      <c r="C87" s="132">
        <f t="shared" si="1"/>
        <v>0</v>
      </c>
    </row>
    <row r="88" s="124" customFormat="1" hidden="1" customHeight="1" spans="1:3">
      <c r="A88" s="133">
        <v>2121599</v>
      </c>
      <c r="B88" s="134" t="s">
        <v>1312</v>
      </c>
      <c r="C88" s="132">
        <f t="shared" si="1"/>
        <v>0</v>
      </c>
    </row>
    <row r="89" s="124" customFormat="1" customHeight="1" spans="1:16">
      <c r="A89" s="133">
        <v>21216</v>
      </c>
      <c r="B89" s="134" t="s">
        <v>1313</v>
      </c>
      <c r="C89" s="132">
        <f t="shared" si="1"/>
        <v>2000</v>
      </c>
      <c r="P89" s="124">
        <v>2000</v>
      </c>
    </row>
    <row r="90" s="124" customFormat="1" hidden="1" customHeight="1" spans="1:3">
      <c r="A90" s="133">
        <v>2121601</v>
      </c>
      <c r="B90" s="134" t="s">
        <v>1283</v>
      </c>
      <c r="C90" s="132">
        <f t="shared" si="1"/>
        <v>0</v>
      </c>
    </row>
    <row r="91" s="124" customFormat="1" hidden="1" customHeight="1" spans="1:3">
      <c r="A91" s="133">
        <v>2121602</v>
      </c>
      <c r="B91" s="134" t="s">
        <v>1284</v>
      </c>
      <c r="C91" s="132">
        <f t="shared" si="1"/>
        <v>0</v>
      </c>
    </row>
    <row r="92" s="124" customFormat="1" customHeight="1" spans="1:16">
      <c r="A92" s="133">
        <v>2121699</v>
      </c>
      <c r="B92" s="134" t="s">
        <v>1314</v>
      </c>
      <c r="C92" s="132">
        <f t="shared" si="1"/>
        <v>2000</v>
      </c>
      <c r="P92" s="124">
        <v>2000</v>
      </c>
    </row>
    <row r="93" s="124" customFormat="1" hidden="1" customHeight="1" spans="1:3">
      <c r="A93" s="133">
        <v>21217</v>
      </c>
      <c r="B93" s="134" t="s">
        <v>1315</v>
      </c>
      <c r="C93" s="132">
        <f t="shared" si="1"/>
        <v>0</v>
      </c>
    </row>
    <row r="94" s="124" customFormat="1" hidden="1" customHeight="1" spans="1:3">
      <c r="A94" s="133">
        <v>2121701</v>
      </c>
      <c r="B94" s="134" t="s">
        <v>1302</v>
      </c>
      <c r="C94" s="132">
        <f t="shared" si="1"/>
        <v>0</v>
      </c>
    </row>
    <row r="95" s="124" customFormat="1" hidden="1" customHeight="1" spans="1:3">
      <c r="A95" s="133">
        <v>2121702</v>
      </c>
      <c r="B95" s="134" t="s">
        <v>1303</v>
      </c>
      <c r="C95" s="132">
        <f t="shared" si="1"/>
        <v>0</v>
      </c>
    </row>
    <row r="96" s="124" customFormat="1" hidden="1" customHeight="1" spans="1:3">
      <c r="A96" s="133">
        <v>2121703</v>
      </c>
      <c r="B96" s="134" t="s">
        <v>1304</v>
      </c>
      <c r="C96" s="132">
        <f t="shared" si="1"/>
        <v>0</v>
      </c>
    </row>
    <row r="97" s="124" customFormat="1" hidden="1" customHeight="1" spans="1:3">
      <c r="A97" s="133">
        <v>2121704</v>
      </c>
      <c r="B97" s="134" t="s">
        <v>1305</v>
      </c>
      <c r="C97" s="132">
        <f t="shared" si="1"/>
        <v>0</v>
      </c>
    </row>
    <row r="98" s="124" customFormat="1" hidden="1" customHeight="1" spans="1:3">
      <c r="A98" s="133">
        <v>2121799</v>
      </c>
      <c r="B98" s="134" t="s">
        <v>1316</v>
      </c>
      <c r="C98" s="132">
        <f t="shared" si="1"/>
        <v>0</v>
      </c>
    </row>
    <row r="99" s="124" customFormat="1" hidden="1" customHeight="1" spans="1:3">
      <c r="A99" s="133">
        <v>21218</v>
      </c>
      <c r="B99" s="134" t="s">
        <v>1317</v>
      </c>
      <c r="C99" s="132">
        <f t="shared" si="1"/>
        <v>0</v>
      </c>
    </row>
    <row r="100" s="124" customFormat="1" hidden="1" customHeight="1" spans="1:3">
      <c r="A100" s="133">
        <v>2121801</v>
      </c>
      <c r="B100" s="134" t="s">
        <v>1308</v>
      </c>
      <c r="C100" s="132">
        <f t="shared" si="1"/>
        <v>0</v>
      </c>
    </row>
    <row r="101" s="124" customFormat="1" hidden="1" customHeight="1" spans="1:3">
      <c r="A101" s="133">
        <v>2121899</v>
      </c>
      <c r="B101" s="134" t="s">
        <v>1318</v>
      </c>
      <c r="C101" s="132">
        <f t="shared" si="1"/>
        <v>0</v>
      </c>
    </row>
    <row r="102" s="124" customFormat="1" hidden="1" customHeight="1" spans="1:3">
      <c r="A102" s="133">
        <v>21219</v>
      </c>
      <c r="B102" s="134" t="s">
        <v>1319</v>
      </c>
      <c r="C102" s="132">
        <f t="shared" si="1"/>
        <v>0</v>
      </c>
    </row>
    <row r="103" s="124" customFormat="1" hidden="1" customHeight="1" spans="1:3">
      <c r="A103" s="133">
        <v>2121901</v>
      </c>
      <c r="B103" s="134" t="s">
        <v>1283</v>
      </c>
      <c r="C103" s="132">
        <f t="shared" si="1"/>
        <v>0</v>
      </c>
    </row>
    <row r="104" s="124" customFormat="1" hidden="1" customHeight="1" spans="1:3">
      <c r="A104" s="133">
        <v>2121902</v>
      </c>
      <c r="B104" s="134" t="s">
        <v>1284</v>
      </c>
      <c r="C104" s="132">
        <f t="shared" si="1"/>
        <v>0</v>
      </c>
    </row>
    <row r="105" s="124" customFormat="1" hidden="1" customHeight="1" spans="1:3">
      <c r="A105" s="133">
        <v>2121903</v>
      </c>
      <c r="B105" s="134" t="s">
        <v>1285</v>
      </c>
      <c r="C105" s="132">
        <f t="shared" si="1"/>
        <v>0</v>
      </c>
    </row>
    <row r="106" s="124" customFormat="1" hidden="1" customHeight="1" spans="1:3">
      <c r="A106" s="133">
        <v>2121904</v>
      </c>
      <c r="B106" s="134" t="s">
        <v>1286</v>
      </c>
      <c r="C106" s="132">
        <f t="shared" si="1"/>
        <v>0</v>
      </c>
    </row>
    <row r="107" s="124" customFormat="1" hidden="1" customHeight="1" spans="1:3">
      <c r="A107" s="133">
        <v>2121905</v>
      </c>
      <c r="B107" s="134" t="s">
        <v>1289</v>
      </c>
      <c r="C107" s="132">
        <f t="shared" si="1"/>
        <v>0</v>
      </c>
    </row>
    <row r="108" s="124" customFormat="1" hidden="1" customHeight="1" spans="1:3">
      <c r="A108" s="133">
        <v>2121906</v>
      </c>
      <c r="B108" s="134" t="s">
        <v>1291</v>
      </c>
      <c r="C108" s="132">
        <f t="shared" si="1"/>
        <v>0</v>
      </c>
    </row>
    <row r="109" s="124" customFormat="1" hidden="1" customHeight="1" spans="1:3">
      <c r="A109" s="133">
        <v>2121907</v>
      </c>
      <c r="B109" s="134" t="s">
        <v>1292</v>
      </c>
      <c r="C109" s="132">
        <f t="shared" si="1"/>
        <v>0</v>
      </c>
    </row>
    <row r="110" s="124" customFormat="1" hidden="1" customHeight="1" spans="1:3">
      <c r="A110" s="133">
        <v>2121999</v>
      </c>
      <c r="B110" s="134" t="s">
        <v>1320</v>
      </c>
      <c r="C110" s="132">
        <f t="shared" si="1"/>
        <v>0</v>
      </c>
    </row>
    <row r="111" s="124" customFormat="1" customHeight="1" spans="1:16">
      <c r="A111" s="133">
        <v>213</v>
      </c>
      <c r="B111" s="134" t="s">
        <v>763</v>
      </c>
      <c r="C111" s="132">
        <f t="shared" si="1"/>
        <v>82335.36</v>
      </c>
      <c r="O111" s="124">
        <v>47120.14</v>
      </c>
      <c r="P111" s="124">
        <v>35215.22</v>
      </c>
    </row>
    <row r="112" s="124" customFormat="1" customHeight="1" spans="1:16">
      <c r="A112" s="133">
        <v>21366</v>
      </c>
      <c r="B112" s="134" t="s">
        <v>1321</v>
      </c>
      <c r="C112" s="132">
        <f t="shared" si="1"/>
        <v>114</v>
      </c>
      <c r="P112" s="124">
        <v>114</v>
      </c>
    </row>
    <row r="113" s="124" customFormat="1" customHeight="1" spans="1:16">
      <c r="A113" s="133">
        <v>2136601</v>
      </c>
      <c r="B113" s="134" t="s">
        <v>1266</v>
      </c>
      <c r="C113" s="132">
        <f t="shared" si="1"/>
        <v>114</v>
      </c>
      <c r="P113" s="124">
        <v>114</v>
      </c>
    </row>
    <row r="114" s="124" customFormat="1" hidden="1" customHeight="1" spans="1:3">
      <c r="A114" s="133">
        <v>2136602</v>
      </c>
      <c r="B114" s="134" t="s">
        <v>1322</v>
      </c>
      <c r="C114" s="132">
        <f t="shared" si="1"/>
        <v>0</v>
      </c>
    </row>
    <row r="115" s="124" customFormat="1" hidden="1" customHeight="1" spans="1:3">
      <c r="A115" s="133">
        <v>2136603</v>
      </c>
      <c r="B115" s="134" t="s">
        <v>1323</v>
      </c>
      <c r="C115" s="132">
        <f t="shared" si="1"/>
        <v>0</v>
      </c>
    </row>
    <row r="116" s="124" customFormat="1" hidden="1" customHeight="1" spans="1:3">
      <c r="A116" s="133">
        <v>2136699</v>
      </c>
      <c r="B116" s="134" t="s">
        <v>1324</v>
      </c>
      <c r="C116" s="132">
        <f t="shared" si="1"/>
        <v>0</v>
      </c>
    </row>
    <row r="117" s="124" customFormat="1" customHeight="1" spans="1:16">
      <c r="A117" s="133">
        <v>21367</v>
      </c>
      <c r="B117" s="134" t="s">
        <v>1325</v>
      </c>
      <c r="C117" s="132">
        <f t="shared" si="1"/>
        <v>9364</v>
      </c>
      <c r="O117" s="124">
        <v>4502</v>
      </c>
      <c r="P117" s="124">
        <v>4862</v>
      </c>
    </row>
    <row r="118" s="124" customFormat="1" customHeight="1" spans="1:16">
      <c r="A118" s="133">
        <v>2136701</v>
      </c>
      <c r="B118" s="134" t="s">
        <v>1266</v>
      </c>
      <c r="C118" s="132">
        <f t="shared" ref="C118:C181" si="2">D118+E118+F118+G118+H118+I118+J118+K118+L118+M118+N118+O118+P118</f>
        <v>5310.76</v>
      </c>
      <c r="O118" s="124">
        <v>1451</v>
      </c>
      <c r="P118" s="124">
        <v>3859.76</v>
      </c>
    </row>
    <row r="119" s="124" customFormat="1" customHeight="1" spans="1:16">
      <c r="A119" s="133">
        <v>2136702</v>
      </c>
      <c r="B119" s="134" t="s">
        <v>1322</v>
      </c>
      <c r="C119" s="132">
        <f t="shared" si="2"/>
        <v>3923.24</v>
      </c>
      <c r="O119" s="124">
        <v>2921</v>
      </c>
      <c r="P119" s="124">
        <v>1002.24</v>
      </c>
    </row>
    <row r="120" s="124" customFormat="1" hidden="1" customHeight="1" spans="1:3">
      <c r="A120" s="133">
        <v>2136703</v>
      </c>
      <c r="B120" s="134" t="s">
        <v>1326</v>
      </c>
      <c r="C120" s="132">
        <f t="shared" si="2"/>
        <v>0</v>
      </c>
    </row>
    <row r="121" s="124" customFormat="1" customHeight="1" spans="1:15">
      <c r="A121" s="133">
        <v>2136799</v>
      </c>
      <c r="B121" s="134" t="s">
        <v>1327</v>
      </c>
      <c r="C121" s="132">
        <f t="shared" si="2"/>
        <v>130</v>
      </c>
      <c r="O121" s="124">
        <v>130</v>
      </c>
    </row>
    <row r="122" s="124" customFormat="1" customHeight="1" spans="1:16">
      <c r="A122" s="133">
        <v>21369</v>
      </c>
      <c r="B122" s="134" t="s">
        <v>1328</v>
      </c>
      <c r="C122" s="132">
        <f t="shared" si="2"/>
        <v>72857.36</v>
      </c>
      <c r="O122" s="124">
        <v>42618.14</v>
      </c>
      <c r="P122" s="124">
        <v>30239.22</v>
      </c>
    </row>
    <row r="123" s="124" customFormat="1" hidden="1" customHeight="1" spans="1:3">
      <c r="A123" s="133">
        <v>2136901</v>
      </c>
      <c r="B123" s="134" t="s">
        <v>825</v>
      </c>
      <c r="C123" s="132">
        <f t="shared" si="2"/>
        <v>0</v>
      </c>
    </row>
    <row r="124" s="124" customFormat="1" customHeight="1" spans="1:16">
      <c r="A124" s="133">
        <v>2136902</v>
      </c>
      <c r="B124" s="134" t="s">
        <v>1329</v>
      </c>
      <c r="C124" s="132">
        <f t="shared" si="2"/>
        <v>72857.36</v>
      </c>
      <c r="O124" s="124">
        <v>42618.14</v>
      </c>
      <c r="P124" s="124">
        <v>30239.22</v>
      </c>
    </row>
    <row r="125" s="124" customFormat="1" hidden="1" customHeight="1" spans="1:3">
      <c r="A125" s="133">
        <v>2136903</v>
      </c>
      <c r="B125" s="134" t="s">
        <v>1330</v>
      </c>
      <c r="C125" s="132">
        <f t="shared" si="2"/>
        <v>0</v>
      </c>
    </row>
    <row r="126" s="124" customFormat="1" hidden="1" customHeight="1" spans="1:3">
      <c r="A126" s="133">
        <v>2136999</v>
      </c>
      <c r="B126" s="134" t="s">
        <v>1331</v>
      </c>
      <c r="C126" s="132">
        <f t="shared" si="2"/>
        <v>0</v>
      </c>
    </row>
    <row r="127" s="124" customFormat="1" hidden="1" customHeight="1" spans="1:3">
      <c r="A127" s="133">
        <v>21370</v>
      </c>
      <c r="B127" s="134" t="s">
        <v>1332</v>
      </c>
      <c r="C127" s="132">
        <f t="shared" si="2"/>
        <v>0</v>
      </c>
    </row>
    <row r="128" s="124" customFormat="1" hidden="1" customHeight="1" spans="1:3">
      <c r="A128" s="133">
        <v>2137001</v>
      </c>
      <c r="B128" s="134" t="s">
        <v>1266</v>
      </c>
      <c r="C128" s="132">
        <f t="shared" si="2"/>
        <v>0</v>
      </c>
    </row>
    <row r="129" s="124" customFormat="1" hidden="1" customHeight="1" spans="1:3">
      <c r="A129" s="133">
        <v>2137099</v>
      </c>
      <c r="B129" s="134" t="s">
        <v>1333</v>
      </c>
      <c r="C129" s="132">
        <f t="shared" si="2"/>
        <v>0</v>
      </c>
    </row>
    <row r="130" s="124" customFormat="1" hidden="1" customHeight="1" spans="1:3">
      <c r="A130" s="133">
        <v>21371</v>
      </c>
      <c r="B130" s="134" t="s">
        <v>1334</v>
      </c>
      <c r="C130" s="132">
        <f t="shared" si="2"/>
        <v>0</v>
      </c>
    </row>
    <row r="131" s="124" customFormat="1" hidden="1" customHeight="1" spans="1:3">
      <c r="A131" s="133">
        <v>2137101</v>
      </c>
      <c r="B131" s="134" t="s">
        <v>825</v>
      </c>
      <c r="C131" s="132">
        <f t="shared" si="2"/>
        <v>0</v>
      </c>
    </row>
    <row r="132" s="124" customFormat="1" hidden="1" customHeight="1" spans="1:3">
      <c r="A132" s="133">
        <v>2137102</v>
      </c>
      <c r="B132" s="134" t="s">
        <v>1335</v>
      </c>
      <c r="C132" s="132">
        <f t="shared" si="2"/>
        <v>0</v>
      </c>
    </row>
    <row r="133" s="124" customFormat="1" hidden="1" customHeight="1" spans="1:3">
      <c r="A133" s="133">
        <v>2137103</v>
      </c>
      <c r="B133" s="134" t="s">
        <v>1330</v>
      </c>
      <c r="C133" s="132">
        <f t="shared" si="2"/>
        <v>0</v>
      </c>
    </row>
    <row r="134" s="124" customFormat="1" hidden="1" customHeight="1" spans="1:3">
      <c r="A134" s="133">
        <v>2137199</v>
      </c>
      <c r="B134" s="134" t="s">
        <v>1336</v>
      </c>
      <c r="C134" s="132">
        <f t="shared" si="2"/>
        <v>0</v>
      </c>
    </row>
    <row r="135" s="124" customFormat="1" hidden="1" customHeight="1" spans="1:3">
      <c r="A135" s="133">
        <v>214</v>
      </c>
      <c r="B135" s="134" t="s">
        <v>854</v>
      </c>
      <c r="C135" s="132">
        <f t="shared" si="2"/>
        <v>0</v>
      </c>
    </row>
    <row r="136" s="124" customFormat="1" hidden="1" customHeight="1" spans="1:3">
      <c r="A136" s="133">
        <v>21460</v>
      </c>
      <c r="B136" s="134" t="s">
        <v>1337</v>
      </c>
      <c r="C136" s="132">
        <f t="shared" si="2"/>
        <v>0</v>
      </c>
    </row>
    <row r="137" s="124" customFormat="1" hidden="1" customHeight="1" spans="1:3">
      <c r="A137" s="133">
        <v>2146001</v>
      </c>
      <c r="B137" s="134" t="s">
        <v>856</v>
      </c>
      <c r="C137" s="132">
        <f t="shared" si="2"/>
        <v>0</v>
      </c>
    </row>
    <row r="138" s="124" customFormat="1" hidden="1" customHeight="1" spans="1:3">
      <c r="A138" s="133">
        <v>2146002</v>
      </c>
      <c r="B138" s="134" t="s">
        <v>857</v>
      </c>
      <c r="C138" s="132">
        <f t="shared" si="2"/>
        <v>0</v>
      </c>
    </row>
    <row r="139" s="124" customFormat="1" hidden="1" customHeight="1" spans="1:3">
      <c r="A139" s="133">
        <v>2146003</v>
      </c>
      <c r="B139" s="134" t="s">
        <v>1338</v>
      </c>
      <c r="C139" s="132">
        <f t="shared" si="2"/>
        <v>0</v>
      </c>
    </row>
    <row r="140" s="124" customFormat="1" hidden="1" customHeight="1" spans="1:3">
      <c r="A140" s="133">
        <v>2146099</v>
      </c>
      <c r="B140" s="134" t="s">
        <v>1339</v>
      </c>
      <c r="C140" s="132">
        <f t="shared" si="2"/>
        <v>0</v>
      </c>
    </row>
    <row r="141" s="124" customFormat="1" hidden="1" customHeight="1" spans="1:3">
      <c r="A141" s="133">
        <v>21462</v>
      </c>
      <c r="B141" s="134" t="s">
        <v>1340</v>
      </c>
      <c r="C141" s="132">
        <f t="shared" si="2"/>
        <v>0</v>
      </c>
    </row>
    <row r="142" s="124" customFormat="1" hidden="1" customHeight="1" spans="1:3">
      <c r="A142" s="133">
        <v>2146201</v>
      </c>
      <c r="B142" s="134" t="s">
        <v>1338</v>
      </c>
      <c r="C142" s="132">
        <f t="shared" si="2"/>
        <v>0</v>
      </c>
    </row>
    <row r="143" s="124" customFormat="1" hidden="1" customHeight="1" spans="1:3">
      <c r="A143" s="133">
        <v>2146202</v>
      </c>
      <c r="B143" s="134" t="s">
        <v>1341</v>
      </c>
      <c r="C143" s="132">
        <f t="shared" si="2"/>
        <v>0</v>
      </c>
    </row>
    <row r="144" s="124" customFormat="1" hidden="1" customHeight="1" spans="1:3">
      <c r="A144" s="133">
        <v>2146203</v>
      </c>
      <c r="B144" s="134" t="s">
        <v>1342</v>
      </c>
      <c r="C144" s="132">
        <f t="shared" si="2"/>
        <v>0</v>
      </c>
    </row>
    <row r="145" s="124" customFormat="1" hidden="1" customHeight="1" spans="1:3">
      <c r="A145" s="133">
        <v>2146299</v>
      </c>
      <c r="B145" s="134" t="s">
        <v>1343</v>
      </c>
      <c r="C145" s="132">
        <f t="shared" si="2"/>
        <v>0</v>
      </c>
    </row>
    <row r="146" s="124" customFormat="1" hidden="1" customHeight="1" spans="1:3">
      <c r="A146" s="133">
        <v>21464</v>
      </c>
      <c r="B146" s="134" t="s">
        <v>1344</v>
      </c>
      <c r="C146" s="132">
        <f t="shared" si="2"/>
        <v>0</v>
      </c>
    </row>
    <row r="147" s="124" customFormat="1" hidden="1" customHeight="1" spans="1:3">
      <c r="A147" s="133">
        <v>2146401</v>
      </c>
      <c r="B147" s="134" t="s">
        <v>1345</v>
      </c>
      <c r="C147" s="132">
        <f t="shared" si="2"/>
        <v>0</v>
      </c>
    </row>
    <row r="148" s="124" customFormat="1" hidden="1" customHeight="1" spans="1:3">
      <c r="A148" s="133">
        <v>2146402</v>
      </c>
      <c r="B148" s="134" t="s">
        <v>1346</v>
      </c>
      <c r="C148" s="132">
        <f t="shared" si="2"/>
        <v>0</v>
      </c>
    </row>
    <row r="149" s="124" customFormat="1" hidden="1" customHeight="1" spans="1:3">
      <c r="A149" s="133">
        <v>2146403</v>
      </c>
      <c r="B149" s="134" t="s">
        <v>1347</v>
      </c>
      <c r="C149" s="132">
        <f t="shared" si="2"/>
        <v>0</v>
      </c>
    </row>
    <row r="150" s="124" customFormat="1" hidden="1" customHeight="1" spans="1:3">
      <c r="A150" s="133">
        <v>2146404</v>
      </c>
      <c r="B150" s="134" t="s">
        <v>1348</v>
      </c>
      <c r="C150" s="132">
        <f t="shared" si="2"/>
        <v>0</v>
      </c>
    </row>
    <row r="151" s="124" customFormat="1" hidden="1" customHeight="1" spans="1:3">
      <c r="A151" s="133">
        <v>2146405</v>
      </c>
      <c r="B151" s="134" t="s">
        <v>1349</v>
      </c>
      <c r="C151" s="132">
        <f t="shared" si="2"/>
        <v>0</v>
      </c>
    </row>
    <row r="152" s="124" customFormat="1" hidden="1" customHeight="1" spans="1:3">
      <c r="A152" s="133">
        <v>2146406</v>
      </c>
      <c r="B152" s="134" t="s">
        <v>1350</v>
      </c>
      <c r="C152" s="132">
        <f t="shared" si="2"/>
        <v>0</v>
      </c>
    </row>
    <row r="153" s="124" customFormat="1" hidden="1" customHeight="1" spans="1:3">
      <c r="A153" s="133">
        <v>2146407</v>
      </c>
      <c r="B153" s="134" t="s">
        <v>1351</v>
      </c>
      <c r="C153" s="132">
        <f t="shared" si="2"/>
        <v>0</v>
      </c>
    </row>
    <row r="154" s="124" customFormat="1" hidden="1" customHeight="1" spans="1:3">
      <c r="A154" s="133">
        <v>2146499</v>
      </c>
      <c r="B154" s="134" t="s">
        <v>1352</v>
      </c>
      <c r="C154" s="132">
        <f t="shared" si="2"/>
        <v>0</v>
      </c>
    </row>
    <row r="155" s="124" customFormat="1" hidden="1" customHeight="1" spans="1:3">
      <c r="A155" s="133">
        <v>21468</v>
      </c>
      <c r="B155" s="134" t="s">
        <v>1353</v>
      </c>
      <c r="C155" s="132">
        <f t="shared" si="2"/>
        <v>0</v>
      </c>
    </row>
    <row r="156" s="124" customFormat="1" hidden="1" customHeight="1" spans="1:3">
      <c r="A156" s="133">
        <v>2146801</v>
      </c>
      <c r="B156" s="134" t="s">
        <v>1354</v>
      </c>
      <c r="C156" s="132">
        <f t="shared" si="2"/>
        <v>0</v>
      </c>
    </row>
    <row r="157" s="124" customFormat="1" hidden="1" customHeight="1" spans="1:3">
      <c r="A157" s="133">
        <v>2146802</v>
      </c>
      <c r="B157" s="134" t="s">
        <v>1355</v>
      </c>
      <c r="C157" s="132">
        <f t="shared" si="2"/>
        <v>0</v>
      </c>
    </row>
    <row r="158" s="124" customFormat="1" hidden="1" customHeight="1" spans="1:3">
      <c r="A158" s="133">
        <v>2146803</v>
      </c>
      <c r="B158" s="134" t="s">
        <v>1356</v>
      </c>
      <c r="C158" s="132">
        <f t="shared" si="2"/>
        <v>0</v>
      </c>
    </row>
    <row r="159" s="124" customFormat="1" hidden="1" customHeight="1" spans="1:3">
      <c r="A159" s="133">
        <v>2146804</v>
      </c>
      <c r="B159" s="134" t="s">
        <v>1357</v>
      </c>
      <c r="C159" s="132">
        <f t="shared" si="2"/>
        <v>0</v>
      </c>
    </row>
    <row r="160" s="124" customFormat="1" hidden="1" customHeight="1" spans="1:3">
      <c r="A160" s="133">
        <v>2146805</v>
      </c>
      <c r="B160" s="134" t="s">
        <v>1358</v>
      </c>
      <c r="C160" s="132">
        <f t="shared" si="2"/>
        <v>0</v>
      </c>
    </row>
    <row r="161" s="124" customFormat="1" hidden="1" customHeight="1" spans="1:3">
      <c r="A161" s="133">
        <v>2146899</v>
      </c>
      <c r="B161" s="134" t="s">
        <v>1359</v>
      </c>
      <c r="C161" s="132">
        <f t="shared" si="2"/>
        <v>0</v>
      </c>
    </row>
    <row r="162" s="124" customFormat="1" hidden="1" customHeight="1" spans="1:3">
      <c r="A162" s="133">
        <v>21469</v>
      </c>
      <c r="B162" s="134" t="s">
        <v>1360</v>
      </c>
      <c r="C162" s="132">
        <f t="shared" si="2"/>
        <v>0</v>
      </c>
    </row>
    <row r="163" s="124" customFormat="1" hidden="1" customHeight="1" spans="1:3">
      <c r="A163" s="133">
        <v>2146901</v>
      </c>
      <c r="B163" s="134" t="s">
        <v>1361</v>
      </c>
      <c r="C163" s="132">
        <f t="shared" si="2"/>
        <v>0</v>
      </c>
    </row>
    <row r="164" s="124" customFormat="1" hidden="1" customHeight="1" spans="1:3">
      <c r="A164" s="133">
        <v>2146902</v>
      </c>
      <c r="B164" s="134" t="s">
        <v>883</v>
      </c>
      <c r="C164" s="132">
        <f t="shared" si="2"/>
        <v>0</v>
      </c>
    </row>
    <row r="165" s="124" customFormat="1" hidden="1" customHeight="1" spans="1:3">
      <c r="A165" s="133">
        <v>2146903</v>
      </c>
      <c r="B165" s="134" t="s">
        <v>1362</v>
      </c>
      <c r="C165" s="132">
        <f t="shared" si="2"/>
        <v>0</v>
      </c>
    </row>
    <row r="166" s="124" customFormat="1" hidden="1" customHeight="1" spans="1:3">
      <c r="A166" s="133">
        <v>2146904</v>
      </c>
      <c r="B166" s="134" t="s">
        <v>1363</v>
      </c>
      <c r="C166" s="132">
        <f t="shared" si="2"/>
        <v>0</v>
      </c>
    </row>
    <row r="167" s="124" customFormat="1" hidden="1" customHeight="1" spans="1:3">
      <c r="A167" s="133">
        <v>2146906</v>
      </c>
      <c r="B167" s="134" t="s">
        <v>1364</v>
      </c>
      <c r="C167" s="132">
        <f t="shared" si="2"/>
        <v>0</v>
      </c>
    </row>
    <row r="168" s="124" customFormat="1" hidden="1" customHeight="1" spans="1:3">
      <c r="A168" s="133">
        <v>2146907</v>
      </c>
      <c r="B168" s="134" t="s">
        <v>1365</v>
      </c>
      <c r="C168" s="132">
        <f t="shared" si="2"/>
        <v>0</v>
      </c>
    </row>
    <row r="169" s="124" customFormat="1" hidden="1" customHeight="1" spans="1:3">
      <c r="A169" s="133">
        <v>2146908</v>
      </c>
      <c r="B169" s="134" t="s">
        <v>1366</v>
      </c>
      <c r="C169" s="132">
        <f t="shared" si="2"/>
        <v>0</v>
      </c>
    </row>
    <row r="170" s="124" customFormat="1" hidden="1" customHeight="1" spans="1:3">
      <c r="A170" s="133">
        <v>2146999</v>
      </c>
      <c r="B170" s="134" t="s">
        <v>1367</v>
      </c>
      <c r="C170" s="132">
        <f t="shared" si="2"/>
        <v>0</v>
      </c>
    </row>
    <row r="171" s="124" customFormat="1" hidden="1" customHeight="1" spans="1:3">
      <c r="A171" s="133">
        <v>21470</v>
      </c>
      <c r="B171" s="134" t="s">
        <v>1368</v>
      </c>
      <c r="C171" s="132">
        <f t="shared" si="2"/>
        <v>0</v>
      </c>
    </row>
    <row r="172" s="124" customFormat="1" hidden="1" customHeight="1" spans="1:3">
      <c r="A172" s="133">
        <v>2147001</v>
      </c>
      <c r="B172" s="134" t="s">
        <v>856</v>
      </c>
      <c r="C172" s="132">
        <f t="shared" si="2"/>
        <v>0</v>
      </c>
    </row>
    <row r="173" s="124" customFormat="1" hidden="1" customHeight="1" spans="1:3">
      <c r="A173" s="133">
        <v>2147099</v>
      </c>
      <c r="B173" s="134" t="s">
        <v>1369</v>
      </c>
      <c r="C173" s="132">
        <f t="shared" si="2"/>
        <v>0</v>
      </c>
    </row>
    <row r="174" s="124" customFormat="1" hidden="1" customHeight="1" spans="1:3">
      <c r="A174" s="133">
        <v>21471</v>
      </c>
      <c r="B174" s="134" t="s">
        <v>1370</v>
      </c>
      <c r="C174" s="132">
        <f t="shared" si="2"/>
        <v>0</v>
      </c>
    </row>
    <row r="175" s="124" customFormat="1" hidden="1" customHeight="1" spans="1:3">
      <c r="A175" s="133">
        <v>2147101</v>
      </c>
      <c r="B175" s="134" t="s">
        <v>856</v>
      </c>
      <c r="C175" s="132">
        <f t="shared" si="2"/>
        <v>0</v>
      </c>
    </row>
    <row r="176" s="124" customFormat="1" hidden="1" customHeight="1" spans="1:3">
      <c r="A176" s="133">
        <v>2147199</v>
      </c>
      <c r="B176" s="134" t="s">
        <v>1371</v>
      </c>
      <c r="C176" s="132">
        <f t="shared" si="2"/>
        <v>0</v>
      </c>
    </row>
    <row r="177" s="124" customFormat="1" hidden="1" customHeight="1" spans="1:3">
      <c r="A177" s="133">
        <v>21472</v>
      </c>
      <c r="B177" s="134" t="s">
        <v>1372</v>
      </c>
      <c r="C177" s="132">
        <f t="shared" si="2"/>
        <v>0</v>
      </c>
    </row>
    <row r="178" s="124" customFormat="1" hidden="1" customHeight="1" spans="1:3">
      <c r="A178" s="133">
        <v>215</v>
      </c>
      <c r="B178" s="134" t="s">
        <v>899</v>
      </c>
      <c r="C178" s="132">
        <f t="shared" si="2"/>
        <v>0</v>
      </c>
    </row>
    <row r="179" s="124" customFormat="1" hidden="1" customHeight="1" spans="1:3">
      <c r="A179" s="133">
        <v>21562</v>
      </c>
      <c r="B179" s="134" t="s">
        <v>1373</v>
      </c>
      <c r="C179" s="132">
        <f t="shared" si="2"/>
        <v>0</v>
      </c>
    </row>
    <row r="180" s="124" customFormat="1" hidden="1" customHeight="1" spans="1:3">
      <c r="A180" s="133">
        <v>2156201</v>
      </c>
      <c r="B180" s="134" t="s">
        <v>1374</v>
      </c>
      <c r="C180" s="132">
        <f t="shared" si="2"/>
        <v>0</v>
      </c>
    </row>
    <row r="181" s="124" customFormat="1" hidden="1" customHeight="1" spans="1:3">
      <c r="A181" s="133">
        <v>2156202</v>
      </c>
      <c r="B181" s="134" t="s">
        <v>1375</v>
      </c>
      <c r="C181" s="132">
        <f t="shared" si="2"/>
        <v>0</v>
      </c>
    </row>
    <row r="182" s="124" customFormat="1" hidden="1" customHeight="1" spans="1:3">
      <c r="A182" s="133">
        <v>2156299</v>
      </c>
      <c r="B182" s="134" t="s">
        <v>1376</v>
      </c>
      <c r="C182" s="132">
        <f t="shared" ref="C182:C245" si="3">D182+E182+F182+G182+H182+I182+J182+K182+L182+M182+N182+O182+P182</f>
        <v>0</v>
      </c>
    </row>
    <row r="183" s="124" customFormat="1" hidden="1" customHeight="1" spans="1:3">
      <c r="A183" s="133">
        <v>217</v>
      </c>
      <c r="B183" s="134" t="s">
        <v>957</v>
      </c>
      <c r="C183" s="132">
        <f t="shared" si="3"/>
        <v>0</v>
      </c>
    </row>
    <row r="184" s="124" customFormat="1" hidden="1" customHeight="1" spans="1:3">
      <c r="A184" s="133">
        <v>2170402</v>
      </c>
      <c r="B184" s="134" t="s">
        <v>1377</v>
      </c>
      <c r="C184" s="132">
        <f t="shared" si="3"/>
        <v>0</v>
      </c>
    </row>
    <row r="185" s="124" customFormat="1" hidden="1" customHeight="1" spans="1:3">
      <c r="A185" s="133">
        <v>2170403</v>
      </c>
      <c r="B185" s="134" t="s">
        <v>1378</v>
      </c>
      <c r="C185" s="132">
        <f t="shared" si="3"/>
        <v>0</v>
      </c>
    </row>
    <row r="186" s="124" customFormat="1" customHeight="1" spans="1:16">
      <c r="A186" s="133">
        <v>229</v>
      </c>
      <c r="B186" s="134" t="s">
        <v>1125</v>
      </c>
      <c r="C186" s="132">
        <f t="shared" si="3"/>
        <v>307831.29</v>
      </c>
      <c r="O186" s="124">
        <v>1935.2</v>
      </c>
      <c r="P186" s="124">
        <v>305896.09</v>
      </c>
    </row>
    <row r="187" s="124" customFormat="1" customHeight="1" spans="1:16">
      <c r="A187" s="133">
        <v>22904</v>
      </c>
      <c r="B187" s="134" t="s">
        <v>1379</v>
      </c>
      <c r="C187" s="132">
        <f t="shared" si="3"/>
        <v>303200</v>
      </c>
      <c r="P187" s="124">
        <v>303200</v>
      </c>
    </row>
    <row r="188" s="124" customFormat="1" hidden="1" customHeight="1" spans="1:3">
      <c r="A188" s="133">
        <v>2290401</v>
      </c>
      <c r="B188" s="134" t="s">
        <v>1380</v>
      </c>
      <c r="C188" s="132">
        <f t="shared" si="3"/>
        <v>0</v>
      </c>
    </row>
    <row r="189" s="124" customFormat="1" customHeight="1" spans="1:16">
      <c r="A189" s="133">
        <v>2290402</v>
      </c>
      <c r="B189" s="134" t="s">
        <v>1381</v>
      </c>
      <c r="C189" s="132">
        <f t="shared" si="3"/>
        <v>303200</v>
      </c>
      <c r="P189" s="124">
        <v>303200</v>
      </c>
    </row>
    <row r="190" s="124" customFormat="1" hidden="1" customHeight="1" spans="1:3">
      <c r="A190" s="133">
        <v>2290403</v>
      </c>
      <c r="B190" s="134" t="s">
        <v>1382</v>
      </c>
      <c r="C190" s="132">
        <f t="shared" si="3"/>
        <v>0</v>
      </c>
    </row>
    <row r="191" s="124" customFormat="1" customHeight="1" spans="1:16">
      <c r="A191" s="133">
        <v>22908</v>
      </c>
      <c r="B191" s="134" t="s">
        <v>1383</v>
      </c>
      <c r="C191" s="132">
        <f t="shared" si="3"/>
        <v>4.09</v>
      </c>
      <c r="P191" s="124">
        <v>4.09</v>
      </c>
    </row>
    <row r="192" s="124" customFormat="1" hidden="1" customHeight="1" spans="1:3">
      <c r="A192" s="133">
        <v>2290802</v>
      </c>
      <c r="B192" s="134" t="s">
        <v>1384</v>
      </c>
      <c r="C192" s="132">
        <f t="shared" si="3"/>
        <v>0</v>
      </c>
    </row>
    <row r="193" s="124" customFormat="1" hidden="1" customHeight="1" spans="1:3">
      <c r="A193" s="133">
        <v>2290803</v>
      </c>
      <c r="B193" s="134" t="s">
        <v>1385</v>
      </c>
      <c r="C193" s="132">
        <f t="shared" si="3"/>
        <v>0</v>
      </c>
    </row>
    <row r="194" s="124" customFormat="1" hidden="1" customHeight="1" spans="1:3">
      <c r="A194" s="133">
        <v>2290804</v>
      </c>
      <c r="B194" s="134" t="s">
        <v>1386</v>
      </c>
      <c r="C194" s="132">
        <f t="shared" si="3"/>
        <v>0</v>
      </c>
    </row>
    <row r="195" s="124" customFormat="1" hidden="1" customHeight="1" spans="1:3">
      <c r="A195" s="133">
        <v>2290805</v>
      </c>
      <c r="B195" s="134" t="s">
        <v>1387</v>
      </c>
      <c r="C195" s="132">
        <f t="shared" si="3"/>
        <v>0</v>
      </c>
    </row>
    <row r="196" s="124" customFormat="1" hidden="1" customHeight="1" spans="1:3">
      <c r="A196" s="133">
        <v>2290806</v>
      </c>
      <c r="B196" s="134" t="s">
        <v>1388</v>
      </c>
      <c r="C196" s="132">
        <f t="shared" si="3"/>
        <v>0</v>
      </c>
    </row>
    <row r="197" s="124" customFormat="1" hidden="1" customHeight="1" spans="1:3">
      <c r="A197" s="133">
        <v>2290807</v>
      </c>
      <c r="B197" s="134" t="s">
        <v>1389</v>
      </c>
      <c r="C197" s="132">
        <f t="shared" si="3"/>
        <v>0</v>
      </c>
    </row>
    <row r="198" s="124" customFormat="1" customHeight="1" spans="1:16">
      <c r="A198" s="133">
        <v>2290808</v>
      </c>
      <c r="B198" s="134" t="s">
        <v>1390</v>
      </c>
      <c r="C198" s="132">
        <f t="shared" si="3"/>
        <v>4.09</v>
      </c>
      <c r="P198" s="124">
        <v>4.09</v>
      </c>
    </row>
    <row r="199" s="124" customFormat="1" hidden="1" customHeight="1" spans="1:3">
      <c r="A199" s="133">
        <v>2290899</v>
      </c>
      <c r="B199" s="134" t="s">
        <v>1391</v>
      </c>
      <c r="C199" s="132">
        <f t="shared" si="3"/>
        <v>0</v>
      </c>
    </row>
    <row r="200" s="124" customFormat="1" hidden="1" customHeight="1" spans="1:3">
      <c r="A200" s="133">
        <v>22909</v>
      </c>
      <c r="B200" s="134" t="s">
        <v>1392</v>
      </c>
      <c r="C200" s="132">
        <f t="shared" si="3"/>
        <v>0</v>
      </c>
    </row>
    <row r="201" s="124" customFormat="1" customHeight="1" spans="1:16">
      <c r="A201" s="133">
        <v>22960</v>
      </c>
      <c r="B201" s="134" t="s">
        <v>1393</v>
      </c>
      <c r="C201" s="132">
        <f t="shared" si="3"/>
        <v>4627.2</v>
      </c>
      <c r="O201" s="124">
        <v>1935.2</v>
      </c>
      <c r="P201" s="124">
        <v>2692</v>
      </c>
    </row>
    <row r="202" s="124" customFormat="1" hidden="1" customHeight="1" spans="1:3">
      <c r="A202" s="133">
        <v>2296001</v>
      </c>
      <c r="B202" s="134" t="s">
        <v>1394</v>
      </c>
      <c r="C202" s="132">
        <f t="shared" si="3"/>
        <v>0</v>
      </c>
    </row>
    <row r="203" s="124" customFormat="1" customHeight="1" spans="1:16">
      <c r="A203" s="133">
        <v>2296002</v>
      </c>
      <c r="B203" s="134" t="s">
        <v>1395</v>
      </c>
      <c r="C203" s="132">
        <f t="shared" si="3"/>
        <v>1682.38</v>
      </c>
      <c r="O203" s="124">
        <v>192</v>
      </c>
      <c r="P203" s="124">
        <v>1490.38</v>
      </c>
    </row>
    <row r="204" s="124" customFormat="1" customHeight="1" spans="1:16">
      <c r="A204" s="133">
        <v>2296003</v>
      </c>
      <c r="B204" s="134" t="s">
        <v>1396</v>
      </c>
      <c r="C204" s="132">
        <f t="shared" si="3"/>
        <v>831.05</v>
      </c>
      <c r="O204" s="124">
        <v>158.2</v>
      </c>
      <c r="P204" s="124">
        <v>672.85</v>
      </c>
    </row>
    <row r="205" s="124" customFormat="1" customHeight="1" spans="1:16">
      <c r="A205" s="133">
        <v>2296004</v>
      </c>
      <c r="B205" s="134" t="s">
        <v>1397</v>
      </c>
      <c r="C205" s="132">
        <f t="shared" si="3"/>
        <v>278.87</v>
      </c>
      <c r="O205" s="124">
        <v>129</v>
      </c>
      <c r="P205" s="124">
        <v>149.87</v>
      </c>
    </row>
    <row r="206" s="124" customFormat="1" hidden="1" customHeight="1" spans="1:3">
      <c r="A206" s="133">
        <v>2296005</v>
      </c>
      <c r="B206" s="134" t="s">
        <v>1398</v>
      </c>
      <c r="C206" s="132">
        <f t="shared" si="3"/>
        <v>0</v>
      </c>
    </row>
    <row r="207" s="124" customFormat="1" customHeight="1" spans="1:15">
      <c r="A207" s="133">
        <v>2296006</v>
      </c>
      <c r="B207" s="134" t="s">
        <v>1399</v>
      </c>
      <c r="C207" s="132">
        <f t="shared" si="3"/>
        <v>173</v>
      </c>
      <c r="O207" s="124">
        <v>173</v>
      </c>
    </row>
    <row r="208" s="124" customFormat="1" hidden="1" customHeight="1" spans="1:3">
      <c r="A208" s="133">
        <v>2296010</v>
      </c>
      <c r="B208" s="134" t="s">
        <v>1400</v>
      </c>
      <c r="C208" s="132">
        <f t="shared" si="3"/>
        <v>0</v>
      </c>
    </row>
    <row r="209" s="124" customFormat="1" hidden="1" customHeight="1" spans="1:3">
      <c r="A209" s="133">
        <v>2296011</v>
      </c>
      <c r="B209" s="134" t="s">
        <v>1401</v>
      </c>
      <c r="C209" s="132">
        <f t="shared" si="3"/>
        <v>0</v>
      </c>
    </row>
    <row r="210" s="124" customFormat="1" hidden="1" customHeight="1" spans="1:3">
      <c r="A210" s="133">
        <v>2296012</v>
      </c>
      <c r="B210" s="134" t="s">
        <v>1402</v>
      </c>
      <c r="C210" s="132">
        <f t="shared" si="3"/>
        <v>0</v>
      </c>
    </row>
    <row r="211" s="124" customFormat="1" hidden="1" customHeight="1" spans="1:3">
      <c r="A211" s="133">
        <v>2296013</v>
      </c>
      <c r="B211" s="134" t="s">
        <v>1403</v>
      </c>
      <c r="C211" s="132">
        <f t="shared" si="3"/>
        <v>0</v>
      </c>
    </row>
    <row r="212" s="124" customFormat="1" customHeight="1" spans="1:16">
      <c r="A212" s="133">
        <v>2296099</v>
      </c>
      <c r="B212" s="134" t="s">
        <v>1404</v>
      </c>
      <c r="C212" s="132">
        <f t="shared" si="3"/>
        <v>1661.9</v>
      </c>
      <c r="O212" s="124">
        <v>1283</v>
      </c>
      <c r="P212" s="124">
        <v>378.9</v>
      </c>
    </row>
    <row r="213" s="124" customFormat="1" customHeight="1" spans="1:4">
      <c r="A213" s="133">
        <v>232</v>
      </c>
      <c r="B213" s="134" t="s">
        <v>1126</v>
      </c>
      <c r="C213" s="132">
        <f t="shared" si="3"/>
        <v>34990</v>
      </c>
      <c r="D213" s="124">
        <v>34990</v>
      </c>
    </row>
    <row r="214" s="124" customFormat="1" customHeight="1" spans="1:4">
      <c r="A214" s="133">
        <v>23204</v>
      </c>
      <c r="B214" s="134" t="s">
        <v>1405</v>
      </c>
      <c r="C214" s="132">
        <f t="shared" si="3"/>
        <v>34990</v>
      </c>
      <c r="D214" s="124">
        <v>34990</v>
      </c>
    </row>
    <row r="215" s="124" customFormat="1" hidden="1" customHeight="1" spans="1:3">
      <c r="A215" s="133">
        <v>2320401</v>
      </c>
      <c r="B215" s="134" t="s">
        <v>1406</v>
      </c>
      <c r="C215" s="132">
        <f t="shared" si="3"/>
        <v>0</v>
      </c>
    </row>
    <row r="216" s="124" customFormat="1" hidden="1" customHeight="1" spans="1:3">
      <c r="A216" s="133">
        <v>2320405</v>
      </c>
      <c r="B216" s="134" t="s">
        <v>1407</v>
      </c>
      <c r="C216" s="132">
        <f t="shared" si="3"/>
        <v>0</v>
      </c>
    </row>
    <row r="217" s="124" customFormat="1" customHeight="1" spans="1:4">
      <c r="A217" s="133">
        <v>2320411</v>
      </c>
      <c r="B217" s="134" t="s">
        <v>1408</v>
      </c>
      <c r="C217" s="132">
        <f t="shared" si="3"/>
        <v>16000</v>
      </c>
      <c r="D217" s="124">
        <v>16000</v>
      </c>
    </row>
    <row r="218" s="124" customFormat="1" hidden="1" customHeight="1" spans="1:3">
      <c r="A218" s="133">
        <v>2320413</v>
      </c>
      <c r="B218" s="134" t="s">
        <v>1409</v>
      </c>
      <c r="C218" s="132">
        <f t="shared" si="3"/>
        <v>0</v>
      </c>
    </row>
    <row r="219" s="124" customFormat="1" hidden="1" customHeight="1" spans="1:3">
      <c r="A219" s="133">
        <v>2320414</v>
      </c>
      <c r="B219" s="134" t="s">
        <v>1410</v>
      </c>
      <c r="C219" s="132">
        <f t="shared" si="3"/>
        <v>0</v>
      </c>
    </row>
    <row r="220" s="124" customFormat="1" hidden="1" customHeight="1" spans="1:3">
      <c r="A220" s="133">
        <v>2320416</v>
      </c>
      <c r="B220" s="134" t="s">
        <v>1411</v>
      </c>
      <c r="C220" s="132">
        <f t="shared" si="3"/>
        <v>0</v>
      </c>
    </row>
    <row r="221" s="124" customFormat="1" hidden="1" customHeight="1" spans="1:3">
      <c r="A221" s="133">
        <v>2320417</v>
      </c>
      <c r="B221" s="134" t="s">
        <v>1412</v>
      </c>
      <c r="C221" s="132">
        <f t="shared" si="3"/>
        <v>0</v>
      </c>
    </row>
    <row r="222" s="124" customFormat="1" hidden="1" customHeight="1" spans="1:3">
      <c r="A222" s="133">
        <v>2320418</v>
      </c>
      <c r="B222" s="134" t="s">
        <v>1413</v>
      </c>
      <c r="C222" s="132">
        <f t="shared" si="3"/>
        <v>0</v>
      </c>
    </row>
    <row r="223" s="124" customFormat="1" hidden="1" customHeight="1" spans="1:3">
      <c r="A223" s="133">
        <v>2320419</v>
      </c>
      <c r="B223" s="134" t="s">
        <v>1414</v>
      </c>
      <c r="C223" s="132">
        <f t="shared" si="3"/>
        <v>0</v>
      </c>
    </row>
    <row r="224" s="124" customFormat="1" hidden="1" customHeight="1" spans="1:3">
      <c r="A224" s="133">
        <v>2320420</v>
      </c>
      <c r="B224" s="134" t="s">
        <v>1415</v>
      </c>
      <c r="C224" s="132">
        <f t="shared" si="3"/>
        <v>0</v>
      </c>
    </row>
    <row r="225" s="124" customFormat="1" customHeight="1" spans="1:4">
      <c r="A225" s="133">
        <v>2320431</v>
      </c>
      <c r="B225" s="134" t="s">
        <v>1416</v>
      </c>
      <c r="C225" s="132">
        <f t="shared" si="3"/>
        <v>2000</v>
      </c>
      <c r="D225" s="124">
        <v>2000</v>
      </c>
    </row>
    <row r="226" s="124" customFormat="1" hidden="1" customHeight="1" spans="1:3">
      <c r="A226" s="133">
        <v>2320432</v>
      </c>
      <c r="B226" s="134" t="s">
        <v>1417</v>
      </c>
      <c r="C226" s="132">
        <f t="shared" si="3"/>
        <v>0</v>
      </c>
    </row>
    <row r="227" s="124" customFormat="1" customHeight="1" spans="1:4">
      <c r="A227" s="133">
        <v>2320433</v>
      </c>
      <c r="B227" s="134" t="s">
        <v>1418</v>
      </c>
      <c r="C227" s="132">
        <f t="shared" si="3"/>
        <v>6000</v>
      </c>
      <c r="D227" s="124">
        <v>6000</v>
      </c>
    </row>
    <row r="228" s="124" customFormat="1" customHeight="1" spans="1:4">
      <c r="A228" s="133">
        <v>2320498</v>
      </c>
      <c r="B228" s="134" t="s">
        <v>1419</v>
      </c>
      <c r="C228" s="132">
        <f t="shared" si="3"/>
        <v>10990</v>
      </c>
      <c r="D228" s="124">
        <v>10990</v>
      </c>
    </row>
    <row r="229" s="124" customFormat="1" hidden="1" customHeight="1" spans="1:3">
      <c r="A229" s="133">
        <v>2320499</v>
      </c>
      <c r="B229" s="134" t="s">
        <v>1420</v>
      </c>
      <c r="C229" s="132">
        <f t="shared" si="3"/>
        <v>0</v>
      </c>
    </row>
    <row r="230" s="124" customFormat="1" customHeight="1" spans="1:4">
      <c r="A230" s="133">
        <v>233</v>
      </c>
      <c r="B230" s="134" t="s">
        <v>1138</v>
      </c>
      <c r="C230" s="132">
        <f t="shared" si="3"/>
        <v>10</v>
      </c>
      <c r="D230" s="124">
        <v>10</v>
      </c>
    </row>
    <row r="231" s="124" customFormat="1" customHeight="1" spans="1:4">
      <c r="A231" s="133">
        <v>23304</v>
      </c>
      <c r="B231" s="134" t="s">
        <v>1421</v>
      </c>
      <c r="C231" s="132">
        <f t="shared" si="3"/>
        <v>10</v>
      </c>
      <c r="D231" s="124">
        <v>10</v>
      </c>
    </row>
    <row r="232" s="124" customFormat="1" hidden="1" customHeight="1" spans="1:3">
      <c r="A232" s="133">
        <v>2330401</v>
      </c>
      <c r="B232" s="134" t="s">
        <v>1422</v>
      </c>
      <c r="C232" s="132">
        <f t="shared" si="3"/>
        <v>0</v>
      </c>
    </row>
    <row r="233" s="124" customFormat="1" hidden="1" customHeight="1" spans="1:3">
      <c r="A233" s="133">
        <v>2330405</v>
      </c>
      <c r="B233" s="134" t="s">
        <v>1423</v>
      </c>
      <c r="C233" s="132">
        <f t="shared" si="3"/>
        <v>0</v>
      </c>
    </row>
    <row r="234" s="124" customFormat="1" customHeight="1" spans="1:4">
      <c r="A234" s="133">
        <v>2330411</v>
      </c>
      <c r="B234" s="134" t="s">
        <v>1424</v>
      </c>
      <c r="C234" s="132">
        <f t="shared" si="3"/>
        <v>5</v>
      </c>
      <c r="D234" s="124">
        <v>5</v>
      </c>
    </row>
    <row r="235" s="124" customFormat="1" hidden="1" customHeight="1" spans="1:3">
      <c r="A235" s="133">
        <v>2330413</v>
      </c>
      <c r="B235" s="134" t="s">
        <v>1425</v>
      </c>
      <c r="C235" s="132">
        <f t="shared" si="3"/>
        <v>0</v>
      </c>
    </row>
    <row r="236" s="124" customFormat="1" hidden="1" customHeight="1" spans="1:3">
      <c r="A236" s="133">
        <v>2330414</v>
      </c>
      <c r="B236" s="134" t="s">
        <v>1426</v>
      </c>
      <c r="C236" s="132">
        <f t="shared" si="3"/>
        <v>0</v>
      </c>
    </row>
    <row r="237" s="124" customFormat="1" hidden="1" customHeight="1" spans="1:3">
      <c r="A237" s="133">
        <v>2330416</v>
      </c>
      <c r="B237" s="134" t="s">
        <v>1427</v>
      </c>
      <c r="C237" s="132">
        <f t="shared" si="3"/>
        <v>0</v>
      </c>
    </row>
    <row r="238" s="124" customFormat="1" hidden="1" customHeight="1" spans="1:3">
      <c r="A238" s="133">
        <v>2330417</v>
      </c>
      <c r="B238" s="134" t="s">
        <v>1428</v>
      </c>
      <c r="C238" s="132">
        <f t="shared" si="3"/>
        <v>0</v>
      </c>
    </row>
    <row r="239" s="124" customFormat="1" hidden="1" customHeight="1" spans="1:3">
      <c r="A239" s="133">
        <v>2330418</v>
      </c>
      <c r="B239" s="134" t="s">
        <v>1429</v>
      </c>
      <c r="C239" s="132">
        <f t="shared" si="3"/>
        <v>0</v>
      </c>
    </row>
    <row r="240" s="124" customFormat="1" hidden="1" customHeight="1" spans="1:3">
      <c r="A240" s="133">
        <v>2330419</v>
      </c>
      <c r="B240" s="134" t="s">
        <v>1430</v>
      </c>
      <c r="C240" s="132">
        <f t="shared" si="3"/>
        <v>0</v>
      </c>
    </row>
    <row r="241" s="124" customFormat="1" hidden="1" customHeight="1" spans="1:3">
      <c r="A241" s="133">
        <v>2330420</v>
      </c>
      <c r="B241" s="134" t="s">
        <v>1431</v>
      </c>
      <c r="C241" s="132">
        <f t="shared" si="3"/>
        <v>0</v>
      </c>
    </row>
    <row r="242" s="124" customFormat="1" hidden="1" customHeight="1" spans="1:3">
      <c r="A242" s="133">
        <v>2330431</v>
      </c>
      <c r="B242" s="134" t="s">
        <v>1432</v>
      </c>
      <c r="C242" s="132">
        <f t="shared" si="3"/>
        <v>0</v>
      </c>
    </row>
    <row r="243" s="124" customFormat="1" hidden="1" customHeight="1" spans="1:3">
      <c r="A243" s="133">
        <v>2330432</v>
      </c>
      <c r="B243" s="134" t="s">
        <v>1433</v>
      </c>
      <c r="C243" s="132">
        <f t="shared" si="3"/>
        <v>0</v>
      </c>
    </row>
    <row r="244" s="124" customFormat="1" hidden="1" customHeight="1" spans="1:3">
      <c r="A244" s="133">
        <v>2330433</v>
      </c>
      <c r="B244" s="134" t="s">
        <v>1434</v>
      </c>
      <c r="C244" s="132">
        <f t="shared" si="3"/>
        <v>0</v>
      </c>
    </row>
    <row r="245" s="124" customFormat="1" customHeight="1" spans="1:4">
      <c r="A245" s="133">
        <v>2330498</v>
      </c>
      <c r="B245" s="134" t="s">
        <v>1435</v>
      </c>
      <c r="C245" s="132">
        <f t="shared" si="3"/>
        <v>5</v>
      </c>
      <c r="D245" s="124">
        <v>5</v>
      </c>
    </row>
    <row r="246" s="124" customFormat="1" hidden="1" customHeight="1" spans="1:3">
      <c r="A246" s="133">
        <v>2330499</v>
      </c>
      <c r="B246" s="134" t="s">
        <v>1436</v>
      </c>
      <c r="C246" s="132">
        <f t="shared" ref="C246:C267" si="4">D246+E246+F246+G246+H246+I246+J246+K246+L246+M246+N246+O246+P246</f>
        <v>0</v>
      </c>
    </row>
    <row r="247" s="124" customFormat="1" customHeight="1" spans="1:16">
      <c r="A247" s="133">
        <v>234</v>
      </c>
      <c r="B247" s="134" t="s">
        <v>1437</v>
      </c>
      <c r="C247" s="132">
        <f t="shared" si="4"/>
        <v>940.17</v>
      </c>
      <c r="P247" s="124">
        <v>940.17</v>
      </c>
    </row>
    <row r="248" s="124" customFormat="1" customHeight="1" spans="1:16">
      <c r="A248" s="133">
        <v>23401</v>
      </c>
      <c r="B248" s="134" t="s">
        <v>1438</v>
      </c>
      <c r="C248" s="132">
        <f t="shared" si="4"/>
        <v>940.17</v>
      </c>
      <c r="P248" s="124">
        <v>940.17</v>
      </c>
    </row>
    <row r="249" s="124" customFormat="1" customHeight="1" spans="1:16">
      <c r="A249" s="133">
        <v>2340101</v>
      </c>
      <c r="B249" s="134" t="s">
        <v>1439</v>
      </c>
      <c r="C249" s="132">
        <f t="shared" si="4"/>
        <v>940.17</v>
      </c>
      <c r="P249" s="124">
        <v>940.17</v>
      </c>
    </row>
    <row r="250" s="124" customFormat="1" hidden="1" customHeight="1" spans="1:3">
      <c r="A250" s="133">
        <v>2340102</v>
      </c>
      <c r="B250" s="134" t="s">
        <v>1440</v>
      </c>
      <c r="C250" s="132">
        <f t="shared" si="4"/>
        <v>0</v>
      </c>
    </row>
    <row r="251" s="124" customFormat="1" hidden="1" customHeight="1" spans="1:3">
      <c r="A251" s="133">
        <v>2340103</v>
      </c>
      <c r="B251" s="134" t="s">
        <v>1441</v>
      </c>
      <c r="C251" s="132">
        <f t="shared" si="4"/>
        <v>0</v>
      </c>
    </row>
    <row r="252" s="124" customFormat="1" hidden="1" customHeight="1" spans="1:3">
      <c r="A252" s="133">
        <v>2340104</v>
      </c>
      <c r="B252" s="134" t="s">
        <v>1442</v>
      </c>
      <c r="C252" s="132">
        <f t="shared" si="4"/>
        <v>0</v>
      </c>
    </row>
    <row r="253" s="124" customFormat="1" hidden="1" customHeight="1" spans="1:3">
      <c r="A253" s="133">
        <v>2340105</v>
      </c>
      <c r="B253" s="134" t="s">
        <v>1443</v>
      </c>
      <c r="C253" s="132">
        <f t="shared" si="4"/>
        <v>0</v>
      </c>
    </row>
    <row r="254" s="124" customFormat="1" hidden="1" customHeight="1" spans="1:3">
      <c r="A254" s="133">
        <v>2340106</v>
      </c>
      <c r="B254" s="134" t="s">
        <v>1444</v>
      </c>
      <c r="C254" s="132">
        <f t="shared" si="4"/>
        <v>0</v>
      </c>
    </row>
    <row r="255" s="124" customFormat="1" hidden="1" customHeight="1" spans="1:3">
      <c r="A255" s="133">
        <v>2340107</v>
      </c>
      <c r="B255" s="134" t="s">
        <v>1445</v>
      </c>
      <c r="C255" s="132">
        <f t="shared" si="4"/>
        <v>0</v>
      </c>
    </row>
    <row r="256" s="124" customFormat="1" hidden="1" customHeight="1" spans="1:3">
      <c r="A256" s="133">
        <v>2340108</v>
      </c>
      <c r="B256" s="134" t="s">
        <v>1446</v>
      </c>
      <c r="C256" s="132">
        <f t="shared" si="4"/>
        <v>0</v>
      </c>
    </row>
    <row r="257" s="124" customFormat="1" hidden="1" customHeight="1" spans="1:3">
      <c r="A257" s="133">
        <v>2340109</v>
      </c>
      <c r="B257" s="134" t="s">
        <v>1447</v>
      </c>
      <c r="C257" s="132">
        <f t="shared" si="4"/>
        <v>0</v>
      </c>
    </row>
    <row r="258" s="124" customFormat="1" hidden="1" customHeight="1" spans="1:3">
      <c r="A258" s="133">
        <v>2340110</v>
      </c>
      <c r="B258" s="134" t="s">
        <v>1448</v>
      </c>
      <c r="C258" s="132">
        <f t="shared" si="4"/>
        <v>0</v>
      </c>
    </row>
    <row r="259" s="124" customFormat="1" hidden="1" customHeight="1" spans="1:3">
      <c r="A259" s="133">
        <v>2340111</v>
      </c>
      <c r="B259" s="134" t="s">
        <v>1449</v>
      </c>
      <c r="C259" s="132">
        <f t="shared" si="4"/>
        <v>0</v>
      </c>
    </row>
    <row r="260" s="124" customFormat="1" hidden="1" customHeight="1" spans="1:3">
      <c r="A260" s="133">
        <v>2340199</v>
      </c>
      <c r="B260" s="134" t="s">
        <v>1450</v>
      </c>
      <c r="C260" s="132">
        <f t="shared" si="4"/>
        <v>0</v>
      </c>
    </row>
    <row r="261" s="124" customFormat="1" hidden="1" customHeight="1" spans="1:3">
      <c r="A261" s="133">
        <v>23402</v>
      </c>
      <c r="B261" s="134" t="s">
        <v>1451</v>
      </c>
      <c r="C261" s="132">
        <f t="shared" si="4"/>
        <v>0</v>
      </c>
    </row>
    <row r="262" s="124" customFormat="1" hidden="1" customHeight="1" spans="1:3">
      <c r="A262" s="133">
        <v>2340201</v>
      </c>
      <c r="B262" s="134" t="s">
        <v>936</v>
      </c>
      <c r="C262" s="132">
        <f t="shared" si="4"/>
        <v>0</v>
      </c>
    </row>
    <row r="263" s="124" customFormat="1" hidden="1" customHeight="1" spans="1:3">
      <c r="A263" s="133">
        <v>2340202</v>
      </c>
      <c r="B263" s="134" t="s">
        <v>981</v>
      </c>
      <c r="C263" s="132">
        <f t="shared" si="4"/>
        <v>0</v>
      </c>
    </row>
    <row r="264" s="124" customFormat="1" hidden="1" customHeight="1" spans="1:3">
      <c r="A264" s="133">
        <v>2340203</v>
      </c>
      <c r="B264" s="134" t="s">
        <v>1452</v>
      </c>
      <c r="C264" s="132">
        <f t="shared" si="4"/>
        <v>0</v>
      </c>
    </row>
    <row r="265" s="124" customFormat="1" hidden="1" customHeight="1" spans="1:3">
      <c r="A265" s="133">
        <v>2340204</v>
      </c>
      <c r="B265" s="134" t="s">
        <v>1453</v>
      </c>
      <c r="C265" s="132">
        <f t="shared" si="4"/>
        <v>0</v>
      </c>
    </row>
    <row r="266" s="124" customFormat="1" hidden="1" customHeight="1" spans="1:3">
      <c r="A266" s="133">
        <v>2340205</v>
      </c>
      <c r="B266" s="134" t="s">
        <v>1454</v>
      </c>
      <c r="C266" s="132">
        <f t="shared" si="4"/>
        <v>0</v>
      </c>
    </row>
    <row r="267" s="124" customFormat="1" hidden="1" customHeight="1" spans="1:3">
      <c r="A267" s="133">
        <v>2340299</v>
      </c>
      <c r="B267" s="134" t="s">
        <v>1455</v>
      </c>
      <c r="C267" s="132">
        <f t="shared" si="4"/>
        <v>0</v>
      </c>
    </row>
    <row r="268" s="124" customFormat="1" ht="35.1" hidden="1" customHeight="1" spans="2:3">
      <c r="B268" s="135" t="s">
        <v>1642</v>
      </c>
      <c r="C268" s="135"/>
    </row>
    <row r="1048327" s="124" customFormat="1" customHeight="1" spans="2:3">
      <c r="B1048327" s="125"/>
      <c r="C1048327" s="126"/>
    </row>
    <row r="1048328" s="124" customFormat="1" customHeight="1" spans="2:3">
      <c r="B1048328" s="125"/>
      <c r="C1048328" s="126"/>
    </row>
    <row r="1048329" s="124" customFormat="1" customHeight="1" spans="2:3">
      <c r="B1048329" s="125"/>
      <c r="C1048329" s="126"/>
    </row>
    <row r="1048330" s="124" customFormat="1" customHeight="1" spans="2:3">
      <c r="B1048330" s="125"/>
      <c r="C1048330" s="126"/>
    </row>
    <row r="1048331" s="124" customFormat="1" customHeight="1" spans="2:3">
      <c r="B1048331" s="125"/>
      <c r="C1048331" s="126"/>
    </row>
    <row r="1048332" s="124" customFormat="1" customHeight="1" spans="2:3">
      <c r="B1048332" s="125"/>
      <c r="C1048332" s="126"/>
    </row>
    <row r="1048333" s="124" customFormat="1" customHeight="1" spans="2:3">
      <c r="B1048333" s="125"/>
      <c r="C1048333" s="126"/>
    </row>
    <row r="1048334" s="124" customFormat="1" customHeight="1" spans="2:3">
      <c r="B1048334" s="125"/>
      <c r="C1048334" s="126"/>
    </row>
    <row r="1048335" s="124" customFormat="1" customHeight="1" spans="2:3">
      <c r="B1048335" s="125"/>
      <c r="C1048335" s="126"/>
    </row>
    <row r="1048336" s="124" customFormat="1" customHeight="1" spans="2:3">
      <c r="B1048336" s="125"/>
      <c r="C1048336" s="126"/>
    </row>
    <row r="1048337" s="124" customFormat="1" customHeight="1" spans="2:3">
      <c r="B1048337" s="125"/>
      <c r="C1048337" s="126"/>
    </row>
    <row r="1048338" s="124" customFormat="1" customHeight="1" spans="2:3">
      <c r="B1048338" s="125"/>
      <c r="C1048338" s="126"/>
    </row>
    <row r="1048339" s="124" customFormat="1" customHeight="1" spans="2:3">
      <c r="B1048339" s="125"/>
      <c r="C1048339" s="126"/>
    </row>
    <row r="1048340" s="124" customFormat="1" customHeight="1" spans="2:3">
      <c r="B1048340" s="125"/>
      <c r="C1048340" s="126"/>
    </row>
    <row r="1048341" s="124" customFormat="1" customHeight="1" spans="2:3">
      <c r="B1048341" s="125"/>
      <c r="C1048341" s="126"/>
    </row>
    <row r="1048342" s="124" customFormat="1" customHeight="1" spans="2:3">
      <c r="B1048342" s="125"/>
      <c r="C1048342" s="126"/>
    </row>
    <row r="1048343" s="124" customFormat="1" customHeight="1" spans="2:3">
      <c r="B1048343" s="125"/>
      <c r="C1048343" s="126"/>
    </row>
    <row r="1048344" s="124" customFormat="1" customHeight="1" spans="2:3">
      <c r="B1048344" s="125"/>
      <c r="C1048344" s="126"/>
    </row>
    <row r="1048345" s="124" customFormat="1" customHeight="1" spans="2:3">
      <c r="B1048345" s="125"/>
      <c r="C1048345" s="126"/>
    </row>
    <row r="1048346" s="124" customFormat="1" customHeight="1" spans="2:3">
      <c r="B1048346" s="125"/>
      <c r="C1048346" s="126"/>
    </row>
    <row r="1048347" s="124" customFormat="1" customHeight="1" spans="2:3">
      <c r="B1048347" s="125"/>
      <c r="C1048347" s="126"/>
    </row>
    <row r="1048348" s="124" customFormat="1" customHeight="1" spans="2:3">
      <c r="B1048348" s="125"/>
      <c r="C1048348" s="126"/>
    </row>
    <row r="1048349" s="124" customFormat="1" customHeight="1" spans="2:3">
      <c r="B1048349" s="125"/>
      <c r="C1048349" s="126"/>
    </row>
    <row r="1048350" s="124" customFormat="1" customHeight="1" spans="2:3">
      <c r="B1048350" s="125"/>
      <c r="C1048350" s="126"/>
    </row>
    <row r="1048351" s="124" customFormat="1" customHeight="1" spans="2:3">
      <c r="B1048351" s="125"/>
      <c r="C1048351" s="126"/>
    </row>
    <row r="1048352" s="124" customFormat="1" customHeight="1" spans="2:3">
      <c r="B1048352" s="125"/>
      <c r="C1048352" s="126"/>
    </row>
    <row r="1048353" s="124" customFormat="1" customHeight="1" spans="2:3">
      <c r="B1048353" s="125"/>
      <c r="C1048353" s="126"/>
    </row>
    <row r="1048354" s="124" customFormat="1" customHeight="1" spans="2:3">
      <c r="B1048354" s="125"/>
      <c r="C1048354" s="126"/>
    </row>
    <row r="1048355" s="124" customFormat="1" customHeight="1" spans="2:3">
      <c r="B1048355" s="125"/>
      <c r="C1048355" s="126"/>
    </row>
    <row r="1048356" s="124" customFormat="1" customHeight="1" spans="2:3">
      <c r="B1048356" s="125"/>
      <c r="C1048356" s="126"/>
    </row>
    <row r="1048357" s="124" customFormat="1" customHeight="1" spans="2:3">
      <c r="B1048357" s="125"/>
      <c r="C1048357" s="126"/>
    </row>
    <row r="1048358" s="124" customFormat="1" customHeight="1" spans="2:3">
      <c r="B1048358" s="125"/>
      <c r="C1048358" s="126"/>
    </row>
    <row r="1048359" s="124" customFormat="1" customHeight="1" spans="2:3">
      <c r="B1048359" s="125"/>
      <c r="C1048359" s="126"/>
    </row>
    <row r="1048360" s="124" customFormat="1" customHeight="1" spans="2:3">
      <c r="B1048360" s="125"/>
      <c r="C1048360" s="126"/>
    </row>
    <row r="1048361" s="124" customFormat="1" customHeight="1" spans="2:3">
      <c r="B1048361" s="125"/>
      <c r="C1048361" s="126"/>
    </row>
    <row r="1048362" s="124" customFormat="1" customHeight="1" spans="2:3">
      <c r="B1048362" s="125"/>
      <c r="C1048362" s="126"/>
    </row>
    <row r="1048363" s="124" customFormat="1" customHeight="1" spans="2:3">
      <c r="B1048363" s="125"/>
      <c r="C1048363" s="126"/>
    </row>
    <row r="1048364" s="124" customFormat="1" customHeight="1" spans="2:3">
      <c r="B1048364" s="125"/>
      <c r="C1048364" s="126"/>
    </row>
    <row r="1048365" s="124" customFormat="1" customHeight="1" spans="2:3">
      <c r="B1048365" s="125"/>
      <c r="C1048365" s="126"/>
    </row>
    <row r="1048366" s="124" customFormat="1" customHeight="1" spans="2:3">
      <c r="B1048366" s="125"/>
      <c r="C1048366" s="126"/>
    </row>
    <row r="1048367" s="124" customFormat="1" customHeight="1" spans="2:3">
      <c r="B1048367" s="125"/>
      <c r="C1048367" s="126"/>
    </row>
    <row r="1048368" s="124" customFormat="1" customHeight="1" spans="2:3">
      <c r="B1048368" s="125"/>
      <c r="C1048368" s="126"/>
    </row>
    <row r="1048369" s="124" customFormat="1" customHeight="1" spans="2:3">
      <c r="B1048369" s="125"/>
      <c r="C1048369" s="126"/>
    </row>
    <row r="1048370" s="124" customFormat="1" customHeight="1" spans="2:3">
      <c r="B1048370" s="125"/>
      <c r="C1048370" s="126"/>
    </row>
    <row r="1048371" s="124" customFormat="1" customHeight="1" spans="2:3">
      <c r="B1048371" s="125"/>
      <c r="C1048371" s="126"/>
    </row>
    <row r="1048372" s="124" customFormat="1" customHeight="1" spans="2:3">
      <c r="B1048372" s="125"/>
      <c r="C1048372" s="126"/>
    </row>
    <row r="1048373" s="124" customFormat="1" customHeight="1" spans="2:3">
      <c r="B1048373" s="125"/>
      <c r="C1048373" s="126"/>
    </row>
    <row r="1048374" s="124" customFormat="1" customHeight="1" spans="2:3">
      <c r="B1048374" s="125"/>
      <c r="C1048374" s="126"/>
    </row>
    <row r="1048375" s="124" customFormat="1" customHeight="1" spans="2:3">
      <c r="B1048375" s="125"/>
      <c r="C1048375" s="126"/>
    </row>
    <row r="1048376" s="124" customFormat="1" customHeight="1" spans="2:3">
      <c r="B1048376" s="125"/>
      <c r="C1048376" s="126"/>
    </row>
    <row r="1048377" s="124" customFormat="1" customHeight="1" spans="2:3">
      <c r="B1048377" s="125"/>
      <c r="C1048377" s="126"/>
    </row>
    <row r="1048378" s="124" customFormat="1" customHeight="1" spans="2:3">
      <c r="B1048378" s="125"/>
      <c r="C1048378" s="126"/>
    </row>
    <row r="1048379" s="124" customFormat="1" customHeight="1" spans="2:3">
      <c r="B1048379" s="125"/>
      <c r="C1048379" s="126"/>
    </row>
    <row r="1048380" s="124" customFormat="1" customHeight="1" spans="2:3">
      <c r="B1048380" s="125"/>
      <c r="C1048380" s="126"/>
    </row>
    <row r="1048381" s="124" customFormat="1" customHeight="1" spans="2:3">
      <c r="B1048381" s="125"/>
      <c r="C1048381" s="126"/>
    </row>
    <row r="1048382" s="124" customFormat="1" customHeight="1" spans="2:3">
      <c r="B1048382" s="125"/>
      <c r="C1048382" s="126"/>
    </row>
    <row r="1048383" s="124" customFormat="1" customHeight="1" spans="2:3">
      <c r="B1048383" s="125"/>
      <c r="C1048383" s="126"/>
    </row>
    <row r="1048384" s="124" customFormat="1" customHeight="1" spans="2:3">
      <c r="B1048384" s="125"/>
      <c r="C1048384" s="126"/>
    </row>
    <row r="1048385" s="124" customFormat="1" customHeight="1" spans="2:3">
      <c r="B1048385" s="125"/>
      <c r="C1048385" s="126"/>
    </row>
    <row r="1048386" s="124" customFormat="1" customHeight="1" spans="2:3">
      <c r="B1048386" s="125"/>
      <c r="C1048386" s="126"/>
    </row>
    <row r="1048387" s="124" customFormat="1" customHeight="1" spans="2:3">
      <c r="B1048387" s="125"/>
      <c r="C1048387" s="126"/>
    </row>
    <row r="1048388" s="124" customFormat="1" customHeight="1" spans="2:3">
      <c r="B1048388" s="125"/>
      <c r="C1048388" s="126"/>
    </row>
    <row r="1048389" s="124" customFormat="1" customHeight="1" spans="2:3">
      <c r="B1048389" s="125"/>
      <c r="C1048389" s="126"/>
    </row>
    <row r="1048390" s="124" customFormat="1" customHeight="1" spans="2:3">
      <c r="B1048390" s="125"/>
      <c r="C1048390" s="126"/>
    </row>
    <row r="1048391" s="124" customFormat="1" customHeight="1" spans="2:3">
      <c r="B1048391" s="125"/>
      <c r="C1048391" s="126"/>
    </row>
    <row r="1048392" s="124" customFormat="1" customHeight="1" spans="2:3">
      <c r="B1048392" s="125"/>
      <c r="C1048392" s="126"/>
    </row>
    <row r="1048393" s="124" customFormat="1" customHeight="1" spans="2:3">
      <c r="B1048393" s="125"/>
      <c r="C1048393" s="126"/>
    </row>
    <row r="1048394" s="124" customFormat="1" customHeight="1" spans="2:3">
      <c r="B1048394" s="125"/>
      <c r="C1048394" s="126"/>
    </row>
    <row r="1048395" s="124" customFormat="1" customHeight="1" spans="2:3">
      <c r="B1048395" s="125"/>
      <c r="C1048395" s="126"/>
    </row>
    <row r="1048396" s="124" customFormat="1" customHeight="1" spans="2:3">
      <c r="B1048396" s="125"/>
      <c r="C1048396" s="126"/>
    </row>
    <row r="1048397" s="124" customFormat="1" customHeight="1" spans="2:3">
      <c r="B1048397" s="125"/>
      <c r="C1048397" s="126"/>
    </row>
    <row r="1048398" s="124" customFormat="1" customHeight="1" spans="2:3">
      <c r="B1048398" s="125"/>
      <c r="C1048398" s="126"/>
    </row>
    <row r="1048399" s="124" customFormat="1" customHeight="1" spans="2:3">
      <c r="B1048399" s="125"/>
      <c r="C1048399" s="126"/>
    </row>
    <row r="1048400" s="124" customFormat="1" customHeight="1" spans="2:3">
      <c r="B1048400" s="125"/>
      <c r="C1048400" s="126"/>
    </row>
    <row r="1048401" s="124" customFormat="1" customHeight="1" spans="2:3">
      <c r="B1048401" s="125"/>
      <c r="C1048401" s="126"/>
    </row>
    <row r="1048402" s="124" customFormat="1" customHeight="1" spans="2:3">
      <c r="B1048402" s="125"/>
      <c r="C1048402" s="126"/>
    </row>
    <row r="1048403" s="124" customFormat="1" customHeight="1" spans="2:3">
      <c r="B1048403" s="125"/>
      <c r="C1048403" s="126"/>
    </row>
    <row r="1048404" s="124" customFormat="1" customHeight="1" spans="2:3">
      <c r="B1048404" s="125"/>
      <c r="C1048404" s="126"/>
    </row>
    <row r="1048405" s="124" customFormat="1" customHeight="1" spans="2:3">
      <c r="B1048405" s="125"/>
      <c r="C1048405" s="126"/>
    </row>
    <row r="1048406" s="124" customFormat="1" customHeight="1" spans="2:3">
      <c r="B1048406" s="125"/>
      <c r="C1048406" s="126"/>
    </row>
    <row r="1048407" s="124" customFormat="1" customHeight="1" spans="2:3">
      <c r="B1048407" s="125"/>
      <c r="C1048407" s="126"/>
    </row>
    <row r="1048408" s="124" customFormat="1" customHeight="1" spans="2:3">
      <c r="B1048408" s="125"/>
      <c r="C1048408" s="126"/>
    </row>
    <row r="1048409" s="124" customFormat="1" customHeight="1" spans="2:3">
      <c r="B1048409" s="125"/>
      <c r="C1048409" s="126"/>
    </row>
    <row r="1048410" s="124" customFormat="1" customHeight="1" spans="2:3">
      <c r="B1048410" s="125"/>
      <c r="C1048410" s="126"/>
    </row>
    <row r="1048411" s="124" customFormat="1" customHeight="1" spans="2:3">
      <c r="B1048411" s="125"/>
      <c r="C1048411" s="126"/>
    </row>
    <row r="1048412" s="124" customFormat="1" customHeight="1" spans="2:3">
      <c r="B1048412" s="125"/>
      <c r="C1048412" s="126"/>
    </row>
    <row r="1048413" s="124" customFormat="1" customHeight="1" spans="2:3">
      <c r="B1048413" s="125"/>
      <c r="C1048413" s="126"/>
    </row>
    <row r="1048414" s="124" customFormat="1" customHeight="1" spans="2:3">
      <c r="B1048414" s="125"/>
      <c r="C1048414" s="126"/>
    </row>
    <row r="1048415" s="124" customFormat="1" customHeight="1" spans="2:3">
      <c r="B1048415" s="125"/>
      <c r="C1048415" s="126"/>
    </row>
    <row r="1048416" s="124" customFormat="1" customHeight="1" spans="2:3">
      <c r="B1048416" s="125"/>
      <c r="C1048416" s="126"/>
    </row>
    <row r="1048417" s="124" customFormat="1" customHeight="1" spans="2:3">
      <c r="B1048417" s="125"/>
      <c r="C1048417" s="126"/>
    </row>
    <row r="1048418" s="124" customFormat="1" customHeight="1" spans="2:3">
      <c r="B1048418" s="125"/>
      <c r="C1048418" s="126"/>
    </row>
    <row r="1048419" s="124" customFormat="1" customHeight="1" spans="2:3">
      <c r="B1048419" s="125"/>
      <c r="C1048419" s="126"/>
    </row>
    <row r="1048420" s="124" customFormat="1" customHeight="1" spans="2:3">
      <c r="B1048420" s="125"/>
      <c r="C1048420" s="126"/>
    </row>
    <row r="1048421" s="124" customFormat="1" customHeight="1" spans="2:3">
      <c r="B1048421" s="125"/>
      <c r="C1048421" s="126"/>
    </row>
    <row r="1048422" s="124" customFormat="1" customHeight="1" spans="2:3">
      <c r="B1048422" s="125"/>
      <c r="C1048422" s="126"/>
    </row>
    <row r="1048423" s="124" customFormat="1" customHeight="1" spans="2:3">
      <c r="B1048423" s="125"/>
      <c r="C1048423" s="126"/>
    </row>
    <row r="1048424" s="124" customFormat="1" customHeight="1" spans="2:3">
      <c r="B1048424" s="125"/>
      <c r="C1048424" s="126"/>
    </row>
    <row r="1048425" s="124" customFormat="1" customHeight="1" spans="2:3">
      <c r="B1048425" s="125"/>
      <c r="C1048425" s="126"/>
    </row>
    <row r="1048426" s="124" customFormat="1" customHeight="1" spans="2:3">
      <c r="B1048426" s="125"/>
      <c r="C1048426" s="126"/>
    </row>
    <row r="1048427" s="124" customFormat="1" customHeight="1" spans="2:3">
      <c r="B1048427" s="125"/>
      <c r="C1048427" s="126"/>
    </row>
    <row r="1048428" s="124" customFormat="1" customHeight="1" spans="2:3">
      <c r="B1048428" s="125"/>
      <c r="C1048428" s="126"/>
    </row>
    <row r="1048429" s="124" customFormat="1" customHeight="1" spans="2:3">
      <c r="B1048429" s="125"/>
      <c r="C1048429" s="126"/>
    </row>
    <row r="1048430" s="124" customFormat="1" customHeight="1" spans="2:3">
      <c r="B1048430" s="125"/>
      <c r="C1048430" s="126"/>
    </row>
    <row r="1048431" s="124" customFormat="1" customHeight="1" spans="2:3">
      <c r="B1048431" s="125"/>
      <c r="C1048431" s="126"/>
    </row>
    <row r="1048432" s="124" customFormat="1" customHeight="1" spans="2:3">
      <c r="B1048432" s="125"/>
      <c r="C1048432" s="126"/>
    </row>
    <row r="1048433" s="124" customFormat="1" customHeight="1" spans="2:3">
      <c r="B1048433" s="125"/>
      <c r="C1048433" s="126"/>
    </row>
    <row r="1048434" s="124" customFormat="1" customHeight="1" spans="2:3">
      <c r="B1048434" s="125"/>
      <c r="C1048434" s="126"/>
    </row>
    <row r="1048435" s="124" customFormat="1" customHeight="1" spans="2:3">
      <c r="B1048435" s="125"/>
      <c r="C1048435" s="126"/>
    </row>
    <row r="1048436" s="124" customFormat="1" customHeight="1" spans="2:3">
      <c r="B1048436" s="125"/>
      <c r="C1048436" s="126"/>
    </row>
    <row r="1048437" s="124" customFormat="1" customHeight="1" spans="2:3">
      <c r="B1048437" s="125"/>
      <c r="C1048437" s="126"/>
    </row>
    <row r="1048438" s="124" customFormat="1" customHeight="1" spans="2:3">
      <c r="B1048438" s="125"/>
      <c r="C1048438" s="126"/>
    </row>
    <row r="1048439" s="124" customFormat="1" customHeight="1" spans="2:3">
      <c r="B1048439" s="125"/>
      <c r="C1048439" s="126"/>
    </row>
    <row r="1048440" s="124" customFormat="1" customHeight="1" spans="2:3">
      <c r="B1048440" s="125"/>
      <c r="C1048440" s="126"/>
    </row>
    <row r="1048441" s="124" customFormat="1" customHeight="1" spans="2:3">
      <c r="B1048441" s="125"/>
      <c r="C1048441" s="126"/>
    </row>
    <row r="1048442" s="124" customFormat="1" customHeight="1" spans="2:3">
      <c r="B1048442" s="125"/>
      <c r="C1048442" s="126"/>
    </row>
    <row r="1048443" s="124" customFormat="1" customHeight="1" spans="2:3">
      <c r="B1048443" s="125"/>
      <c r="C1048443" s="126"/>
    </row>
    <row r="1048444" s="124" customFormat="1" customHeight="1" spans="2:3">
      <c r="B1048444" s="125"/>
      <c r="C1048444" s="126"/>
    </row>
    <row r="1048445" s="124" customFormat="1" customHeight="1" spans="2:3">
      <c r="B1048445" s="125"/>
      <c r="C1048445" s="126"/>
    </row>
    <row r="1048446" s="124" customFormat="1" customHeight="1" spans="2:3">
      <c r="B1048446" s="125"/>
      <c r="C1048446" s="126"/>
    </row>
    <row r="1048447" s="124" customFormat="1" customHeight="1" spans="2:3">
      <c r="B1048447" s="125"/>
      <c r="C1048447" s="126"/>
    </row>
    <row r="1048448" s="124" customFormat="1" customHeight="1" spans="2:3">
      <c r="B1048448" s="125"/>
      <c r="C1048448" s="126"/>
    </row>
    <row r="1048449" s="124" customFormat="1" customHeight="1" spans="2:3">
      <c r="B1048449" s="125"/>
      <c r="C1048449" s="126"/>
    </row>
    <row r="1048450" s="124" customFormat="1" customHeight="1" spans="2:3">
      <c r="B1048450" s="125"/>
      <c r="C1048450" s="126"/>
    </row>
    <row r="1048451" s="124" customFormat="1" customHeight="1" spans="2:3">
      <c r="B1048451" s="125"/>
      <c r="C1048451" s="126"/>
    </row>
    <row r="1048452" s="124" customFormat="1" customHeight="1" spans="2:3">
      <c r="B1048452" s="125"/>
      <c r="C1048452" s="126"/>
    </row>
    <row r="1048453" s="124" customFormat="1" customHeight="1" spans="2:3">
      <c r="B1048453" s="125"/>
      <c r="C1048453" s="126"/>
    </row>
    <row r="1048454" s="124" customFormat="1" customHeight="1" spans="2:3">
      <c r="B1048454" s="125"/>
      <c r="C1048454" s="126"/>
    </row>
    <row r="1048455" s="124" customFormat="1" customHeight="1" spans="2:3">
      <c r="B1048455" s="125"/>
      <c r="C1048455" s="126"/>
    </row>
    <row r="1048456" s="124" customFormat="1" customHeight="1" spans="2:3">
      <c r="B1048456" s="125"/>
      <c r="C1048456" s="126"/>
    </row>
    <row r="1048457" s="124" customFormat="1" customHeight="1" spans="2:3">
      <c r="B1048457" s="125"/>
      <c r="C1048457" s="126"/>
    </row>
    <row r="1048458" s="124" customFormat="1" customHeight="1" spans="2:3">
      <c r="B1048458" s="125"/>
      <c r="C1048458" s="126"/>
    </row>
    <row r="1048459" s="124" customFormat="1" customHeight="1" spans="2:3">
      <c r="B1048459" s="125"/>
      <c r="C1048459" s="126"/>
    </row>
    <row r="1048460" s="124" customFormat="1" customHeight="1" spans="2:3">
      <c r="B1048460" s="125"/>
      <c r="C1048460" s="126"/>
    </row>
    <row r="1048461" s="124" customFormat="1" customHeight="1" spans="2:3">
      <c r="B1048461" s="125"/>
      <c r="C1048461" s="126"/>
    </row>
    <row r="1048462" s="124" customFormat="1" customHeight="1" spans="2:3">
      <c r="B1048462" s="125"/>
      <c r="C1048462" s="126"/>
    </row>
    <row r="1048463" s="124" customFormat="1" customHeight="1" spans="2:3">
      <c r="B1048463" s="125"/>
      <c r="C1048463" s="126"/>
    </row>
    <row r="1048464" s="124" customFormat="1" customHeight="1" spans="2:3">
      <c r="B1048464" s="125"/>
      <c r="C1048464" s="126"/>
    </row>
    <row r="1048465" s="124" customFormat="1" customHeight="1" spans="2:3">
      <c r="B1048465" s="125"/>
      <c r="C1048465" s="126"/>
    </row>
    <row r="1048466" s="124" customFormat="1" customHeight="1" spans="2:3">
      <c r="B1048466" s="125"/>
      <c r="C1048466" s="126"/>
    </row>
    <row r="1048467" s="124" customFormat="1" customHeight="1" spans="2:3">
      <c r="B1048467" s="125"/>
      <c r="C1048467" s="126"/>
    </row>
    <row r="1048468" s="124" customFormat="1" customHeight="1" spans="2:3">
      <c r="B1048468" s="125"/>
      <c r="C1048468" s="126"/>
    </row>
    <row r="1048469" s="124" customFormat="1" customHeight="1" spans="2:3">
      <c r="B1048469" s="125"/>
      <c r="C1048469" s="126"/>
    </row>
    <row r="1048470" s="124" customFormat="1" customHeight="1" spans="2:3">
      <c r="B1048470" s="125"/>
      <c r="C1048470" s="126"/>
    </row>
    <row r="1048471" s="124" customFormat="1" customHeight="1" spans="2:3">
      <c r="B1048471" s="125"/>
      <c r="C1048471" s="126"/>
    </row>
    <row r="1048472" s="124" customFormat="1" customHeight="1" spans="2:3">
      <c r="B1048472" s="125"/>
      <c r="C1048472" s="126"/>
    </row>
    <row r="1048473" s="124" customFormat="1" customHeight="1" spans="2:3">
      <c r="B1048473" s="125"/>
      <c r="C1048473" s="126"/>
    </row>
    <row r="1048474" s="124" customFormat="1" customHeight="1" spans="2:3">
      <c r="B1048474" s="125"/>
      <c r="C1048474" s="126"/>
    </row>
    <row r="1048475" s="124" customFormat="1" customHeight="1" spans="2:3">
      <c r="B1048475" s="125"/>
      <c r="C1048475" s="126"/>
    </row>
    <row r="1048476" s="124" customFormat="1" customHeight="1" spans="2:3">
      <c r="B1048476" s="125"/>
      <c r="C1048476" s="126"/>
    </row>
    <row r="1048477" s="124" customFormat="1" customHeight="1" spans="2:3">
      <c r="B1048477" s="125"/>
      <c r="C1048477" s="126"/>
    </row>
    <row r="1048478" s="124" customFormat="1" customHeight="1" spans="2:3">
      <c r="B1048478" s="125"/>
      <c r="C1048478" s="126"/>
    </row>
    <row r="1048479" s="124" customFormat="1" customHeight="1" spans="2:3">
      <c r="B1048479" s="125"/>
      <c r="C1048479" s="126"/>
    </row>
    <row r="1048480" s="124" customFormat="1" customHeight="1" spans="2:3">
      <c r="B1048480" s="125"/>
      <c r="C1048480" s="126"/>
    </row>
    <row r="1048481" s="124" customFormat="1" customHeight="1" spans="2:3">
      <c r="B1048481" s="125"/>
      <c r="C1048481" s="126"/>
    </row>
    <row r="1048482" s="124" customFormat="1" customHeight="1" spans="2:3">
      <c r="B1048482" s="125"/>
      <c r="C1048482" s="126"/>
    </row>
    <row r="1048483" s="124" customFormat="1" customHeight="1" spans="2:3">
      <c r="B1048483" s="125"/>
      <c r="C1048483" s="126"/>
    </row>
    <row r="1048484" s="124" customFormat="1" customHeight="1" spans="2:3">
      <c r="B1048484" s="125"/>
      <c r="C1048484" s="126"/>
    </row>
    <row r="1048485" s="124" customFormat="1" customHeight="1" spans="2:3">
      <c r="B1048485" s="125"/>
      <c r="C1048485" s="126"/>
    </row>
    <row r="1048486" s="124" customFormat="1" customHeight="1" spans="2:3">
      <c r="B1048486" s="125"/>
      <c r="C1048486" s="126"/>
    </row>
    <row r="1048487" s="124" customFormat="1" customHeight="1" spans="2:3">
      <c r="B1048487" s="125"/>
      <c r="C1048487" s="126"/>
    </row>
    <row r="1048488" s="124" customFormat="1" customHeight="1" spans="2:3">
      <c r="B1048488" s="125"/>
      <c r="C1048488" s="126"/>
    </row>
    <row r="1048489" s="124" customFormat="1" customHeight="1" spans="2:3">
      <c r="B1048489" s="125"/>
      <c r="C1048489" s="126"/>
    </row>
    <row r="1048490" s="124" customFormat="1" customHeight="1" spans="2:3">
      <c r="B1048490" s="125"/>
      <c r="C1048490" s="126"/>
    </row>
    <row r="1048491" s="124" customFormat="1" customHeight="1" spans="2:3">
      <c r="B1048491" s="125"/>
      <c r="C1048491" s="126"/>
    </row>
    <row r="1048492" s="124" customFormat="1" customHeight="1" spans="2:3">
      <c r="B1048492" s="125"/>
      <c r="C1048492" s="126"/>
    </row>
    <row r="1048493" s="124" customFormat="1" customHeight="1" spans="2:3">
      <c r="B1048493" s="125"/>
      <c r="C1048493" s="126"/>
    </row>
    <row r="1048494" s="124" customFormat="1" customHeight="1" spans="2:3">
      <c r="B1048494" s="125"/>
      <c r="C1048494" s="126"/>
    </row>
    <row r="1048495" s="124" customFormat="1" customHeight="1" spans="2:3">
      <c r="B1048495" s="125"/>
      <c r="C1048495" s="126"/>
    </row>
    <row r="1048496" s="124" customFormat="1" customHeight="1" spans="2:3">
      <c r="B1048496" s="125"/>
      <c r="C1048496" s="126"/>
    </row>
    <row r="1048497" s="124" customFormat="1" customHeight="1" spans="2:3">
      <c r="B1048497" s="125"/>
      <c r="C1048497" s="126"/>
    </row>
    <row r="1048498" s="124" customFormat="1" customHeight="1" spans="2:3">
      <c r="B1048498" s="125"/>
      <c r="C1048498" s="126"/>
    </row>
    <row r="1048499" s="124" customFormat="1" customHeight="1" spans="2:3">
      <c r="B1048499" s="125"/>
      <c r="C1048499" s="126"/>
    </row>
    <row r="1048500" s="124" customFormat="1" customHeight="1" spans="2:3">
      <c r="B1048500" s="125"/>
      <c r="C1048500" s="126"/>
    </row>
    <row r="1048501" s="124" customFormat="1" customHeight="1" spans="2:3">
      <c r="B1048501" s="125"/>
      <c r="C1048501" s="126"/>
    </row>
    <row r="1048502" s="124" customFormat="1" customHeight="1" spans="2:3">
      <c r="B1048502" s="125"/>
      <c r="C1048502" s="126"/>
    </row>
    <row r="1048503" s="124" customFormat="1" customHeight="1" spans="2:3">
      <c r="B1048503" s="125"/>
      <c r="C1048503" s="126"/>
    </row>
    <row r="1048504" s="124" customFormat="1" customHeight="1" spans="2:3">
      <c r="B1048504" s="125"/>
      <c r="C1048504" s="126"/>
    </row>
    <row r="1048505" s="124" customFormat="1" customHeight="1" spans="2:3">
      <c r="B1048505" s="125"/>
      <c r="C1048505" s="126"/>
    </row>
    <row r="1048506" s="124" customFormat="1" customHeight="1" spans="2:3">
      <c r="B1048506" s="125"/>
      <c r="C1048506" s="126"/>
    </row>
    <row r="1048507" s="124" customFormat="1" customHeight="1" spans="2:3">
      <c r="B1048507" s="125"/>
      <c r="C1048507" s="126"/>
    </row>
    <row r="1048508" s="124" customFormat="1" customHeight="1" spans="2:3">
      <c r="B1048508" s="125"/>
      <c r="C1048508" s="126"/>
    </row>
    <row r="1048509" s="124" customFormat="1" customHeight="1" spans="2:3">
      <c r="B1048509" s="125"/>
      <c r="C1048509" s="126"/>
    </row>
    <row r="1048510" s="124" customFormat="1" customHeight="1" spans="2:3">
      <c r="B1048510" s="125"/>
      <c r="C1048510" s="126"/>
    </row>
    <row r="1048511" s="124" customFormat="1" customHeight="1" spans="2:3">
      <c r="B1048511" s="125"/>
      <c r="C1048511" s="126"/>
    </row>
    <row r="1048512" s="124" customFormat="1" customHeight="1" spans="2:3">
      <c r="B1048512" s="125"/>
      <c r="C1048512" s="126"/>
    </row>
    <row r="1048513" s="124" customFormat="1" customHeight="1" spans="2:3">
      <c r="B1048513" s="125"/>
      <c r="C1048513" s="126"/>
    </row>
    <row r="1048514" s="124" customFormat="1" customHeight="1" spans="2:3">
      <c r="B1048514" s="125"/>
      <c r="C1048514" s="126"/>
    </row>
    <row r="1048515" s="124" customFormat="1" customHeight="1" spans="2:3">
      <c r="B1048515" s="125"/>
      <c r="C1048515" s="126"/>
    </row>
    <row r="1048516" s="124" customFormat="1" customHeight="1" spans="2:3">
      <c r="B1048516" s="125"/>
      <c r="C1048516" s="126"/>
    </row>
    <row r="1048517" s="124" customFormat="1" customHeight="1" spans="2:3">
      <c r="B1048517" s="125"/>
      <c r="C1048517" s="126"/>
    </row>
    <row r="1048518" s="124" customFormat="1" customHeight="1" spans="2:3">
      <c r="B1048518" s="125"/>
      <c r="C1048518" s="126"/>
    </row>
    <row r="1048519" s="124" customFormat="1" customHeight="1" spans="2:3">
      <c r="B1048519" s="125"/>
      <c r="C1048519" s="126"/>
    </row>
    <row r="1048520" s="124" customFormat="1" customHeight="1" spans="2:3">
      <c r="B1048520" s="125"/>
      <c r="C1048520" s="126"/>
    </row>
    <row r="1048521" s="124" customFormat="1" customHeight="1" spans="2:3">
      <c r="B1048521" s="125"/>
      <c r="C1048521" s="126"/>
    </row>
    <row r="1048522" s="124" customFormat="1" customHeight="1" spans="2:3">
      <c r="B1048522" s="125"/>
      <c r="C1048522" s="126"/>
    </row>
    <row r="1048523" s="124" customFormat="1" customHeight="1" spans="2:3">
      <c r="B1048523" s="125"/>
      <c r="C1048523" s="126"/>
    </row>
    <row r="1048524" s="124" customFormat="1" customHeight="1" spans="2:3">
      <c r="B1048524" s="125"/>
      <c r="C1048524" s="126"/>
    </row>
    <row r="1048525" s="124" customFormat="1" customHeight="1" spans="2:3">
      <c r="B1048525" s="125"/>
      <c r="C1048525" s="126"/>
    </row>
    <row r="1048526" s="124" customFormat="1" customHeight="1" spans="2:3">
      <c r="B1048526" s="125"/>
      <c r="C1048526" s="126"/>
    </row>
    <row r="1048527" s="124" customFormat="1" customHeight="1" spans="2:3">
      <c r="B1048527" s="125"/>
      <c r="C1048527" s="126"/>
    </row>
    <row r="1048528" s="124" customFormat="1" customHeight="1" spans="2:3">
      <c r="B1048528" s="125"/>
      <c r="C1048528" s="126"/>
    </row>
    <row r="1048529" s="124" customFormat="1" customHeight="1" spans="2:3">
      <c r="B1048529" s="125"/>
      <c r="C1048529" s="126"/>
    </row>
    <row r="1048530" s="124" customFormat="1" customHeight="1" spans="2:3">
      <c r="B1048530" s="125"/>
      <c r="C1048530" s="126"/>
    </row>
    <row r="1048531" s="124" customFormat="1" customHeight="1" spans="2:3">
      <c r="B1048531" s="125"/>
      <c r="C1048531" s="126"/>
    </row>
    <row r="1048532" s="124" customFormat="1" customHeight="1" spans="2:3">
      <c r="B1048532" s="125"/>
      <c r="C1048532" s="126"/>
    </row>
    <row r="1048533" s="124" customFormat="1" customHeight="1" spans="2:3">
      <c r="B1048533" s="125"/>
      <c r="C1048533" s="126"/>
    </row>
    <row r="1048534" s="124" customFormat="1" customHeight="1" spans="2:3">
      <c r="B1048534" s="125"/>
      <c r="C1048534" s="126"/>
    </row>
    <row r="1048535" s="124" customFormat="1" customHeight="1" spans="2:3">
      <c r="B1048535" s="125"/>
      <c r="C1048535" s="126"/>
    </row>
    <row r="1048536" s="124" customFormat="1" customHeight="1" spans="2:3">
      <c r="B1048536" s="125"/>
      <c r="C1048536" s="126"/>
    </row>
    <row r="1048537" s="124" customFormat="1" customHeight="1" spans="2:3">
      <c r="B1048537" s="125"/>
      <c r="C1048537" s="126"/>
    </row>
    <row r="1048538" s="124" customFormat="1" customHeight="1" spans="2:3">
      <c r="B1048538" s="125"/>
      <c r="C1048538" s="126"/>
    </row>
    <row r="1048539" s="124" customFormat="1" customHeight="1" spans="2:3">
      <c r="B1048539" s="125"/>
      <c r="C1048539" s="126"/>
    </row>
    <row r="1048540" s="124" customFormat="1" customHeight="1" spans="2:3">
      <c r="B1048540" s="125"/>
      <c r="C1048540" s="126"/>
    </row>
    <row r="1048541" s="124" customFormat="1" customHeight="1" spans="2:3">
      <c r="B1048541" s="125"/>
      <c r="C1048541" s="126"/>
    </row>
    <row r="1048542" s="124" customFormat="1" customHeight="1" spans="2:3">
      <c r="B1048542" s="125"/>
      <c r="C1048542" s="126"/>
    </row>
    <row r="1048543" s="124" customFormat="1" customHeight="1" spans="2:3">
      <c r="B1048543" s="125"/>
      <c r="C1048543" s="126"/>
    </row>
    <row r="1048544" s="124" customFormat="1" customHeight="1" spans="2:3">
      <c r="B1048544" s="125"/>
      <c r="C1048544" s="126"/>
    </row>
    <row r="1048545" s="124" customFormat="1" customHeight="1" spans="2:3">
      <c r="B1048545" s="125"/>
      <c r="C1048545" s="126"/>
    </row>
    <row r="1048546" s="124" customFormat="1" customHeight="1" spans="2:3">
      <c r="B1048546" s="125"/>
      <c r="C1048546" s="126"/>
    </row>
    <row r="1048547" s="124" customFormat="1" customHeight="1" spans="2:3">
      <c r="B1048547" s="125"/>
      <c r="C1048547" s="126"/>
    </row>
    <row r="1048548" s="124" customFormat="1" customHeight="1" spans="2:3">
      <c r="B1048548" s="125"/>
      <c r="C1048548" s="126"/>
    </row>
    <row r="1048549" s="124" customFormat="1" customHeight="1" spans="2:3">
      <c r="B1048549" s="125"/>
      <c r="C1048549" s="126"/>
    </row>
    <row r="1048550" s="124" customFormat="1" customHeight="1" spans="2:3">
      <c r="B1048550" s="125"/>
      <c r="C1048550" s="126"/>
    </row>
    <row r="1048551" s="124" customFormat="1" customHeight="1" spans="2:3">
      <c r="B1048551" s="125"/>
      <c r="C1048551" s="126"/>
    </row>
    <row r="1048552" s="124" customFormat="1" customHeight="1" spans="2:3">
      <c r="B1048552" s="125"/>
      <c r="C1048552" s="126"/>
    </row>
    <row r="1048553" s="124" customFormat="1" customHeight="1" spans="2:3">
      <c r="B1048553" s="125"/>
      <c r="C1048553" s="126"/>
    </row>
    <row r="1048554" s="124" customFormat="1" customHeight="1" spans="2:3">
      <c r="B1048554" s="125"/>
      <c r="C1048554" s="126"/>
    </row>
    <row r="1048555" s="124" customFormat="1" customHeight="1" spans="2:3">
      <c r="B1048555" s="125"/>
      <c r="C1048555" s="126"/>
    </row>
    <row r="1048556" s="124" customFormat="1" customHeight="1" spans="2:3">
      <c r="B1048556" s="125"/>
      <c r="C1048556" s="126"/>
    </row>
    <row r="1048557" s="124" customFormat="1" customHeight="1" spans="2:3">
      <c r="B1048557" s="125"/>
      <c r="C1048557" s="126"/>
    </row>
    <row r="1048558" s="124" customFormat="1" customHeight="1" spans="2:3">
      <c r="B1048558" s="125"/>
      <c r="C1048558" s="126"/>
    </row>
    <row r="1048559" s="124" customFormat="1" customHeight="1" spans="2:3">
      <c r="B1048559" s="125"/>
      <c r="C1048559" s="126"/>
    </row>
    <row r="1048560" s="124" customFormat="1" customHeight="1" spans="2:3">
      <c r="B1048560" s="125"/>
      <c r="C1048560" s="126"/>
    </row>
    <row r="1048561" s="124" customFormat="1" customHeight="1" spans="2:3">
      <c r="B1048561" s="125"/>
      <c r="C1048561" s="126"/>
    </row>
    <row r="1048562" s="124" customFormat="1" customHeight="1" spans="2:3">
      <c r="B1048562" s="125"/>
      <c r="C1048562" s="126"/>
    </row>
    <row r="1048563" s="124" customFormat="1" customHeight="1" spans="2:3">
      <c r="B1048563" s="125"/>
      <c r="C1048563" s="126"/>
    </row>
    <row r="1048564" s="124" customFormat="1" customHeight="1" spans="2:3">
      <c r="B1048564" s="125"/>
      <c r="C1048564" s="126"/>
    </row>
    <row r="1048565" s="124" customFormat="1" customHeight="1" spans="2:3">
      <c r="B1048565" s="125"/>
      <c r="C1048565" s="126"/>
    </row>
    <row r="1048566" s="124" customFormat="1" customHeight="1" spans="2:3">
      <c r="B1048566" s="125"/>
      <c r="C1048566" s="126"/>
    </row>
    <row r="1048567" s="124" customFormat="1" customHeight="1" spans="2:3">
      <c r="B1048567" s="125"/>
      <c r="C1048567" s="126"/>
    </row>
    <row r="1048568" s="124" customFormat="1" customHeight="1" spans="2:3">
      <c r="B1048568" s="125"/>
      <c r="C1048568" s="126"/>
    </row>
    <row r="1048569" s="124" customFormat="1" customHeight="1" spans="2:3">
      <c r="B1048569" s="125"/>
      <c r="C1048569" s="126"/>
    </row>
    <row r="1048570" s="124" customFormat="1" customHeight="1" spans="2:3">
      <c r="B1048570" s="125"/>
      <c r="C1048570" s="126"/>
    </row>
    <row r="1048571" s="124" customFormat="1" customHeight="1" spans="2:3">
      <c r="B1048571" s="125"/>
      <c r="C1048571" s="126"/>
    </row>
    <row r="1048572" s="124" customFormat="1" customHeight="1" spans="2:3">
      <c r="B1048572" s="125"/>
      <c r="C1048572" s="126"/>
    </row>
    <row r="1048573" s="124" customFormat="1" customHeight="1" spans="2:3">
      <c r="B1048573" s="125"/>
      <c r="C1048573" s="126"/>
    </row>
    <row r="1048574" s="124" customFormat="1" customHeight="1" spans="2:3">
      <c r="B1048574" s="125"/>
      <c r="C1048574" s="126"/>
    </row>
    <row r="1048575" s="124" customFormat="1" customHeight="1" spans="2:3">
      <c r="B1048575" s="125"/>
      <c r="C1048575" s="126"/>
    </row>
    <row r="1048576" s="124" customFormat="1" customHeight="1" spans="2:3">
      <c r="B1048576" s="125"/>
      <c r="C1048576" s="126"/>
    </row>
  </sheetData>
  <autoFilter ref="A4:P268">
    <filterColumn colId="2">
      <filters>
        <filter val="10"/>
        <filter val="5,610"/>
        <filter val="10,990"/>
        <filter val="34,990"/>
        <filter val="303,200"/>
        <filter val="5,311"/>
        <filter val="39,211"/>
        <filter val="10,012"/>
        <filter val="793"/>
        <filter val="114"/>
        <filter val="22,115"/>
        <filter val="40,355"/>
        <filter val="72,857"/>
        <filter val="2,320"/>
        <filter val="307,831"/>
        <filter val="1,662"/>
        <filter val="3,923"/>
        <filter val="9,364"/>
        <filter val="265"/>
        <filter val="1,265"/>
        <filter val="4,627"/>
        <filter val="7,127"/>
        <filter val="130"/>
        <filter val="831"/>
        <filter val="173"/>
        <filter val="82,335"/>
        <filter val="237"/>
        <filter val="279"/>
        <filter val="132,469"/>
        <filter val="940"/>
        <filter val="1,000"/>
        <filter val="2,000"/>
        <filter val="6,000"/>
        <filter val="13,300"/>
        <filter val="16,000"/>
        <filter val="7,241"/>
        <filter val="1,682"/>
        <filter val="7,582"/>
        <filter val="4"/>
        <filter val="12,104"/>
        <filter val="5"/>
        <filter val="565,816"/>
        <filter val="4,807"/>
        <filter val="99,507"/>
      </filters>
    </filterColumn>
    <extLst/>
  </autoFilter>
  <mergeCells count="3">
    <mergeCell ref="B1:C1"/>
    <mergeCell ref="B2:C2"/>
    <mergeCell ref="B268:C268"/>
  </mergeCells>
  <printOptions horizontalCentered="1"/>
  <pageMargins left="0.235416666666667" right="0.235416666666667" top="0.313888888888889" bottom="0.313888888888889" header="0.313888888888889" footer="0.313888888888889"/>
  <pageSetup paperSize="9" scale="84" fitToWidth="0" fitToHeight="0" orientation="landscape"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9"/>
  <sheetViews>
    <sheetView zoomScale="130" zoomScaleNormal="130" workbookViewId="0">
      <selection activeCell="C8" sqref="C8"/>
    </sheetView>
  </sheetViews>
  <sheetFormatPr defaultColWidth="9" defaultRowHeight="13.5" outlineLevelCol="2"/>
  <cols>
    <col min="1" max="1" width="9.875" style="113" customWidth="1"/>
    <col min="2" max="2" width="31.125" style="113" customWidth="1"/>
    <col min="3" max="3" width="29.75" style="113" customWidth="1"/>
    <col min="4" max="16384" width="9" style="113"/>
  </cols>
  <sheetData>
    <row r="1" ht="18" spans="1:3">
      <c r="A1" s="98" t="s">
        <v>1643</v>
      </c>
      <c r="B1" s="98"/>
      <c r="C1" s="98"/>
    </row>
    <row r="2" ht="25.5" customHeight="1" spans="1:3">
      <c r="A2" s="99" t="s">
        <v>1644</v>
      </c>
      <c r="B2" s="99"/>
      <c r="C2" s="99"/>
    </row>
    <row r="3" ht="20.25" customHeight="1" spans="1:3">
      <c r="A3" s="100" t="s">
        <v>1145</v>
      </c>
      <c r="B3" s="100"/>
      <c r="C3" s="100"/>
    </row>
    <row r="4" ht="14.25" customHeight="1" spans="1:3">
      <c r="A4" s="114" t="s">
        <v>1645</v>
      </c>
      <c r="B4" s="114"/>
      <c r="C4" s="102" t="s">
        <v>35</v>
      </c>
    </row>
    <row r="5" ht="32.25" customHeight="1" spans="1:3">
      <c r="A5" s="103" t="s">
        <v>1146</v>
      </c>
      <c r="B5" s="115"/>
      <c r="C5" s="104" t="s">
        <v>38</v>
      </c>
    </row>
    <row r="6" s="112" customFormat="1" ht="14.25" customHeight="1" spans="1:3">
      <c r="A6" s="105" t="s">
        <v>1147</v>
      </c>
      <c r="B6" s="116"/>
      <c r="C6" s="117"/>
    </row>
    <row r="7" s="112" customFormat="1" ht="14.25" customHeight="1" spans="1:3">
      <c r="A7" s="118" t="s">
        <v>1148</v>
      </c>
      <c r="B7" s="119"/>
      <c r="C7" s="120"/>
    </row>
    <row r="8" s="112" customFormat="1" ht="14.25" customHeight="1" spans="1:3">
      <c r="A8" s="118" t="s">
        <v>1149</v>
      </c>
      <c r="B8" s="119"/>
      <c r="C8" s="120"/>
    </row>
    <row r="9" ht="14.25" customHeight="1" spans="1:3">
      <c r="A9" s="118" t="s">
        <v>1150</v>
      </c>
      <c r="B9" s="119"/>
      <c r="C9" s="120"/>
    </row>
    <row r="10" s="112" customFormat="1" ht="14.25" customHeight="1" spans="1:3">
      <c r="A10" s="118" t="s">
        <v>1151</v>
      </c>
      <c r="B10" s="119"/>
      <c r="C10" s="120"/>
    </row>
    <row r="11" ht="14.25" customHeight="1" spans="1:3">
      <c r="A11" s="118" t="s">
        <v>1152</v>
      </c>
      <c r="B11" s="119"/>
      <c r="C11" s="120"/>
    </row>
    <row r="12" ht="14.25" customHeight="1" spans="1:3">
      <c r="A12" s="118" t="s">
        <v>1153</v>
      </c>
      <c r="B12" s="119"/>
      <c r="C12" s="120"/>
    </row>
    <row r="13" ht="14.25" customHeight="1" spans="1:3">
      <c r="A13" s="118" t="s">
        <v>1154</v>
      </c>
      <c r="B13" s="119"/>
      <c r="C13" s="120"/>
    </row>
    <row r="14" ht="14.25" customHeight="1" spans="1:3">
      <c r="A14" s="118" t="s">
        <v>1155</v>
      </c>
      <c r="B14" s="119"/>
      <c r="C14" s="120"/>
    </row>
    <row r="15" ht="14.25" customHeight="1" spans="1:3">
      <c r="A15" s="118" t="s">
        <v>1156</v>
      </c>
      <c r="B15" s="119"/>
      <c r="C15" s="120"/>
    </row>
    <row r="16" ht="14.25" customHeight="1" spans="1:3">
      <c r="A16" s="118" t="s">
        <v>1157</v>
      </c>
      <c r="B16" s="119"/>
      <c r="C16" s="120"/>
    </row>
    <row r="17" ht="14.25" customHeight="1" spans="1:3">
      <c r="A17" s="118" t="s">
        <v>1158</v>
      </c>
      <c r="B17" s="119"/>
      <c r="C17" s="120"/>
    </row>
    <row r="18" s="112" customFormat="1" ht="14.25" customHeight="1" spans="1:3">
      <c r="A18" s="118" t="s">
        <v>1159</v>
      </c>
      <c r="B18" s="119"/>
      <c r="C18" s="120"/>
    </row>
    <row r="19" s="112" customFormat="1" ht="14.25" customHeight="1" spans="1:3">
      <c r="A19" s="118" t="s">
        <v>1160</v>
      </c>
      <c r="B19" s="119"/>
      <c r="C19" s="120"/>
    </row>
    <row r="20" s="112" customFormat="1" ht="14.25" customHeight="1" spans="1:3">
      <c r="A20" s="118" t="s">
        <v>1161</v>
      </c>
      <c r="B20" s="119"/>
      <c r="C20" s="120"/>
    </row>
    <row r="21" s="112" customFormat="1" ht="14.25" customHeight="1" spans="1:3">
      <c r="A21" s="118" t="s">
        <v>1162</v>
      </c>
      <c r="B21" s="119"/>
      <c r="C21" s="120"/>
    </row>
    <row r="22" s="112" customFormat="1" ht="14.25" customHeight="1" spans="1:3">
      <c r="A22" s="118" t="s">
        <v>1163</v>
      </c>
      <c r="B22" s="119"/>
      <c r="C22" s="120"/>
    </row>
    <row r="23" s="112" customFormat="1" ht="14.25" customHeight="1" spans="1:3">
      <c r="A23" s="118" t="s">
        <v>1164</v>
      </c>
      <c r="B23" s="119"/>
      <c r="C23" s="120"/>
    </row>
    <row r="24" s="112" customFormat="1" ht="14.25" customHeight="1" spans="1:3">
      <c r="A24" s="118" t="s">
        <v>1165</v>
      </c>
      <c r="B24" s="119"/>
      <c r="C24" s="120"/>
    </row>
    <row r="25" s="112" customFormat="1" ht="14.25" customHeight="1" spans="1:3">
      <c r="A25" s="118" t="s">
        <v>1166</v>
      </c>
      <c r="B25" s="119"/>
      <c r="C25" s="120"/>
    </row>
    <row r="26" s="112" customFormat="1" ht="14.25" customHeight="1" spans="1:3">
      <c r="A26" s="118" t="s">
        <v>1167</v>
      </c>
      <c r="B26" s="119"/>
      <c r="C26" s="120"/>
    </row>
    <row r="27" s="112" customFormat="1" ht="14.25" customHeight="1" spans="1:3">
      <c r="A27" s="118" t="s">
        <v>1168</v>
      </c>
      <c r="B27" s="119"/>
      <c r="C27" s="120"/>
    </row>
    <row r="28" s="112" customFormat="1" ht="14.25" customHeight="1" spans="1:3">
      <c r="A28" s="118" t="s">
        <v>1169</v>
      </c>
      <c r="B28" s="119"/>
      <c r="C28" s="120"/>
    </row>
    <row r="29" s="112" customFormat="1" ht="14.25" customHeight="1" spans="1:3">
      <c r="A29" s="118" t="s">
        <v>1170</v>
      </c>
      <c r="B29" s="119"/>
      <c r="C29" s="120"/>
    </row>
    <row r="30" s="112" customFormat="1" ht="14.25" customHeight="1" spans="1:3">
      <c r="A30" s="118" t="s">
        <v>1171</v>
      </c>
      <c r="B30" s="119"/>
      <c r="C30" s="120"/>
    </row>
    <row r="31" s="112" customFormat="1" ht="14.25" customHeight="1" spans="1:3">
      <c r="A31" s="118" t="s">
        <v>1172</v>
      </c>
      <c r="B31" s="119"/>
      <c r="C31" s="120"/>
    </row>
    <row r="32" s="112" customFormat="1" ht="14.25" customHeight="1" spans="1:3">
      <c r="A32" s="118" t="s">
        <v>1173</v>
      </c>
      <c r="B32" s="119"/>
      <c r="C32" s="120"/>
    </row>
    <row r="33" s="112" customFormat="1" ht="14.25" customHeight="1" spans="1:3">
      <c r="A33" s="118" t="s">
        <v>1174</v>
      </c>
      <c r="B33" s="119"/>
      <c r="C33" s="120"/>
    </row>
    <row r="34" s="112" customFormat="1" ht="14.25" customHeight="1" spans="1:3">
      <c r="A34" s="118" t="s">
        <v>1175</v>
      </c>
      <c r="B34" s="119"/>
      <c r="C34" s="120"/>
    </row>
    <row r="35" s="112" customFormat="1" ht="14.25" customHeight="1" spans="1:3">
      <c r="A35" s="118" t="s">
        <v>1176</v>
      </c>
      <c r="B35" s="119"/>
      <c r="C35" s="120"/>
    </row>
    <row r="36" s="112" customFormat="1" ht="14.25" customHeight="1" spans="1:3">
      <c r="A36" s="118" t="s">
        <v>1177</v>
      </c>
      <c r="B36" s="119"/>
      <c r="C36" s="120"/>
    </row>
    <row r="37" s="112" customFormat="1" ht="14.25" customHeight="1" spans="1:3">
      <c r="A37" s="118" t="s">
        <v>1178</v>
      </c>
      <c r="B37" s="119"/>
      <c r="C37" s="120"/>
    </row>
    <row r="38" s="112" customFormat="1" ht="14.25" customHeight="1" spans="1:3">
      <c r="A38" s="118" t="s">
        <v>1179</v>
      </c>
      <c r="B38" s="119"/>
      <c r="C38" s="120"/>
    </row>
    <row r="39" s="112" customFormat="1" ht="14.25" customHeight="1" spans="1:3">
      <c r="A39" s="118" t="s">
        <v>1180</v>
      </c>
      <c r="B39" s="119"/>
      <c r="C39" s="120"/>
    </row>
    <row r="40" s="112" customFormat="1" ht="14.25" customHeight="1" spans="1:3">
      <c r="A40" s="118" t="s">
        <v>1181</v>
      </c>
      <c r="B40" s="119"/>
      <c r="C40" s="120"/>
    </row>
    <row r="41" s="112" customFormat="1" ht="14.25" customHeight="1" spans="1:3">
      <c r="A41" s="118" t="s">
        <v>1182</v>
      </c>
      <c r="B41" s="119"/>
      <c r="C41" s="120"/>
    </row>
    <row r="42" s="112" customFormat="1" ht="14.25" customHeight="1" spans="1:3">
      <c r="A42" s="118" t="s">
        <v>1183</v>
      </c>
      <c r="B42" s="119"/>
      <c r="C42" s="120"/>
    </row>
    <row r="43" s="112" customFormat="1" ht="14.25" customHeight="1" spans="1:3">
      <c r="A43" s="118" t="s">
        <v>1184</v>
      </c>
      <c r="B43" s="119"/>
      <c r="C43" s="120"/>
    </row>
    <row r="44" s="112" customFormat="1" ht="14.25" customHeight="1" spans="1:3">
      <c r="A44" s="118" t="s">
        <v>1185</v>
      </c>
      <c r="B44" s="119"/>
      <c r="C44" s="120"/>
    </row>
    <row r="45" s="112" customFormat="1" ht="14.25" customHeight="1" spans="1:3">
      <c r="A45" s="118" t="s">
        <v>1186</v>
      </c>
      <c r="B45" s="119"/>
      <c r="C45" s="120"/>
    </row>
    <row r="46" s="112" customFormat="1" ht="14.25" customHeight="1" spans="1:3">
      <c r="A46" s="118" t="s">
        <v>1187</v>
      </c>
      <c r="B46" s="119"/>
      <c r="C46" s="120"/>
    </row>
    <row r="47" s="112" customFormat="1" ht="14.25" customHeight="1" spans="1:3">
      <c r="A47" s="118" t="s">
        <v>1604</v>
      </c>
      <c r="B47" s="119"/>
      <c r="C47" s="120"/>
    </row>
    <row r="48" s="112" customFormat="1" ht="14.25" customHeight="1" spans="1:3">
      <c r="A48" s="118"/>
      <c r="B48" s="119"/>
      <c r="C48" s="120"/>
    </row>
    <row r="49" ht="14.25" customHeight="1" spans="1:3">
      <c r="A49" s="121"/>
      <c r="B49" s="122"/>
      <c r="C49" s="123"/>
    </row>
  </sheetData>
  <mergeCells count="48">
    <mergeCell ref="A1:C1"/>
    <mergeCell ref="A2:C2"/>
    <mergeCell ref="A3:C3"/>
    <mergeCell ref="A4:B4"/>
    <mergeCell ref="A5:B5"/>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s>
  <printOptions horizontalCentered="1"/>
  <pageMargins left="0.314583333333333" right="0.314583333333333" top="0.393055555555556" bottom="0.196527777777778" header="0.314583333333333" footer="0.314583333333333"/>
  <pageSetup paperSize="9" fitToHeight="0"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07"/>
  <sheetViews>
    <sheetView showZeros="0" zoomScale="130" zoomScaleNormal="130" workbookViewId="0">
      <selection activeCell="E13" sqref="E13"/>
    </sheetView>
  </sheetViews>
  <sheetFormatPr defaultColWidth="10" defaultRowHeight="13.5" outlineLevelCol="1"/>
  <cols>
    <col min="1" max="1" width="56.625" style="96" customWidth="1"/>
    <col min="2" max="2" width="20.125" style="97" customWidth="1"/>
    <col min="3" max="16384" width="10" style="97"/>
  </cols>
  <sheetData>
    <row r="1" ht="18" spans="1:2">
      <c r="A1" s="98" t="s">
        <v>1646</v>
      </c>
      <c r="B1" s="98"/>
    </row>
    <row r="2" ht="24" spans="1:2">
      <c r="A2" s="99" t="s">
        <v>1644</v>
      </c>
      <c r="B2" s="99"/>
    </row>
    <row r="3" spans="1:2">
      <c r="A3" s="100" t="s">
        <v>1189</v>
      </c>
      <c r="B3" s="100"/>
    </row>
    <row r="4" ht="20.25" customHeight="1" spans="1:2">
      <c r="A4" s="101" t="s">
        <v>1645</v>
      </c>
      <c r="B4" s="102" t="s">
        <v>35</v>
      </c>
    </row>
    <row r="5" ht="24" customHeight="1" spans="1:2">
      <c r="A5" s="103" t="s">
        <v>1190</v>
      </c>
      <c r="B5" s="104" t="s">
        <v>38</v>
      </c>
    </row>
    <row r="6" ht="24" customHeight="1" spans="1:2">
      <c r="A6" s="105" t="s">
        <v>1147</v>
      </c>
      <c r="B6" s="106"/>
    </row>
    <row r="7" ht="20.1" customHeight="1" spans="1:2">
      <c r="A7" s="107" t="s">
        <v>1647</v>
      </c>
      <c r="B7" s="108"/>
    </row>
    <row r="8" ht="20.1" customHeight="1" spans="1:2">
      <c r="A8" s="107" t="s">
        <v>1648</v>
      </c>
      <c r="B8" s="108"/>
    </row>
    <row r="9" ht="20.1" customHeight="1" spans="1:2">
      <c r="A9" s="107" t="s">
        <v>1649</v>
      </c>
      <c r="B9" s="108"/>
    </row>
    <row r="10" ht="20.1" customHeight="1" spans="1:2">
      <c r="A10" s="107" t="s">
        <v>1650</v>
      </c>
      <c r="B10" s="108"/>
    </row>
    <row r="11" ht="20.1" customHeight="1" spans="1:2">
      <c r="A11" s="107" t="s">
        <v>1651</v>
      </c>
      <c r="B11" s="108"/>
    </row>
    <row r="12" ht="20.1" customHeight="1" spans="1:2">
      <c r="A12" s="107" t="s">
        <v>1652</v>
      </c>
      <c r="B12" s="108"/>
    </row>
    <row r="13" ht="20.1" customHeight="1" spans="1:2">
      <c r="A13" s="107" t="s">
        <v>1653</v>
      </c>
      <c r="B13" s="108"/>
    </row>
    <row r="14" ht="20.1" customHeight="1" spans="1:2">
      <c r="A14" s="107" t="s">
        <v>1654</v>
      </c>
      <c r="B14" s="108"/>
    </row>
    <row r="15" ht="18.75" customHeight="1" spans="1:2">
      <c r="A15" s="107" t="s">
        <v>1655</v>
      </c>
      <c r="B15" s="108"/>
    </row>
    <row r="16" ht="20.1" customHeight="1" spans="1:2">
      <c r="A16" s="109" t="s">
        <v>1656</v>
      </c>
      <c r="B16" s="110"/>
    </row>
    <row r="17" ht="49.5" customHeight="1" spans="1:2">
      <c r="A17" s="111"/>
      <c r="B17" s="111"/>
    </row>
    <row r="18" ht="20.1" customHeight="1"/>
    <row r="19" ht="20.1" customHeight="1" spans="1:1">
      <c r="A19" s="97"/>
    </row>
    <row r="20" ht="20.1" customHeight="1" spans="1:1">
      <c r="A20" s="97"/>
    </row>
    <row r="21" ht="20.1" customHeight="1" spans="1:1">
      <c r="A21" s="97"/>
    </row>
    <row r="22" ht="20.1" customHeight="1" spans="1:1">
      <c r="A22" s="97"/>
    </row>
    <row r="23" ht="20.1" customHeight="1" spans="1:1">
      <c r="A23" s="97"/>
    </row>
    <row r="24" ht="20.1" customHeight="1" spans="1:1">
      <c r="A24" s="97"/>
    </row>
    <row r="25" ht="20.1" customHeight="1" spans="1:1">
      <c r="A25" s="97"/>
    </row>
    <row r="26" ht="20.1" customHeight="1" spans="1:1">
      <c r="A26" s="97"/>
    </row>
    <row r="27" ht="20.1" customHeight="1" spans="1:1">
      <c r="A27" s="97"/>
    </row>
    <row r="28" ht="20.1" customHeight="1" spans="1:1">
      <c r="A28" s="97"/>
    </row>
    <row r="29" ht="20.1" customHeight="1" spans="1:1">
      <c r="A29" s="97"/>
    </row>
    <row r="30" ht="20.1" customHeight="1" spans="1:1">
      <c r="A30" s="97"/>
    </row>
    <row r="31" ht="20.1" customHeight="1" spans="1:1">
      <c r="A31" s="97"/>
    </row>
    <row r="32" ht="20.1" customHeight="1" spans="1:1">
      <c r="A32" s="97"/>
    </row>
    <row r="33" ht="20.1" customHeight="1" spans="1:1">
      <c r="A33" s="97"/>
    </row>
    <row r="34" ht="20.1" customHeight="1" spans="1:1">
      <c r="A34" s="97"/>
    </row>
    <row r="35" ht="20.1" customHeight="1" spans="1:1">
      <c r="A35" s="97"/>
    </row>
    <row r="36" ht="20.1" customHeight="1" spans="1:1">
      <c r="A36" s="97"/>
    </row>
    <row r="37" ht="20.1" customHeight="1" spans="1:1">
      <c r="A37" s="97"/>
    </row>
    <row r="38" ht="20.1" customHeight="1" spans="1:1">
      <c r="A38" s="97"/>
    </row>
    <row r="39" ht="20.1" customHeight="1" spans="1:1">
      <c r="A39" s="97"/>
    </row>
    <row r="40" spans="1:1">
      <c r="A40" s="97"/>
    </row>
    <row r="41" spans="1:1">
      <c r="A41" s="97"/>
    </row>
    <row r="42" spans="1:1">
      <c r="A42" s="97"/>
    </row>
    <row r="43" spans="1:1">
      <c r="A43" s="97"/>
    </row>
    <row r="44" spans="1:1">
      <c r="A44" s="97"/>
    </row>
    <row r="45" spans="1:1">
      <c r="A45" s="97"/>
    </row>
    <row r="46" spans="1:1">
      <c r="A46" s="97"/>
    </row>
    <row r="47" spans="1:1">
      <c r="A47" s="97"/>
    </row>
    <row r="48" spans="1:1">
      <c r="A48" s="97"/>
    </row>
    <row r="49" spans="1:1">
      <c r="A49" s="97"/>
    </row>
    <row r="50" spans="1:1">
      <c r="A50" s="97"/>
    </row>
    <row r="51" spans="1:1">
      <c r="A51" s="97"/>
    </row>
    <row r="52" spans="1:1">
      <c r="A52" s="97"/>
    </row>
    <row r="53" spans="1:1">
      <c r="A53" s="97"/>
    </row>
    <row r="54" spans="1:1">
      <c r="A54" s="97"/>
    </row>
    <row r="55" spans="1:1">
      <c r="A55" s="97"/>
    </row>
    <row r="56" spans="1:1">
      <c r="A56" s="97"/>
    </row>
    <row r="57" spans="1:1">
      <c r="A57" s="97"/>
    </row>
    <row r="58" spans="1:1">
      <c r="A58" s="97"/>
    </row>
    <row r="59" spans="1:1">
      <c r="A59" s="97"/>
    </row>
    <row r="60" spans="1:1">
      <c r="A60" s="97"/>
    </row>
    <row r="61" spans="1:1">
      <c r="A61" s="97"/>
    </row>
    <row r="62" spans="1:1">
      <c r="A62" s="97"/>
    </row>
    <row r="63" spans="1:1">
      <c r="A63" s="97"/>
    </row>
    <row r="64" spans="1:1">
      <c r="A64" s="97"/>
    </row>
    <row r="65" spans="1:1">
      <c r="A65" s="97"/>
    </row>
    <row r="66" spans="1:1">
      <c r="A66" s="97"/>
    </row>
    <row r="67" spans="1:1">
      <c r="A67" s="97"/>
    </row>
    <row r="68" spans="1:1">
      <c r="A68" s="97"/>
    </row>
    <row r="69" spans="1:1">
      <c r="A69" s="97"/>
    </row>
    <row r="70" spans="1:1">
      <c r="A70" s="97"/>
    </row>
    <row r="71" spans="1:1">
      <c r="A71" s="97"/>
    </row>
    <row r="72" spans="1:1">
      <c r="A72" s="97"/>
    </row>
    <row r="73" spans="1:1">
      <c r="A73" s="97"/>
    </row>
    <row r="74" spans="1:1">
      <c r="A74" s="97"/>
    </row>
    <row r="75" spans="1:1">
      <c r="A75" s="97"/>
    </row>
    <row r="76" spans="1:1">
      <c r="A76" s="97"/>
    </row>
    <row r="77" spans="1:1">
      <c r="A77" s="97"/>
    </row>
    <row r="78" spans="1:1">
      <c r="A78" s="97"/>
    </row>
    <row r="79" spans="1:1">
      <c r="A79" s="97"/>
    </row>
    <row r="80" spans="1:1">
      <c r="A80" s="97"/>
    </row>
    <row r="81" spans="1:1">
      <c r="A81" s="97"/>
    </row>
    <row r="82" spans="1:1">
      <c r="A82" s="97"/>
    </row>
    <row r="83" spans="1:1">
      <c r="A83" s="97"/>
    </row>
    <row r="84" spans="1:1">
      <c r="A84" s="97"/>
    </row>
    <row r="85" spans="1:1">
      <c r="A85" s="97"/>
    </row>
    <row r="86" spans="1:1">
      <c r="A86" s="97"/>
    </row>
    <row r="87" spans="1:1">
      <c r="A87" s="97"/>
    </row>
    <row r="88" spans="1:1">
      <c r="A88" s="97"/>
    </row>
    <row r="89" spans="1:1">
      <c r="A89" s="97"/>
    </row>
    <row r="90" spans="1:1">
      <c r="A90" s="97"/>
    </row>
    <row r="91" spans="1:1">
      <c r="A91" s="97"/>
    </row>
    <row r="92" spans="1:1">
      <c r="A92" s="97"/>
    </row>
    <row r="93" spans="1:1">
      <c r="A93" s="97"/>
    </row>
    <row r="94" spans="1:1">
      <c r="A94" s="97"/>
    </row>
    <row r="95" spans="1:1">
      <c r="A95" s="97"/>
    </row>
    <row r="96" spans="1:1">
      <c r="A96" s="97"/>
    </row>
    <row r="97" spans="1:1">
      <c r="A97" s="97"/>
    </row>
    <row r="98" spans="1:1">
      <c r="A98" s="97"/>
    </row>
    <row r="99" spans="1:1">
      <c r="A99" s="97"/>
    </row>
    <row r="100" spans="1:1">
      <c r="A100" s="97"/>
    </row>
    <row r="101" spans="1:1">
      <c r="A101" s="97"/>
    </row>
    <row r="102" spans="1:1">
      <c r="A102" s="97"/>
    </row>
    <row r="103" spans="1:1">
      <c r="A103" s="97"/>
    </row>
    <row r="104" spans="1:1">
      <c r="A104" s="97"/>
    </row>
    <row r="105" spans="1:1">
      <c r="A105" s="97"/>
    </row>
    <row r="106" spans="1:1">
      <c r="A106" s="97"/>
    </row>
    <row r="107" spans="1:1">
      <c r="A107" s="97"/>
    </row>
  </sheetData>
  <mergeCells count="4">
    <mergeCell ref="A1:B1"/>
    <mergeCell ref="A2:B2"/>
    <mergeCell ref="A3:B3"/>
    <mergeCell ref="A17:B17"/>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showZeros="0" zoomScale="115" zoomScaleNormal="115" workbookViewId="0">
      <selection activeCell="H11" sqref="H11"/>
    </sheetView>
  </sheetViews>
  <sheetFormatPr defaultColWidth="12.75" defaultRowHeight="13.5" outlineLevelCol="5"/>
  <cols>
    <col min="1" max="1" width="29.625" style="55" customWidth="1"/>
    <col min="2" max="2" width="13.5" style="56" customWidth="1"/>
    <col min="3" max="3" width="35.5" style="57" customWidth="1"/>
    <col min="4" max="4" width="13.5" style="58" customWidth="1"/>
    <col min="5" max="5" width="9" style="55" customWidth="1"/>
    <col min="6" max="6" width="11.25" style="55" customWidth="1"/>
    <col min="7" max="250" width="9" style="55" customWidth="1"/>
    <col min="251" max="251" width="29.625" style="55" customWidth="1"/>
    <col min="252" max="252" width="12.75" style="55"/>
    <col min="253" max="253" width="29.75" style="55" customWidth="1"/>
    <col min="254" max="254" width="17" style="55" customWidth="1"/>
    <col min="255" max="255" width="37" style="55" customWidth="1"/>
    <col min="256" max="256" width="17.375" style="55" customWidth="1"/>
    <col min="257" max="506" width="9" style="55" customWidth="1"/>
    <col min="507" max="507" width="29.625" style="55" customWidth="1"/>
    <col min="508" max="508" width="12.75" style="55"/>
    <col min="509" max="509" width="29.75" style="55" customWidth="1"/>
    <col min="510" max="510" width="17" style="55" customWidth="1"/>
    <col min="511" max="511" width="37" style="55" customWidth="1"/>
    <col min="512" max="512" width="17.375" style="55" customWidth="1"/>
    <col min="513" max="762" width="9" style="55" customWidth="1"/>
    <col min="763" max="763" width="29.625" style="55" customWidth="1"/>
    <col min="764" max="764" width="12.75" style="55"/>
    <col min="765" max="765" width="29.75" style="55" customWidth="1"/>
    <col min="766" max="766" width="17" style="55" customWidth="1"/>
    <col min="767" max="767" width="37" style="55" customWidth="1"/>
    <col min="768" max="768" width="17.375" style="55" customWidth="1"/>
    <col min="769" max="1018" width="9" style="55" customWidth="1"/>
    <col min="1019" max="1019" width="29.625" style="55" customWidth="1"/>
    <col min="1020" max="1020" width="12.75" style="55"/>
    <col min="1021" max="1021" width="29.75" style="55" customWidth="1"/>
    <col min="1022" max="1022" width="17" style="55" customWidth="1"/>
    <col min="1023" max="1023" width="37" style="55" customWidth="1"/>
    <col min="1024" max="1024" width="17.375" style="55" customWidth="1"/>
    <col min="1025" max="1274" width="9" style="55" customWidth="1"/>
    <col min="1275" max="1275" width="29.625" style="55" customWidth="1"/>
    <col min="1276" max="1276" width="12.75" style="55"/>
    <col min="1277" max="1277" width="29.75" style="55" customWidth="1"/>
    <col min="1278" max="1278" width="17" style="55" customWidth="1"/>
    <col min="1279" max="1279" width="37" style="55" customWidth="1"/>
    <col min="1280" max="1280" width="17.375" style="55" customWidth="1"/>
    <col min="1281" max="1530" width="9" style="55" customWidth="1"/>
    <col min="1531" max="1531" width="29.625" style="55" customWidth="1"/>
    <col min="1532" max="1532" width="12.75" style="55"/>
    <col min="1533" max="1533" width="29.75" style="55" customWidth="1"/>
    <col min="1534" max="1534" width="17" style="55" customWidth="1"/>
    <col min="1535" max="1535" width="37" style="55" customWidth="1"/>
    <col min="1536" max="1536" width="17.375" style="55" customWidth="1"/>
    <col min="1537" max="1786" width="9" style="55" customWidth="1"/>
    <col min="1787" max="1787" width="29.625" style="55" customWidth="1"/>
    <col min="1788" max="1788" width="12.75" style="55"/>
    <col min="1789" max="1789" width="29.75" style="55" customWidth="1"/>
    <col min="1790" max="1790" width="17" style="55" customWidth="1"/>
    <col min="1791" max="1791" width="37" style="55" customWidth="1"/>
    <col min="1792" max="1792" width="17.375" style="55" customWidth="1"/>
    <col min="1793" max="2042" width="9" style="55" customWidth="1"/>
    <col min="2043" max="2043" width="29.625" style="55" customWidth="1"/>
    <col min="2044" max="2044" width="12.75" style="55"/>
    <col min="2045" max="2045" width="29.75" style="55" customWidth="1"/>
    <col min="2046" max="2046" width="17" style="55" customWidth="1"/>
    <col min="2047" max="2047" width="37" style="55" customWidth="1"/>
    <col min="2048" max="2048" width="17.375" style="55" customWidth="1"/>
    <col min="2049" max="2298" width="9" style="55" customWidth="1"/>
    <col min="2299" max="2299" width="29.625" style="55" customWidth="1"/>
    <col min="2300" max="2300" width="12.75" style="55"/>
    <col min="2301" max="2301" width="29.75" style="55" customWidth="1"/>
    <col min="2302" max="2302" width="17" style="55" customWidth="1"/>
    <col min="2303" max="2303" width="37" style="55" customWidth="1"/>
    <col min="2304" max="2304" width="17.375" style="55" customWidth="1"/>
    <col min="2305" max="2554" width="9" style="55" customWidth="1"/>
    <col min="2555" max="2555" width="29.625" style="55" customWidth="1"/>
    <col min="2556" max="2556" width="12.75" style="55"/>
    <col min="2557" max="2557" width="29.75" style="55" customWidth="1"/>
    <col min="2558" max="2558" width="17" style="55" customWidth="1"/>
    <col min="2559" max="2559" width="37" style="55" customWidth="1"/>
    <col min="2560" max="2560" width="17.375" style="55" customWidth="1"/>
    <col min="2561" max="2810" width="9" style="55" customWidth="1"/>
    <col min="2811" max="2811" width="29.625" style="55" customWidth="1"/>
    <col min="2812" max="2812" width="12.75" style="55"/>
    <col min="2813" max="2813" width="29.75" style="55" customWidth="1"/>
    <col min="2814" max="2814" width="17" style="55" customWidth="1"/>
    <col min="2815" max="2815" width="37" style="55" customWidth="1"/>
    <col min="2816" max="2816" width="17.375" style="55" customWidth="1"/>
    <col min="2817" max="3066" width="9" style="55" customWidth="1"/>
    <col min="3067" max="3067" width="29.625" style="55" customWidth="1"/>
    <col min="3068" max="3068" width="12.75" style="55"/>
    <col min="3069" max="3069" width="29.75" style="55" customWidth="1"/>
    <col min="3070" max="3070" width="17" style="55" customWidth="1"/>
    <col min="3071" max="3071" width="37" style="55" customWidth="1"/>
    <col min="3072" max="3072" width="17.375" style="55" customWidth="1"/>
    <col min="3073" max="3322" width="9" style="55" customWidth="1"/>
    <col min="3323" max="3323" width="29.625" style="55" customWidth="1"/>
    <col min="3324" max="3324" width="12.75" style="55"/>
    <col min="3325" max="3325" width="29.75" style="55" customWidth="1"/>
    <col min="3326" max="3326" width="17" style="55" customWidth="1"/>
    <col min="3327" max="3327" width="37" style="55" customWidth="1"/>
    <col min="3328" max="3328" width="17.375" style="55" customWidth="1"/>
    <col min="3329" max="3578" width="9" style="55" customWidth="1"/>
    <col min="3579" max="3579" width="29.625" style="55" customWidth="1"/>
    <col min="3580" max="3580" width="12.75" style="55"/>
    <col min="3581" max="3581" width="29.75" style="55" customWidth="1"/>
    <col min="3582" max="3582" width="17" style="55" customWidth="1"/>
    <col min="3583" max="3583" width="37" style="55" customWidth="1"/>
    <col min="3584" max="3584" width="17.375" style="55" customWidth="1"/>
    <col min="3585" max="3834" width="9" style="55" customWidth="1"/>
    <col min="3835" max="3835" width="29.625" style="55" customWidth="1"/>
    <col min="3836" max="3836" width="12.75" style="55"/>
    <col min="3837" max="3837" width="29.75" style="55" customWidth="1"/>
    <col min="3838" max="3838" width="17" style="55" customWidth="1"/>
    <col min="3839" max="3839" width="37" style="55" customWidth="1"/>
    <col min="3840" max="3840" width="17.375" style="55" customWidth="1"/>
    <col min="3841" max="4090" width="9" style="55" customWidth="1"/>
    <col min="4091" max="4091" width="29.625" style="55" customWidth="1"/>
    <col min="4092" max="4092" width="12.75" style="55"/>
    <col min="4093" max="4093" width="29.75" style="55" customWidth="1"/>
    <col min="4094" max="4094" width="17" style="55" customWidth="1"/>
    <col min="4095" max="4095" width="37" style="55" customWidth="1"/>
    <col min="4096" max="4096" width="17.375" style="55" customWidth="1"/>
    <col min="4097" max="4346" width="9" style="55" customWidth="1"/>
    <col min="4347" max="4347" width="29.625" style="55" customWidth="1"/>
    <col min="4348" max="4348" width="12.75" style="55"/>
    <col min="4349" max="4349" width="29.75" style="55" customWidth="1"/>
    <col min="4350" max="4350" width="17" style="55" customWidth="1"/>
    <col min="4351" max="4351" width="37" style="55" customWidth="1"/>
    <col min="4352" max="4352" width="17.375" style="55" customWidth="1"/>
    <col min="4353" max="4602" width="9" style="55" customWidth="1"/>
    <col min="4603" max="4603" width="29.625" style="55" customWidth="1"/>
    <col min="4604" max="4604" width="12.75" style="55"/>
    <col min="4605" max="4605" width="29.75" style="55" customWidth="1"/>
    <col min="4606" max="4606" width="17" style="55" customWidth="1"/>
    <col min="4607" max="4607" width="37" style="55" customWidth="1"/>
    <col min="4608" max="4608" width="17.375" style="55" customWidth="1"/>
    <col min="4609" max="4858" width="9" style="55" customWidth="1"/>
    <col min="4859" max="4859" width="29.625" style="55" customWidth="1"/>
    <col min="4860" max="4860" width="12.75" style="55"/>
    <col min="4861" max="4861" width="29.75" style="55" customWidth="1"/>
    <col min="4862" max="4862" width="17" style="55" customWidth="1"/>
    <col min="4863" max="4863" width="37" style="55" customWidth="1"/>
    <col min="4864" max="4864" width="17.375" style="55" customWidth="1"/>
    <col min="4865" max="5114" width="9" style="55" customWidth="1"/>
    <col min="5115" max="5115" width="29.625" style="55" customWidth="1"/>
    <col min="5116" max="5116" width="12.75" style="55"/>
    <col min="5117" max="5117" width="29.75" style="55" customWidth="1"/>
    <col min="5118" max="5118" width="17" style="55" customWidth="1"/>
    <col min="5119" max="5119" width="37" style="55" customWidth="1"/>
    <col min="5120" max="5120" width="17.375" style="55" customWidth="1"/>
    <col min="5121" max="5370" width="9" style="55" customWidth="1"/>
    <col min="5371" max="5371" width="29.625" style="55" customWidth="1"/>
    <col min="5372" max="5372" width="12.75" style="55"/>
    <col min="5373" max="5373" width="29.75" style="55" customWidth="1"/>
    <col min="5374" max="5374" width="17" style="55" customWidth="1"/>
    <col min="5375" max="5375" width="37" style="55" customWidth="1"/>
    <col min="5376" max="5376" width="17.375" style="55" customWidth="1"/>
    <col min="5377" max="5626" width="9" style="55" customWidth="1"/>
    <col min="5627" max="5627" width="29.625" style="55" customWidth="1"/>
    <col min="5628" max="5628" width="12.75" style="55"/>
    <col min="5629" max="5629" width="29.75" style="55" customWidth="1"/>
    <col min="5630" max="5630" width="17" style="55" customWidth="1"/>
    <col min="5631" max="5631" width="37" style="55" customWidth="1"/>
    <col min="5632" max="5632" width="17.375" style="55" customWidth="1"/>
    <col min="5633" max="5882" width="9" style="55" customWidth="1"/>
    <col min="5883" max="5883" width="29.625" style="55" customWidth="1"/>
    <col min="5884" max="5884" width="12.75" style="55"/>
    <col min="5885" max="5885" width="29.75" style="55" customWidth="1"/>
    <col min="5886" max="5886" width="17" style="55" customWidth="1"/>
    <col min="5887" max="5887" width="37" style="55" customWidth="1"/>
    <col min="5888" max="5888" width="17.375" style="55" customWidth="1"/>
    <col min="5889" max="6138" width="9" style="55" customWidth="1"/>
    <col min="6139" max="6139" width="29.625" style="55" customWidth="1"/>
    <col min="6140" max="6140" width="12.75" style="55"/>
    <col min="6141" max="6141" width="29.75" style="55" customWidth="1"/>
    <col min="6142" max="6142" width="17" style="55" customWidth="1"/>
    <col min="6143" max="6143" width="37" style="55" customWidth="1"/>
    <col min="6144" max="6144" width="17.375" style="55" customWidth="1"/>
    <col min="6145" max="6394" width="9" style="55" customWidth="1"/>
    <col min="6395" max="6395" width="29.625" style="55" customWidth="1"/>
    <col min="6396" max="6396" width="12.75" style="55"/>
    <col min="6397" max="6397" width="29.75" style="55" customWidth="1"/>
    <col min="6398" max="6398" width="17" style="55" customWidth="1"/>
    <col min="6399" max="6399" width="37" style="55" customWidth="1"/>
    <col min="6400" max="6400" width="17.375" style="55" customWidth="1"/>
    <col min="6401" max="6650" width="9" style="55" customWidth="1"/>
    <col min="6651" max="6651" width="29.625" style="55" customWidth="1"/>
    <col min="6652" max="6652" width="12.75" style="55"/>
    <col min="6653" max="6653" width="29.75" style="55" customWidth="1"/>
    <col min="6654" max="6654" width="17" style="55" customWidth="1"/>
    <col min="6655" max="6655" width="37" style="55" customWidth="1"/>
    <col min="6656" max="6656" width="17.375" style="55" customWidth="1"/>
    <col min="6657" max="6906" width="9" style="55" customWidth="1"/>
    <col min="6907" max="6907" width="29.625" style="55" customWidth="1"/>
    <col min="6908" max="6908" width="12.75" style="55"/>
    <col min="6909" max="6909" width="29.75" style="55" customWidth="1"/>
    <col min="6910" max="6910" width="17" style="55" customWidth="1"/>
    <col min="6911" max="6911" width="37" style="55" customWidth="1"/>
    <col min="6912" max="6912" width="17.375" style="55" customWidth="1"/>
    <col min="6913" max="7162" width="9" style="55" customWidth="1"/>
    <col min="7163" max="7163" width="29.625" style="55" customWidth="1"/>
    <col min="7164" max="7164" width="12.75" style="55"/>
    <col min="7165" max="7165" width="29.75" style="55" customWidth="1"/>
    <col min="7166" max="7166" width="17" style="55" customWidth="1"/>
    <col min="7167" max="7167" width="37" style="55" customWidth="1"/>
    <col min="7168" max="7168" width="17.375" style="55" customWidth="1"/>
    <col min="7169" max="7418" width="9" style="55" customWidth="1"/>
    <col min="7419" max="7419" width="29.625" style="55" customWidth="1"/>
    <col min="7420" max="7420" width="12.75" style="55"/>
    <col min="7421" max="7421" width="29.75" style="55" customWidth="1"/>
    <col min="7422" max="7422" width="17" style="55" customWidth="1"/>
    <col min="7423" max="7423" width="37" style="55" customWidth="1"/>
    <col min="7424" max="7424" width="17.375" style="55" customWidth="1"/>
    <col min="7425" max="7674" width="9" style="55" customWidth="1"/>
    <col min="7675" max="7675" width="29.625" style="55" customWidth="1"/>
    <col min="7676" max="7676" width="12.75" style="55"/>
    <col min="7677" max="7677" width="29.75" style="55" customWidth="1"/>
    <col min="7678" max="7678" width="17" style="55" customWidth="1"/>
    <col min="7679" max="7679" width="37" style="55" customWidth="1"/>
    <col min="7680" max="7680" width="17.375" style="55" customWidth="1"/>
    <col min="7681" max="7930" width="9" style="55" customWidth="1"/>
    <col min="7931" max="7931" width="29.625" style="55" customWidth="1"/>
    <col min="7932" max="7932" width="12.75" style="55"/>
    <col min="7933" max="7933" width="29.75" style="55" customWidth="1"/>
    <col min="7934" max="7934" width="17" style="55" customWidth="1"/>
    <col min="7935" max="7935" width="37" style="55" customWidth="1"/>
    <col min="7936" max="7936" width="17.375" style="55" customWidth="1"/>
    <col min="7937" max="8186" width="9" style="55" customWidth="1"/>
    <col min="8187" max="8187" width="29.625" style="55" customWidth="1"/>
    <col min="8188" max="8188" width="12.75" style="55"/>
    <col min="8189" max="8189" width="29.75" style="55" customWidth="1"/>
    <col min="8190" max="8190" width="17" style="55" customWidth="1"/>
    <col min="8191" max="8191" width="37" style="55" customWidth="1"/>
    <col min="8192" max="8192" width="17.375" style="55" customWidth="1"/>
    <col min="8193" max="8442" width="9" style="55" customWidth="1"/>
    <col min="8443" max="8443" width="29.625" style="55" customWidth="1"/>
    <col min="8444" max="8444" width="12.75" style="55"/>
    <col min="8445" max="8445" width="29.75" style="55" customWidth="1"/>
    <col min="8446" max="8446" width="17" style="55" customWidth="1"/>
    <col min="8447" max="8447" width="37" style="55" customWidth="1"/>
    <col min="8448" max="8448" width="17.375" style="55" customWidth="1"/>
    <col min="8449" max="8698" width="9" style="55" customWidth="1"/>
    <col min="8699" max="8699" width="29.625" style="55" customWidth="1"/>
    <col min="8700" max="8700" width="12.75" style="55"/>
    <col min="8701" max="8701" width="29.75" style="55" customWidth="1"/>
    <col min="8702" max="8702" width="17" style="55" customWidth="1"/>
    <col min="8703" max="8703" width="37" style="55" customWidth="1"/>
    <col min="8704" max="8704" width="17.375" style="55" customWidth="1"/>
    <col min="8705" max="8954" width="9" style="55" customWidth="1"/>
    <col min="8955" max="8955" width="29.625" style="55" customWidth="1"/>
    <col min="8956" max="8956" width="12.75" style="55"/>
    <col min="8957" max="8957" width="29.75" style="55" customWidth="1"/>
    <col min="8958" max="8958" width="17" style="55" customWidth="1"/>
    <col min="8959" max="8959" width="37" style="55" customWidth="1"/>
    <col min="8960" max="8960" width="17.375" style="55" customWidth="1"/>
    <col min="8961" max="9210" width="9" style="55" customWidth="1"/>
    <col min="9211" max="9211" width="29.625" style="55" customWidth="1"/>
    <col min="9212" max="9212" width="12.75" style="55"/>
    <col min="9213" max="9213" width="29.75" style="55" customWidth="1"/>
    <col min="9214" max="9214" width="17" style="55" customWidth="1"/>
    <col min="9215" max="9215" width="37" style="55" customWidth="1"/>
    <col min="9216" max="9216" width="17.375" style="55" customWidth="1"/>
    <col min="9217" max="9466" width="9" style="55" customWidth="1"/>
    <col min="9467" max="9467" width="29.625" style="55" customWidth="1"/>
    <col min="9468" max="9468" width="12.75" style="55"/>
    <col min="9469" max="9469" width="29.75" style="55" customWidth="1"/>
    <col min="9470" max="9470" width="17" style="55" customWidth="1"/>
    <col min="9471" max="9471" width="37" style="55" customWidth="1"/>
    <col min="9472" max="9472" width="17.375" style="55" customWidth="1"/>
    <col min="9473" max="9722" width="9" style="55" customWidth="1"/>
    <col min="9723" max="9723" width="29.625" style="55" customWidth="1"/>
    <col min="9724" max="9724" width="12.75" style="55"/>
    <col min="9725" max="9725" width="29.75" style="55" customWidth="1"/>
    <col min="9726" max="9726" width="17" style="55" customWidth="1"/>
    <col min="9727" max="9727" width="37" style="55" customWidth="1"/>
    <col min="9728" max="9728" width="17.375" style="55" customWidth="1"/>
    <col min="9729" max="9978" width="9" style="55" customWidth="1"/>
    <col min="9979" max="9979" width="29.625" style="55" customWidth="1"/>
    <col min="9980" max="9980" width="12.75" style="55"/>
    <col min="9981" max="9981" width="29.75" style="55" customWidth="1"/>
    <col min="9982" max="9982" width="17" style="55" customWidth="1"/>
    <col min="9983" max="9983" width="37" style="55" customWidth="1"/>
    <col min="9984" max="9984" width="17.375" style="55" customWidth="1"/>
    <col min="9985" max="10234" width="9" style="55" customWidth="1"/>
    <col min="10235" max="10235" width="29.625" style="55" customWidth="1"/>
    <col min="10236" max="10236" width="12.75" style="55"/>
    <col min="10237" max="10237" width="29.75" style="55" customWidth="1"/>
    <col min="10238" max="10238" width="17" style="55" customWidth="1"/>
    <col min="10239" max="10239" width="37" style="55" customWidth="1"/>
    <col min="10240" max="10240" width="17.375" style="55" customWidth="1"/>
    <col min="10241" max="10490" width="9" style="55" customWidth="1"/>
    <col min="10491" max="10491" width="29.625" style="55" customWidth="1"/>
    <col min="10492" max="10492" width="12.75" style="55"/>
    <col min="10493" max="10493" width="29.75" style="55" customWidth="1"/>
    <col min="10494" max="10494" width="17" style="55" customWidth="1"/>
    <col min="10495" max="10495" width="37" style="55" customWidth="1"/>
    <col min="10496" max="10496" width="17.375" style="55" customWidth="1"/>
    <col min="10497" max="10746" width="9" style="55" customWidth="1"/>
    <col min="10747" max="10747" width="29.625" style="55" customWidth="1"/>
    <col min="10748" max="10748" width="12.75" style="55"/>
    <col min="10749" max="10749" width="29.75" style="55" customWidth="1"/>
    <col min="10750" max="10750" width="17" style="55" customWidth="1"/>
    <col min="10751" max="10751" width="37" style="55" customWidth="1"/>
    <col min="10752" max="10752" width="17.375" style="55" customWidth="1"/>
    <col min="10753" max="11002" width="9" style="55" customWidth="1"/>
    <col min="11003" max="11003" width="29.625" style="55" customWidth="1"/>
    <col min="11004" max="11004" width="12.75" style="55"/>
    <col min="11005" max="11005" width="29.75" style="55" customWidth="1"/>
    <col min="11006" max="11006" width="17" style="55" customWidth="1"/>
    <col min="11007" max="11007" width="37" style="55" customWidth="1"/>
    <col min="11008" max="11008" width="17.375" style="55" customWidth="1"/>
    <col min="11009" max="11258" width="9" style="55" customWidth="1"/>
    <col min="11259" max="11259" width="29.625" style="55" customWidth="1"/>
    <col min="11260" max="11260" width="12.75" style="55"/>
    <col min="11261" max="11261" width="29.75" style="55" customWidth="1"/>
    <col min="11262" max="11262" width="17" style="55" customWidth="1"/>
    <col min="11263" max="11263" width="37" style="55" customWidth="1"/>
    <col min="11264" max="11264" width="17.375" style="55" customWidth="1"/>
    <col min="11265" max="11514" width="9" style="55" customWidth="1"/>
    <col min="11515" max="11515" width="29.625" style="55" customWidth="1"/>
    <col min="11516" max="11516" width="12.75" style="55"/>
    <col min="11517" max="11517" width="29.75" style="55" customWidth="1"/>
    <col min="11518" max="11518" width="17" style="55" customWidth="1"/>
    <col min="11519" max="11519" width="37" style="55" customWidth="1"/>
    <col min="11520" max="11520" width="17.375" style="55" customWidth="1"/>
    <col min="11521" max="11770" width="9" style="55" customWidth="1"/>
    <col min="11771" max="11771" width="29.625" style="55" customWidth="1"/>
    <col min="11772" max="11772" width="12.75" style="55"/>
    <col min="11773" max="11773" width="29.75" style="55" customWidth="1"/>
    <col min="11774" max="11774" width="17" style="55" customWidth="1"/>
    <col min="11775" max="11775" width="37" style="55" customWidth="1"/>
    <col min="11776" max="11776" width="17.375" style="55" customWidth="1"/>
    <col min="11777" max="12026" width="9" style="55" customWidth="1"/>
    <col min="12027" max="12027" width="29.625" style="55" customWidth="1"/>
    <col min="12028" max="12028" width="12.75" style="55"/>
    <col min="12029" max="12029" width="29.75" style="55" customWidth="1"/>
    <col min="12030" max="12030" width="17" style="55" customWidth="1"/>
    <col min="12031" max="12031" width="37" style="55" customWidth="1"/>
    <col min="12032" max="12032" width="17.375" style="55" customWidth="1"/>
    <col min="12033" max="12282" width="9" style="55" customWidth="1"/>
    <col min="12283" max="12283" width="29.625" style="55" customWidth="1"/>
    <col min="12284" max="12284" width="12.75" style="55"/>
    <col min="12285" max="12285" width="29.75" style="55" customWidth="1"/>
    <col min="12286" max="12286" width="17" style="55" customWidth="1"/>
    <col min="12287" max="12287" width="37" style="55" customWidth="1"/>
    <col min="12288" max="12288" width="17.375" style="55" customWidth="1"/>
    <col min="12289" max="12538" width="9" style="55" customWidth="1"/>
    <col min="12539" max="12539" width="29.625" style="55" customWidth="1"/>
    <col min="12540" max="12540" width="12.75" style="55"/>
    <col min="12541" max="12541" width="29.75" style="55" customWidth="1"/>
    <col min="12542" max="12542" width="17" style="55" customWidth="1"/>
    <col min="12543" max="12543" width="37" style="55" customWidth="1"/>
    <col min="12544" max="12544" width="17.375" style="55" customWidth="1"/>
    <col min="12545" max="12794" width="9" style="55" customWidth="1"/>
    <col min="12795" max="12795" width="29.625" style="55" customWidth="1"/>
    <col min="12796" max="12796" width="12.75" style="55"/>
    <col min="12797" max="12797" width="29.75" style="55" customWidth="1"/>
    <col min="12798" max="12798" width="17" style="55" customWidth="1"/>
    <col min="12799" max="12799" width="37" style="55" customWidth="1"/>
    <col min="12800" max="12800" width="17.375" style="55" customWidth="1"/>
    <col min="12801" max="13050" width="9" style="55" customWidth="1"/>
    <col min="13051" max="13051" width="29.625" style="55" customWidth="1"/>
    <col min="13052" max="13052" width="12.75" style="55"/>
    <col min="13053" max="13053" width="29.75" style="55" customWidth="1"/>
    <col min="13054" max="13054" width="17" style="55" customWidth="1"/>
    <col min="13055" max="13055" width="37" style="55" customWidth="1"/>
    <col min="13056" max="13056" width="17.375" style="55" customWidth="1"/>
    <col min="13057" max="13306" width="9" style="55" customWidth="1"/>
    <col min="13307" max="13307" width="29.625" style="55" customWidth="1"/>
    <col min="13308" max="13308" width="12.75" style="55"/>
    <col min="13309" max="13309" width="29.75" style="55" customWidth="1"/>
    <col min="13310" max="13310" width="17" style="55" customWidth="1"/>
    <col min="13311" max="13311" width="37" style="55" customWidth="1"/>
    <col min="13312" max="13312" width="17.375" style="55" customWidth="1"/>
    <col min="13313" max="13562" width="9" style="55" customWidth="1"/>
    <col min="13563" max="13563" width="29.625" style="55" customWidth="1"/>
    <col min="13564" max="13564" width="12.75" style="55"/>
    <col min="13565" max="13565" width="29.75" style="55" customWidth="1"/>
    <col min="13566" max="13566" width="17" style="55" customWidth="1"/>
    <col min="13567" max="13567" width="37" style="55" customWidth="1"/>
    <col min="13568" max="13568" width="17.375" style="55" customWidth="1"/>
    <col min="13569" max="13818" width="9" style="55" customWidth="1"/>
    <col min="13819" max="13819" width="29.625" style="55" customWidth="1"/>
    <col min="13820" max="13820" width="12.75" style="55"/>
    <col min="13821" max="13821" width="29.75" style="55" customWidth="1"/>
    <col min="13822" max="13822" width="17" style="55" customWidth="1"/>
    <col min="13823" max="13823" width="37" style="55" customWidth="1"/>
    <col min="13824" max="13824" width="17.375" style="55" customWidth="1"/>
    <col min="13825" max="14074" width="9" style="55" customWidth="1"/>
    <col min="14075" max="14075" width="29.625" style="55" customWidth="1"/>
    <col min="14076" max="14076" width="12.75" style="55"/>
    <col min="14077" max="14077" width="29.75" style="55" customWidth="1"/>
    <col min="14078" max="14078" width="17" style="55" customWidth="1"/>
    <col min="14079" max="14079" width="37" style="55" customWidth="1"/>
    <col min="14080" max="14080" width="17.375" style="55" customWidth="1"/>
    <col min="14081" max="14330" width="9" style="55" customWidth="1"/>
    <col min="14331" max="14331" width="29.625" style="55" customWidth="1"/>
    <col min="14332" max="14332" width="12.75" style="55"/>
    <col min="14333" max="14333" width="29.75" style="55" customWidth="1"/>
    <col min="14334" max="14334" width="17" style="55" customWidth="1"/>
    <col min="14335" max="14335" width="37" style="55" customWidth="1"/>
    <col min="14336" max="14336" width="17.375" style="55" customWidth="1"/>
    <col min="14337" max="14586" width="9" style="55" customWidth="1"/>
    <col min="14587" max="14587" width="29.625" style="55" customWidth="1"/>
    <col min="14588" max="14588" width="12.75" style="55"/>
    <col min="14589" max="14589" width="29.75" style="55" customWidth="1"/>
    <col min="14590" max="14590" width="17" style="55" customWidth="1"/>
    <col min="14591" max="14591" width="37" style="55" customWidth="1"/>
    <col min="14592" max="14592" width="17.375" style="55" customWidth="1"/>
    <col min="14593" max="14842" width="9" style="55" customWidth="1"/>
    <col min="14843" max="14843" width="29.625" style="55" customWidth="1"/>
    <col min="14844" max="14844" width="12.75" style="55"/>
    <col min="14845" max="14845" width="29.75" style="55" customWidth="1"/>
    <col min="14846" max="14846" width="17" style="55" customWidth="1"/>
    <col min="14847" max="14847" width="37" style="55" customWidth="1"/>
    <col min="14848" max="14848" width="17.375" style="55" customWidth="1"/>
    <col min="14849" max="15098" width="9" style="55" customWidth="1"/>
    <col min="15099" max="15099" width="29.625" style="55" customWidth="1"/>
    <col min="15100" max="15100" width="12.75" style="55"/>
    <col min="15101" max="15101" width="29.75" style="55" customWidth="1"/>
    <col min="15102" max="15102" width="17" style="55" customWidth="1"/>
    <col min="15103" max="15103" width="37" style="55" customWidth="1"/>
    <col min="15104" max="15104" width="17.375" style="55" customWidth="1"/>
    <col min="15105" max="15354" width="9" style="55" customWidth="1"/>
    <col min="15355" max="15355" width="29.625" style="55" customWidth="1"/>
    <col min="15356" max="15356" width="12.75" style="55"/>
    <col min="15357" max="15357" width="29.75" style="55" customWidth="1"/>
    <col min="15358" max="15358" width="17" style="55" customWidth="1"/>
    <col min="15359" max="15359" width="37" style="55" customWidth="1"/>
    <col min="15360" max="15360" width="17.375" style="55" customWidth="1"/>
    <col min="15361" max="15610" width="9" style="55" customWidth="1"/>
    <col min="15611" max="15611" width="29.625" style="55" customWidth="1"/>
    <col min="15612" max="15612" width="12.75" style="55"/>
    <col min="15613" max="15613" width="29.75" style="55" customWidth="1"/>
    <col min="15614" max="15614" width="17" style="55" customWidth="1"/>
    <col min="15615" max="15615" width="37" style="55" customWidth="1"/>
    <col min="15616" max="15616" width="17.375" style="55" customWidth="1"/>
    <col min="15617" max="15866" width="9" style="55" customWidth="1"/>
    <col min="15867" max="15867" width="29.625" style="55" customWidth="1"/>
    <col min="15868" max="15868" width="12.75" style="55"/>
    <col min="15869" max="15869" width="29.75" style="55" customWidth="1"/>
    <col min="15870" max="15870" width="17" style="55" customWidth="1"/>
    <col min="15871" max="15871" width="37" style="55" customWidth="1"/>
    <col min="15872" max="15872" width="17.375" style="55" customWidth="1"/>
    <col min="15873" max="16122" width="9" style="55" customWidth="1"/>
    <col min="16123" max="16123" width="29.625" style="55" customWidth="1"/>
    <col min="16124" max="16124" width="12.75" style="55"/>
    <col min="16125" max="16125" width="29.75" style="55" customWidth="1"/>
    <col min="16126" max="16126" width="17" style="55" customWidth="1"/>
    <col min="16127" max="16127" width="37" style="55" customWidth="1"/>
    <col min="16128" max="16128" width="17.375" style="55" customWidth="1"/>
    <col min="16129" max="16378" width="9" style="55" customWidth="1"/>
    <col min="16379" max="16379" width="29.625" style="55" customWidth="1"/>
    <col min="16380" max="16384" width="12.75" style="55"/>
  </cols>
  <sheetData>
    <row r="1" ht="18" spans="1:4">
      <c r="A1" s="3" t="s">
        <v>1657</v>
      </c>
      <c r="B1" s="3"/>
      <c r="C1" s="59"/>
      <c r="D1" s="60"/>
    </row>
    <row r="2" ht="30" customHeight="1" spans="1:4">
      <c r="A2" s="28" t="s">
        <v>1658</v>
      </c>
      <c r="B2" s="28"/>
      <c r="C2" s="28"/>
      <c r="D2" s="28"/>
    </row>
    <row r="3" s="54" customFormat="1" ht="21.95" customHeight="1" spans="1:4">
      <c r="A3" s="61"/>
      <c r="B3" s="62"/>
      <c r="C3" s="63"/>
      <c r="D3" s="64" t="s">
        <v>35</v>
      </c>
    </row>
    <row r="4" s="54" customFormat="1" ht="24" customHeight="1" spans="1:4">
      <c r="A4" s="65" t="s">
        <v>1200</v>
      </c>
      <c r="B4" s="66" t="s">
        <v>38</v>
      </c>
      <c r="C4" s="66" t="s">
        <v>127</v>
      </c>
      <c r="D4" s="67" t="s">
        <v>38</v>
      </c>
    </row>
    <row r="5" s="54" customFormat="1" ht="24" customHeight="1" spans="1:4">
      <c r="A5" s="68" t="s">
        <v>46</v>
      </c>
      <c r="B5" s="69">
        <v>39000</v>
      </c>
      <c r="C5" s="70" t="s">
        <v>46</v>
      </c>
      <c r="D5" s="71">
        <v>39000</v>
      </c>
    </row>
    <row r="6" s="54" customFormat="1" ht="24" customHeight="1" spans="1:4">
      <c r="A6" s="72" t="s">
        <v>47</v>
      </c>
      <c r="B6" s="73"/>
      <c r="C6" s="74" t="s">
        <v>50</v>
      </c>
      <c r="D6" s="71"/>
    </row>
    <row r="7" s="54" customFormat="1" ht="20.1" customHeight="1" spans="1:5">
      <c r="A7" s="75" t="s">
        <v>1466</v>
      </c>
      <c r="B7" s="42"/>
      <c r="C7" s="76" t="s">
        <v>1467</v>
      </c>
      <c r="D7" s="44"/>
      <c r="E7" s="77"/>
    </row>
    <row r="8" s="54" customFormat="1" ht="20.1" customHeight="1" spans="1:5">
      <c r="A8" s="75" t="s">
        <v>1468</v>
      </c>
      <c r="B8" s="42">
        <v>39000</v>
      </c>
      <c r="C8" s="78" t="s">
        <v>1659</v>
      </c>
      <c r="D8" s="44"/>
      <c r="E8" s="77"/>
    </row>
    <row r="9" s="54" customFormat="1" ht="20.1" customHeight="1" spans="1:4">
      <c r="A9" s="75" t="s">
        <v>1470</v>
      </c>
      <c r="B9" s="42"/>
      <c r="C9" s="78" t="s">
        <v>1660</v>
      </c>
      <c r="D9" s="44"/>
    </row>
    <row r="10" s="54" customFormat="1" ht="20.1" customHeight="1" spans="1:4">
      <c r="A10" s="75" t="s">
        <v>1472</v>
      </c>
      <c r="B10" s="42"/>
      <c r="C10" s="78" t="s">
        <v>1661</v>
      </c>
      <c r="D10" s="44"/>
    </row>
    <row r="11" s="54" customFormat="1" ht="20.1" customHeight="1" spans="1:6">
      <c r="A11" s="79"/>
      <c r="B11" s="80"/>
      <c r="C11" s="76" t="s">
        <v>1475</v>
      </c>
      <c r="D11" s="44"/>
      <c r="E11" s="77"/>
      <c r="F11" s="81"/>
    </row>
    <row r="12" s="54" customFormat="1" ht="20.1" customHeight="1" spans="1:6">
      <c r="A12" s="82"/>
      <c r="B12" s="80"/>
      <c r="C12" s="78" t="s">
        <v>1476</v>
      </c>
      <c r="D12" s="44"/>
      <c r="F12" s="81"/>
    </row>
    <row r="13" s="54" customFormat="1" ht="20.1" customHeight="1" spans="1:6">
      <c r="A13" s="82"/>
      <c r="B13" s="80"/>
      <c r="C13" s="78" t="s">
        <v>1662</v>
      </c>
      <c r="D13" s="44"/>
      <c r="F13" s="81"/>
    </row>
    <row r="14" s="54" customFormat="1" ht="20.1" customHeight="1" spans="1:6">
      <c r="A14" s="83"/>
      <c r="B14" s="84"/>
      <c r="C14" s="76" t="s">
        <v>1663</v>
      </c>
      <c r="D14" s="44"/>
      <c r="F14" s="81"/>
    </row>
    <row r="15" s="54" customFormat="1" ht="20.1" customHeight="1" spans="1:4">
      <c r="A15" s="83"/>
      <c r="B15" s="84"/>
      <c r="C15" s="78" t="s">
        <v>1664</v>
      </c>
      <c r="D15" s="44"/>
    </row>
    <row r="16" s="54" customFormat="1" ht="20.1" customHeight="1" spans="1:4">
      <c r="A16" s="85"/>
      <c r="B16" s="80"/>
      <c r="C16" s="86" t="s">
        <v>1665</v>
      </c>
      <c r="D16" s="44"/>
    </row>
    <row r="17" s="54" customFormat="1" ht="20.1" customHeight="1" spans="1:4">
      <c r="A17" s="85"/>
      <c r="B17" s="80"/>
      <c r="C17" s="76" t="s">
        <v>1480</v>
      </c>
      <c r="D17" s="44"/>
    </row>
    <row r="18" s="54" customFormat="1" ht="20.1" customHeight="1" spans="1:4">
      <c r="A18" s="85"/>
      <c r="B18" s="80"/>
      <c r="C18" s="78" t="s">
        <v>1666</v>
      </c>
      <c r="D18" s="44"/>
    </row>
    <row r="19" s="54" customFormat="1" ht="20.1" customHeight="1" spans="1:5">
      <c r="A19" s="87" t="s">
        <v>104</v>
      </c>
      <c r="B19" s="88"/>
      <c r="C19" s="89" t="s">
        <v>105</v>
      </c>
      <c r="D19" s="71"/>
      <c r="E19" s="90"/>
    </row>
    <row r="20" s="54" customFormat="1" ht="20.1" customHeight="1" spans="1:4">
      <c r="A20" s="91" t="s">
        <v>1667</v>
      </c>
      <c r="B20" s="92"/>
      <c r="C20" s="93" t="s">
        <v>1668</v>
      </c>
      <c r="D20" s="94">
        <v>39000</v>
      </c>
    </row>
    <row r="21" ht="59.25" customHeight="1" spans="1:4">
      <c r="A21" s="95" t="s">
        <v>1669</v>
      </c>
      <c r="B21" s="95"/>
      <c r="C21" s="95"/>
      <c r="D21" s="95"/>
    </row>
    <row r="22" ht="22.15" customHeight="1"/>
    <row r="23" ht="22.15" customHeight="1"/>
  </sheetData>
  <mergeCells count="3">
    <mergeCell ref="A1:B1"/>
    <mergeCell ref="A2:D2"/>
    <mergeCell ref="A21:D21"/>
  </mergeCells>
  <printOptions horizontalCentered="1"/>
  <pageMargins left="0.235416666666667" right="0.235416666666667" top="0.511805555555556" bottom="0.313888888888889" header="0.313888888888889" footer="0.313888888888889"/>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showZeros="0" workbookViewId="0">
      <selection activeCell="C7" sqref="C7"/>
    </sheetView>
  </sheetViews>
  <sheetFormatPr defaultColWidth="9" defaultRowHeight="14.25" outlineLevelCol="3"/>
  <cols>
    <col min="1" max="1" width="38.125" style="26" customWidth="1"/>
    <col min="2" max="2" width="10.125" style="27" customWidth="1"/>
    <col min="3" max="3" width="40.375" style="27" customWidth="1"/>
    <col min="4" max="4" width="9.625" style="27" customWidth="1"/>
    <col min="5" max="247" width="9" style="27"/>
    <col min="248" max="248" width="36.75" style="27" customWidth="1"/>
    <col min="249" max="249" width="11.625" style="27" customWidth="1"/>
    <col min="250" max="250" width="8.125" style="27" customWidth="1"/>
    <col min="251" max="251" width="36.5" style="27" customWidth="1"/>
    <col min="252" max="252" width="10.75" style="27" customWidth="1"/>
    <col min="253" max="253" width="8.125" style="27" customWidth="1"/>
    <col min="254" max="254" width="9.125" style="27" customWidth="1"/>
    <col min="255" max="258" width="9" style="27" hidden="1" customWidth="1"/>
    <col min="259" max="503" width="9" style="27"/>
    <col min="504" max="504" width="36.75" style="27" customWidth="1"/>
    <col min="505" max="505" width="11.625" style="27" customWidth="1"/>
    <col min="506" max="506" width="8.125" style="27" customWidth="1"/>
    <col min="507" max="507" width="36.5" style="27" customWidth="1"/>
    <col min="508" max="508" width="10.75" style="27" customWidth="1"/>
    <col min="509" max="509" width="8.125" style="27" customWidth="1"/>
    <col min="510" max="510" width="9.125" style="27" customWidth="1"/>
    <col min="511" max="514" width="9" style="27" hidden="1" customWidth="1"/>
    <col min="515" max="759" width="9" style="27"/>
    <col min="760" max="760" width="36.75" style="27" customWidth="1"/>
    <col min="761" max="761" width="11.625" style="27" customWidth="1"/>
    <col min="762" max="762" width="8.125" style="27" customWidth="1"/>
    <col min="763" max="763" width="36.5" style="27" customWidth="1"/>
    <col min="764" max="764" width="10.75" style="27" customWidth="1"/>
    <col min="765" max="765" width="8.125" style="27" customWidth="1"/>
    <col min="766" max="766" width="9.125" style="27" customWidth="1"/>
    <col min="767" max="770" width="9" style="27" hidden="1" customWidth="1"/>
    <col min="771" max="1015" width="9" style="27"/>
    <col min="1016" max="1016" width="36.75" style="27" customWidth="1"/>
    <col min="1017" max="1017" width="11.625" style="27" customWidth="1"/>
    <col min="1018" max="1018" width="8.125" style="27" customWidth="1"/>
    <col min="1019" max="1019" width="36.5" style="27" customWidth="1"/>
    <col min="1020" max="1020" width="10.75" style="27" customWidth="1"/>
    <col min="1021" max="1021" width="8.125" style="27" customWidth="1"/>
    <col min="1022" max="1022" width="9.125" style="27" customWidth="1"/>
    <col min="1023" max="1026" width="9" style="27" hidden="1" customWidth="1"/>
    <col min="1027" max="1271" width="9" style="27"/>
    <col min="1272" max="1272" width="36.75" style="27" customWidth="1"/>
    <col min="1273" max="1273" width="11.625" style="27" customWidth="1"/>
    <col min="1274" max="1274" width="8.125" style="27" customWidth="1"/>
    <col min="1275" max="1275" width="36.5" style="27" customWidth="1"/>
    <col min="1276" max="1276" width="10.75" style="27" customWidth="1"/>
    <col min="1277" max="1277" width="8.125" style="27" customWidth="1"/>
    <col min="1278" max="1278" width="9.125" style="27" customWidth="1"/>
    <col min="1279" max="1282" width="9" style="27" hidden="1" customWidth="1"/>
    <col min="1283" max="1527" width="9" style="27"/>
    <col min="1528" max="1528" width="36.75" style="27" customWidth="1"/>
    <col min="1529" max="1529" width="11.625" style="27" customWidth="1"/>
    <col min="1530" max="1530" width="8.125" style="27" customWidth="1"/>
    <col min="1531" max="1531" width="36.5" style="27" customWidth="1"/>
    <col min="1532" max="1532" width="10.75" style="27" customWidth="1"/>
    <col min="1533" max="1533" width="8.125" style="27" customWidth="1"/>
    <col min="1534" max="1534" width="9.125" style="27" customWidth="1"/>
    <col min="1535" max="1538" width="9" style="27" hidden="1" customWidth="1"/>
    <col min="1539" max="1783" width="9" style="27"/>
    <col min="1784" max="1784" width="36.75" style="27" customWidth="1"/>
    <col min="1785" max="1785" width="11.625" style="27" customWidth="1"/>
    <col min="1786" max="1786" width="8.125" style="27" customWidth="1"/>
    <col min="1787" max="1787" width="36.5" style="27" customWidth="1"/>
    <col min="1788" max="1788" width="10.75" style="27" customWidth="1"/>
    <col min="1789" max="1789" width="8.125" style="27" customWidth="1"/>
    <col min="1790" max="1790" width="9.125" style="27" customWidth="1"/>
    <col min="1791" max="1794" width="9" style="27" hidden="1" customWidth="1"/>
    <col min="1795" max="2039" width="9" style="27"/>
    <col min="2040" max="2040" width="36.75" style="27" customWidth="1"/>
    <col min="2041" max="2041" width="11.625" style="27" customWidth="1"/>
    <col min="2042" max="2042" width="8.125" style="27" customWidth="1"/>
    <col min="2043" max="2043" width="36.5" style="27" customWidth="1"/>
    <col min="2044" max="2044" width="10.75" style="27" customWidth="1"/>
    <col min="2045" max="2045" width="8.125" style="27" customWidth="1"/>
    <col min="2046" max="2046" width="9.125" style="27" customWidth="1"/>
    <col min="2047" max="2050" width="9" style="27" hidden="1" customWidth="1"/>
    <col min="2051" max="2295" width="9" style="27"/>
    <col min="2296" max="2296" width="36.75" style="27" customWidth="1"/>
    <col min="2297" max="2297" width="11.625" style="27" customWidth="1"/>
    <col min="2298" max="2298" width="8.125" style="27" customWidth="1"/>
    <col min="2299" max="2299" width="36.5" style="27" customWidth="1"/>
    <col min="2300" max="2300" width="10.75" style="27" customWidth="1"/>
    <col min="2301" max="2301" width="8.125" style="27" customWidth="1"/>
    <col min="2302" max="2302" width="9.125" style="27" customWidth="1"/>
    <col min="2303" max="2306" width="9" style="27" hidden="1" customWidth="1"/>
    <col min="2307" max="2551" width="9" style="27"/>
    <col min="2552" max="2552" width="36.75" style="27" customWidth="1"/>
    <col min="2553" max="2553" width="11.625" style="27" customWidth="1"/>
    <col min="2554" max="2554" width="8.125" style="27" customWidth="1"/>
    <col min="2555" max="2555" width="36.5" style="27" customWidth="1"/>
    <col min="2556" max="2556" width="10.75" style="27" customWidth="1"/>
    <col min="2557" max="2557" width="8.125" style="27" customWidth="1"/>
    <col min="2558" max="2558" width="9.125" style="27" customWidth="1"/>
    <col min="2559" max="2562" width="9" style="27" hidden="1" customWidth="1"/>
    <col min="2563" max="2807" width="9" style="27"/>
    <col min="2808" max="2808" width="36.75" style="27" customWidth="1"/>
    <col min="2809" max="2809" width="11.625" style="27" customWidth="1"/>
    <col min="2810" max="2810" width="8.125" style="27" customWidth="1"/>
    <col min="2811" max="2811" width="36.5" style="27" customWidth="1"/>
    <col min="2812" max="2812" width="10.75" style="27" customWidth="1"/>
    <col min="2813" max="2813" width="8.125" style="27" customWidth="1"/>
    <col min="2814" max="2814" width="9.125" style="27" customWidth="1"/>
    <col min="2815" max="2818" width="9" style="27" hidden="1" customWidth="1"/>
    <col min="2819" max="3063" width="9" style="27"/>
    <col min="3064" max="3064" width="36.75" style="27" customWidth="1"/>
    <col min="3065" max="3065" width="11.625" style="27" customWidth="1"/>
    <col min="3066" max="3066" width="8.125" style="27" customWidth="1"/>
    <col min="3067" max="3067" width="36.5" style="27" customWidth="1"/>
    <col min="3068" max="3068" width="10.75" style="27" customWidth="1"/>
    <col min="3069" max="3069" width="8.125" style="27" customWidth="1"/>
    <col min="3070" max="3070" width="9.125" style="27" customWidth="1"/>
    <col min="3071" max="3074" width="9" style="27" hidden="1" customWidth="1"/>
    <col min="3075" max="3319" width="9" style="27"/>
    <col min="3320" max="3320" width="36.75" style="27" customWidth="1"/>
    <col min="3321" max="3321" width="11.625" style="27" customWidth="1"/>
    <col min="3322" max="3322" width="8.125" style="27" customWidth="1"/>
    <col min="3323" max="3323" width="36.5" style="27" customWidth="1"/>
    <col min="3324" max="3324" width="10.75" style="27" customWidth="1"/>
    <col min="3325" max="3325" width="8.125" style="27" customWidth="1"/>
    <col min="3326" max="3326" width="9.125" style="27" customWidth="1"/>
    <col min="3327" max="3330" width="9" style="27" hidden="1" customWidth="1"/>
    <col min="3331" max="3575" width="9" style="27"/>
    <col min="3576" max="3576" width="36.75" style="27" customWidth="1"/>
    <col min="3577" max="3577" width="11.625" style="27" customWidth="1"/>
    <col min="3578" max="3578" width="8.125" style="27" customWidth="1"/>
    <col min="3579" max="3579" width="36.5" style="27" customWidth="1"/>
    <col min="3580" max="3580" width="10.75" style="27" customWidth="1"/>
    <col min="3581" max="3581" width="8.125" style="27" customWidth="1"/>
    <col min="3582" max="3582" width="9.125" style="27" customWidth="1"/>
    <col min="3583" max="3586" width="9" style="27" hidden="1" customWidth="1"/>
    <col min="3587" max="3831" width="9" style="27"/>
    <col min="3832" max="3832" width="36.75" style="27" customWidth="1"/>
    <col min="3833" max="3833" width="11.625" style="27" customWidth="1"/>
    <col min="3834" max="3834" width="8.125" style="27" customWidth="1"/>
    <col min="3835" max="3835" width="36.5" style="27" customWidth="1"/>
    <col min="3836" max="3836" width="10.75" style="27" customWidth="1"/>
    <col min="3837" max="3837" width="8.125" style="27" customWidth="1"/>
    <col min="3838" max="3838" width="9.125" style="27" customWidth="1"/>
    <col min="3839" max="3842" width="9" style="27" hidden="1" customWidth="1"/>
    <col min="3843" max="4087" width="9" style="27"/>
    <col min="4088" max="4088" width="36.75" style="27" customWidth="1"/>
    <col min="4089" max="4089" width="11.625" style="27" customWidth="1"/>
    <col min="4090" max="4090" width="8.125" style="27" customWidth="1"/>
    <col min="4091" max="4091" width="36.5" style="27" customWidth="1"/>
    <col min="4092" max="4092" width="10.75" style="27" customWidth="1"/>
    <col min="4093" max="4093" width="8.125" style="27" customWidth="1"/>
    <col min="4094" max="4094" width="9.125" style="27" customWidth="1"/>
    <col min="4095" max="4098" width="9" style="27" hidden="1" customWidth="1"/>
    <col min="4099" max="4343" width="9" style="27"/>
    <col min="4344" max="4344" width="36.75" style="27" customWidth="1"/>
    <col min="4345" max="4345" width="11.625" style="27" customWidth="1"/>
    <col min="4346" max="4346" width="8.125" style="27" customWidth="1"/>
    <col min="4347" max="4347" width="36.5" style="27" customWidth="1"/>
    <col min="4348" max="4348" width="10.75" style="27" customWidth="1"/>
    <col min="4349" max="4349" width="8.125" style="27" customWidth="1"/>
    <col min="4350" max="4350" width="9.125" style="27" customWidth="1"/>
    <col min="4351" max="4354" width="9" style="27" hidden="1" customWidth="1"/>
    <col min="4355" max="4599" width="9" style="27"/>
    <col min="4600" max="4600" width="36.75" style="27" customWidth="1"/>
    <col min="4601" max="4601" width="11.625" style="27" customWidth="1"/>
    <col min="4602" max="4602" width="8.125" style="27" customWidth="1"/>
    <col min="4603" max="4603" width="36.5" style="27" customWidth="1"/>
    <col min="4604" max="4604" width="10.75" style="27" customWidth="1"/>
    <col min="4605" max="4605" width="8.125" style="27" customWidth="1"/>
    <col min="4606" max="4606" width="9.125" style="27" customWidth="1"/>
    <col min="4607" max="4610" width="9" style="27" hidden="1" customWidth="1"/>
    <col min="4611" max="4855" width="9" style="27"/>
    <col min="4856" max="4856" width="36.75" style="27" customWidth="1"/>
    <col min="4857" max="4857" width="11.625" style="27" customWidth="1"/>
    <col min="4858" max="4858" width="8.125" style="27" customWidth="1"/>
    <col min="4859" max="4859" width="36.5" style="27" customWidth="1"/>
    <col min="4860" max="4860" width="10.75" style="27" customWidth="1"/>
    <col min="4861" max="4861" width="8.125" style="27" customWidth="1"/>
    <col min="4862" max="4862" width="9.125" style="27" customWidth="1"/>
    <col min="4863" max="4866" width="9" style="27" hidden="1" customWidth="1"/>
    <col min="4867" max="5111" width="9" style="27"/>
    <col min="5112" max="5112" width="36.75" style="27" customWidth="1"/>
    <col min="5113" max="5113" width="11.625" style="27" customWidth="1"/>
    <col min="5114" max="5114" width="8.125" style="27" customWidth="1"/>
    <col min="5115" max="5115" width="36.5" style="27" customWidth="1"/>
    <col min="5116" max="5116" width="10.75" style="27" customWidth="1"/>
    <col min="5117" max="5117" width="8.125" style="27" customWidth="1"/>
    <col min="5118" max="5118" width="9.125" style="27" customWidth="1"/>
    <col min="5119" max="5122" width="9" style="27" hidden="1" customWidth="1"/>
    <col min="5123" max="5367" width="9" style="27"/>
    <col min="5368" max="5368" width="36.75" style="27" customWidth="1"/>
    <col min="5369" max="5369" width="11.625" style="27" customWidth="1"/>
    <col min="5370" max="5370" width="8.125" style="27" customWidth="1"/>
    <col min="5371" max="5371" width="36.5" style="27" customWidth="1"/>
    <col min="5372" max="5372" width="10.75" style="27" customWidth="1"/>
    <col min="5373" max="5373" width="8.125" style="27" customWidth="1"/>
    <col min="5374" max="5374" width="9.125" style="27" customWidth="1"/>
    <col min="5375" max="5378" width="9" style="27" hidden="1" customWidth="1"/>
    <col min="5379" max="5623" width="9" style="27"/>
    <col min="5624" max="5624" width="36.75" style="27" customWidth="1"/>
    <col min="5625" max="5625" width="11.625" style="27" customWidth="1"/>
    <col min="5626" max="5626" width="8.125" style="27" customWidth="1"/>
    <col min="5627" max="5627" width="36.5" style="27" customWidth="1"/>
    <col min="5628" max="5628" width="10.75" style="27" customWidth="1"/>
    <col min="5629" max="5629" width="8.125" style="27" customWidth="1"/>
    <col min="5630" max="5630" width="9.125" style="27" customWidth="1"/>
    <col min="5631" max="5634" width="9" style="27" hidden="1" customWidth="1"/>
    <col min="5635" max="5879" width="9" style="27"/>
    <col min="5880" max="5880" width="36.75" style="27" customWidth="1"/>
    <col min="5881" max="5881" width="11.625" style="27" customWidth="1"/>
    <col min="5882" max="5882" width="8.125" style="27" customWidth="1"/>
    <col min="5883" max="5883" width="36.5" style="27" customWidth="1"/>
    <col min="5884" max="5884" width="10.75" style="27" customWidth="1"/>
    <col min="5885" max="5885" width="8.125" style="27" customWidth="1"/>
    <col min="5886" max="5886" width="9.125" style="27" customWidth="1"/>
    <col min="5887" max="5890" width="9" style="27" hidden="1" customWidth="1"/>
    <col min="5891" max="6135" width="9" style="27"/>
    <col min="6136" max="6136" width="36.75" style="27" customWidth="1"/>
    <col min="6137" max="6137" width="11.625" style="27" customWidth="1"/>
    <col min="6138" max="6138" width="8.125" style="27" customWidth="1"/>
    <col min="6139" max="6139" width="36.5" style="27" customWidth="1"/>
    <col min="6140" max="6140" width="10.75" style="27" customWidth="1"/>
    <col min="6141" max="6141" width="8.125" style="27" customWidth="1"/>
    <col min="6142" max="6142" width="9.125" style="27" customWidth="1"/>
    <col min="6143" max="6146" width="9" style="27" hidden="1" customWidth="1"/>
    <col min="6147" max="6391" width="9" style="27"/>
    <col min="6392" max="6392" width="36.75" style="27" customWidth="1"/>
    <col min="6393" max="6393" width="11.625" style="27" customWidth="1"/>
    <col min="6394" max="6394" width="8.125" style="27" customWidth="1"/>
    <col min="6395" max="6395" width="36.5" style="27" customWidth="1"/>
    <col min="6396" max="6396" width="10.75" style="27" customWidth="1"/>
    <col min="6397" max="6397" width="8.125" style="27" customWidth="1"/>
    <col min="6398" max="6398" width="9.125" style="27" customWidth="1"/>
    <col min="6399" max="6402" width="9" style="27" hidden="1" customWidth="1"/>
    <col min="6403" max="6647" width="9" style="27"/>
    <col min="6648" max="6648" width="36.75" style="27" customWidth="1"/>
    <col min="6649" max="6649" width="11.625" style="27" customWidth="1"/>
    <col min="6650" max="6650" width="8.125" style="27" customWidth="1"/>
    <col min="6651" max="6651" width="36.5" style="27" customWidth="1"/>
    <col min="6652" max="6652" width="10.75" style="27" customWidth="1"/>
    <col min="6653" max="6653" width="8.125" style="27" customWidth="1"/>
    <col min="6654" max="6654" width="9.125" style="27" customWidth="1"/>
    <col min="6655" max="6658" width="9" style="27" hidden="1" customWidth="1"/>
    <col min="6659" max="6903" width="9" style="27"/>
    <col min="6904" max="6904" width="36.75" style="27" customWidth="1"/>
    <col min="6905" max="6905" width="11.625" style="27" customWidth="1"/>
    <col min="6906" max="6906" width="8.125" style="27" customWidth="1"/>
    <col min="6907" max="6907" width="36.5" style="27" customWidth="1"/>
    <col min="6908" max="6908" width="10.75" style="27" customWidth="1"/>
    <col min="6909" max="6909" width="8.125" style="27" customWidth="1"/>
    <col min="6910" max="6910" width="9.125" style="27" customWidth="1"/>
    <col min="6911" max="6914" width="9" style="27" hidden="1" customWidth="1"/>
    <col min="6915" max="7159" width="9" style="27"/>
    <col min="7160" max="7160" width="36.75" style="27" customWidth="1"/>
    <col min="7161" max="7161" width="11.625" style="27" customWidth="1"/>
    <col min="7162" max="7162" width="8.125" style="27" customWidth="1"/>
    <col min="7163" max="7163" width="36.5" style="27" customWidth="1"/>
    <col min="7164" max="7164" width="10.75" style="27" customWidth="1"/>
    <col min="7165" max="7165" width="8.125" style="27" customWidth="1"/>
    <col min="7166" max="7166" width="9.125" style="27" customWidth="1"/>
    <col min="7167" max="7170" width="9" style="27" hidden="1" customWidth="1"/>
    <col min="7171" max="7415" width="9" style="27"/>
    <col min="7416" max="7416" width="36.75" style="27" customWidth="1"/>
    <col min="7417" max="7417" width="11.625" style="27" customWidth="1"/>
    <col min="7418" max="7418" width="8.125" style="27" customWidth="1"/>
    <col min="7419" max="7419" width="36.5" style="27" customWidth="1"/>
    <col min="7420" max="7420" width="10.75" style="27" customWidth="1"/>
    <col min="7421" max="7421" width="8.125" style="27" customWidth="1"/>
    <col min="7422" max="7422" width="9.125" style="27" customWidth="1"/>
    <col min="7423" max="7426" width="9" style="27" hidden="1" customWidth="1"/>
    <col min="7427" max="7671" width="9" style="27"/>
    <col min="7672" max="7672" width="36.75" style="27" customWidth="1"/>
    <col min="7673" max="7673" width="11.625" style="27" customWidth="1"/>
    <col min="7674" max="7674" width="8.125" style="27" customWidth="1"/>
    <col min="7675" max="7675" width="36.5" style="27" customWidth="1"/>
    <col min="7676" max="7676" width="10.75" style="27" customWidth="1"/>
    <col min="7677" max="7677" width="8.125" style="27" customWidth="1"/>
    <col min="7678" max="7678" width="9.125" style="27" customWidth="1"/>
    <col min="7679" max="7682" width="9" style="27" hidden="1" customWidth="1"/>
    <col min="7683" max="7927" width="9" style="27"/>
    <col min="7928" max="7928" width="36.75" style="27" customWidth="1"/>
    <col min="7929" max="7929" width="11.625" style="27" customWidth="1"/>
    <col min="7930" max="7930" width="8.125" style="27" customWidth="1"/>
    <col min="7931" max="7931" width="36.5" style="27" customWidth="1"/>
    <col min="7932" max="7932" width="10.75" style="27" customWidth="1"/>
    <col min="7933" max="7933" width="8.125" style="27" customWidth="1"/>
    <col min="7934" max="7934" width="9.125" style="27" customWidth="1"/>
    <col min="7935" max="7938" width="9" style="27" hidden="1" customWidth="1"/>
    <col min="7939" max="8183" width="9" style="27"/>
    <col min="8184" max="8184" width="36.75" style="27" customWidth="1"/>
    <col min="8185" max="8185" width="11.625" style="27" customWidth="1"/>
    <col min="8186" max="8186" width="8.125" style="27" customWidth="1"/>
    <col min="8187" max="8187" width="36.5" style="27" customWidth="1"/>
    <col min="8188" max="8188" width="10.75" style="27" customWidth="1"/>
    <col min="8189" max="8189" width="8.125" style="27" customWidth="1"/>
    <col min="8190" max="8190" width="9.125" style="27" customWidth="1"/>
    <col min="8191" max="8194" width="9" style="27" hidden="1" customWidth="1"/>
    <col min="8195" max="8439" width="9" style="27"/>
    <col min="8440" max="8440" width="36.75" style="27" customWidth="1"/>
    <col min="8441" max="8441" width="11.625" style="27" customWidth="1"/>
    <col min="8442" max="8442" width="8.125" style="27" customWidth="1"/>
    <col min="8443" max="8443" width="36.5" style="27" customWidth="1"/>
    <col min="8444" max="8444" width="10.75" style="27" customWidth="1"/>
    <col min="8445" max="8445" width="8.125" style="27" customWidth="1"/>
    <col min="8446" max="8446" width="9.125" style="27" customWidth="1"/>
    <col min="8447" max="8450" width="9" style="27" hidden="1" customWidth="1"/>
    <col min="8451" max="8695" width="9" style="27"/>
    <col min="8696" max="8696" width="36.75" style="27" customWidth="1"/>
    <col min="8697" max="8697" width="11.625" style="27" customWidth="1"/>
    <col min="8698" max="8698" width="8.125" style="27" customWidth="1"/>
    <col min="8699" max="8699" width="36.5" style="27" customWidth="1"/>
    <col min="8700" max="8700" width="10.75" style="27" customWidth="1"/>
    <col min="8701" max="8701" width="8.125" style="27" customWidth="1"/>
    <col min="8702" max="8702" width="9.125" style="27" customWidth="1"/>
    <col min="8703" max="8706" width="9" style="27" hidden="1" customWidth="1"/>
    <col min="8707" max="8951" width="9" style="27"/>
    <col min="8952" max="8952" width="36.75" style="27" customWidth="1"/>
    <col min="8953" max="8953" width="11.625" style="27" customWidth="1"/>
    <col min="8954" max="8954" width="8.125" style="27" customWidth="1"/>
    <col min="8955" max="8955" width="36.5" style="27" customWidth="1"/>
    <col min="8956" max="8956" width="10.75" style="27" customWidth="1"/>
    <col min="8957" max="8957" width="8.125" style="27" customWidth="1"/>
    <col min="8958" max="8958" width="9.125" style="27" customWidth="1"/>
    <col min="8959" max="8962" width="9" style="27" hidden="1" customWidth="1"/>
    <col min="8963" max="9207" width="9" style="27"/>
    <col min="9208" max="9208" width="36.75" style="27" customWidth="1"/>
    <col min="9209" max="9209" width="11.625" style="27" customWidth="1"/>
    <col min="9210" max="9210" width="8.125" style="27" customWidth="1"/>
    <col min="9211" max="9211" width="36.5" style="27" customWidth="1"/>
    <col min="9212" max="9212" width="10.75" style="27" customWidth="1"/>
    <col min="9213" max="9213" width="8.125" style="27" customWidth="1"/>
    <col min="9214" max="9214" width="9.125" style="27" customWidth="1"/>
    <col min="9215" max="9218" width="9" style="27" hidden="1" customWidth="1"/>
    <col min="9219" max="9463" width="9" style="27"/>
    <col min="9464" max="9464" width="36.75" style="27" customWidth="1"/>
    <col min="9465" max="9465" width="11.625" style="27" customWidth="1"/>
    <col min="9466" max="9466" width="8.125" style="27" customWidth="1"/>
    <col min="9467" max="9467" width="36.5" style="27" customWidth="1"/>
    <col min="9468" max="9468" width="10.75" style="27" customWidth="1"/>
    <col min="9469" max="9469" width="8.125" style="27" customWidth="1"/>
    <col min="9470" max="9470" width="9.125" style="27" customWidth="1"/>
    <col min="9471" max="9474" width="9" style="27" hidden="1" customWidth="1"/>
    <col min="9475" max="9719" width="9" style="27"/>
    <col min="9720" max="9720" width="36.75" style="27" customWidth="1"/>
    <col min="9721" max="9721" width="11.625" style="27" customWidth="1"/>
    <col min="9722" max="9722" width="8.125" style="27" customWidth="1"/>
    <col min="9723" max="9723" width="36.5" style="27" customWidth="1"/>
    <col min="9724" max="9724" width="10.75" style="27" customWidth="1"/>
    <col min="9725" max="9725" width="8.125" style="27" customWidth="1"/>
    <col min="9726" max="9726" width="9.125" style="27" customWidth="1"/>
    <col min="9727" max="9730" width="9" style="27" hidden="1" customWidth="1"/>
    <col min="9731" max="9975" width="9" style="27"/>
    <col min="9976" max="9976" width="36.75" style="27" customWidth="1"/>
    <col min="9977" max="9977" width="11.625" style="27" customWidth="1"/>
    <col min="9978" max="9978" width="8.125" style="27" customWidth="1"/>
    <col min="9979" max="9979" width="36.5" style="27" customWidth="1"/>
    <col min="9980" max="9980" width="10.75" style="27" customWidth="1"/>
    <col min="9981" max="9981" width="8.125" style="27" customWidth="1"/>
    <col min="9982" max="9982" width="9.125" style="27" customWidth="1"/>
    <col min="9983" max="9986" width="9" style="27" hidden="1" customWidth="1"/>
    <col min="9987" max="10231" width="9" style="27"/>
    <col min="10232" max="10232" width="36.75" style="27" customWidth="1"/>
    <col min="10233" max="10233" width="11.625" style="27" customWidth="1"/>
    <col min="10234" max="10234" width="8.125" style="27" customWidth="1"/>
    <col min="10235" max="10235" width="36.5" style="27" customWidth="1"/>
    <col min="10236" max="10236" width="10.75" style="27" customWidth="1"/>
    <col min="10237" max="10237" width="8.125" style="27" customWidth="1"/>
    <col min="10238" max="10238" width="9.125" style="27" customWidth="1"/>
    <col min="10239" max="10242" width="9" style="27" hidden="1" customWidth="1"/>
    <col min="10243" max="10487" width="9" style="27"/>
    <col min="10488" max="10488" width="36.75" style="27" customWidth="1"/>
    <col min="10489" max="10489" width="11.625" style="27" customWidth="1"/>
    <col min="10490" max="10490" width="8.125" style="27" customWidth="1"/>
    <col min="10491" max="10491" width="36.5" style="27" customWidth="1"/>
    <col min="10492" max="10492" width="10.75" style="27" customWidth="1"/>
    <col min="10493" max="10493" width="8.125" style="27" customWidth="1"/>
    <col min="10494" max="10494" width="9.125" style="27" customWidth="1"/>
    <col min="10495" max="10498" width="9" style="27" hidden="1" customWidth="1"/>
    <col min="10499" max="10743" width="9" style="27"/>
    <col min="10744" max="10744" width="36.75" style="27" customWidth="1"/>
    <col min="10745" max="10745" width="11.625" style="27" customWidth="1"/>
    <col min="10746" max="10746" width="8.125" style="27" customWidth="1"/>
    <col min="10747" max="10747" width="36.5" style="27" customWidth="1"/>
    <col min="10748" max="10748" width="10.75" style="27" customWidth="1"/>
    <col min="10749" max="10749" width="8.125" style="27" customWidth="1"/>
    <col min="10750" max="10750" width="9.125" style="27" customWidth="1"/>
    <col min="10751" max="10754" width="9" style="27" hidden="1" customWidth="1"/>
    <col min="10755" max="10999" width="9" style="27"/>
    <col min="11000" max="11000" width="36.75" style="27" customWidth="1"/>
    <col min="11001" max="11001" width="11.625" style="27" customWidth="1"/>
    <col min="11002" max="11002" width="8.125" style="27" customWidth="1"/>
    <col min="11003" max="11003" width="36.5" style="27" customWidth="1"/>
    <col min="11004" max="11004" width="10.75" style="27" customWidth="1"/>
    <col min="11005" max="11005" width="8.125" style="27" customWidth="1"/>
    <col min="11006" max="11006" width="9.125" style="27" customWidth="1"/>
    <col min="11007" max="11010" width="9" style="27" hidden="1" customWidth="1"/>
    <col min="11011" max="11255" width="9" style="27"/>
    <col min="11256" max="11256" width="36.75" style="27" customWidth="1"/>
    <col min="11257" max="11257" width="11.625" style="27" customWidth="1"/>
    <col min="11258" max="11258" width="8.125" style="27" customWidth="1"/>
    <col min="11259" max="11259" width="36.5" style="27" customWidth="1"/>
    <col min="11260" max="11260" width="10.75" style="27" customWidth="1"/>
    <col min="11261" max="11261" width="8.125" style="27" customWidth="1"/>
    <col min="11262" max="11262" width="9.125" style="27" customWidth="1"/>
    <col min="11263" max="11266" width="9" style="27" hidden="1" customWidth="1"/>
    <col min="11267" max="11511" width="9" style="27"/>
    <col min="11512" max="11512" width="36.75" style="27" customWidth="1"/>
    <col min="11513" max="11513" width="11.625" style="27" customWidth="1"/>
    <col min="11514" max="11514" width="8.125" style="27" customWidth="1"/>
    <col min="11515" max="11515" width="36.5" style="27" customWidth="1"/>
    <col min="11516" max="11516" width="10.75" style="27" customWidth="1"/>
    <col min="11517" max="11517" width="8.125" style="27" customWidth="1"/>
    <col min="11518" max="11518" width="9.125" style="27" customWidth="1"/>
    <col min="11519" max="11522" width="9" style="27" hidden="1" customWidth="1"/>
    <col min="11523" max="11767" width="9" style="27"/>
    <col min="11768" max="11768" width="36.75" style="27" customWidth="1"/>
    <col min="11769" max="11769" width="11.625" style="27" customWidth="1"/>
    <col min="11770" max="11770" width="8.125" style="27" customWidth="1"/>
    <col min="11771" max="11771" width="36.5" style="27" customWidth="1"/>
    <col min="11772" max="11772" width="10.75" style="27" customWidth="1"/>
    <col min="11773" max="11773" width="8.125" style="27" customWidth="1"/>
    <col min="11774" max="11774" width="9.125" style="27" customWidth="1"/>
    <col min="11775" max="11778" width="9" style="27" hidden="1" customWidth="1"/>
    <col min="11779" max="12023" width="9" style="27"/>
    <col min="12024" max="12024" width="36.75" style="27" customWidth="1"/>
    <col min="12025" max="12025" width="11.625" style="27" customWidth="1"/>
    <col min="12026" max="12026" width="8.125" style="27" customWidth="1"/>
    <col min="12027" max="12027" width="36.5" style="27" customWidth="1"/>
    <col min="12028" max="12028" width="10.75" style="27" customWidth="1"/>
    <col min="12029" max="12029" width="8.125" style="27" customWidth="1"/>
    <col min="12030" max="12030" width="9.125" style="27" customWidth="1"/>
    <col min="12031" max="12034" width="9" style="27" hidden="1" customWidth="1"/>
    <col min="12035" max="12279" width="9" style="27"/>
    <col min="12280" max="12280" width="36.75" style="27" customWidth="1"/>
    <col min="12281" max="12281" width="11.625" style="27" customWidth="1"/>
    <col min="12282" max="12282" width="8.125" style="27" customWidth="1"/>
    <col min="12283" max="12283" width="36.5" style="27" customWidth="1"/>
    <col min="12284" max="12284" width="10.75" style="27" customWidth="1"/>
    <col min="12285" max="12285" width="8.125" style="27" customWidth="1"/>
    <col min="12286" max="12286" width="9.125" style="27" customWidth="1"/>
    <col min="12287" max="12290" width="9" style="27" hidden="1" customWidth="1"/>
    <col min="12291" max="12535" width="9" style="27"/>
    <col min="12536" max="12536" width="36.75" style="27" customWidth="1"/>
    <col min="12537" max="12537" width="11.625" style="27" customWidth="1"/>
    <col min="12538" max="12538" width="8.125" style="27" customWidth="1"/>
    <col min="12539" max="12539" width="36.5" style="27" customWidth="1"/>
    <col min="12540" max="12540" width="10.75" style="27" customWidth="1"/>
    <col min="12541" max="12541" width="8.125" style="27" customWidth="1"/>
    <col min="12542" max="12542" width="9.125" style="27" customWidth="1"/>
    <col min="12543" max="12546" width="9" style="27" hidden="1" customWidth="1"/>
    <col min="12547" max="12791" width="9" style="27"/>
    <col min="12792" max="12792" width="36.75" style="27" customWidth="1"/>
    <col min="12793" max="12793" width="11.625" style="27" customWidth="1"/>
    <col min="12794" max="12794" width="8.125" style="27" customWidth="1"/>
    <col min="12795" max="12795" width="36.5" style="27" customWidth="1"/>
    <col min="12796" max="12796" width="10.75" style="27" customWidth="1"/>
    <col min="12797" max="12797" width="8.125" style="27" customWidth="1"/>
    <col min="12798" max="12798" width="9.125" style="27" customWidth="1"/>
    <col min="12799" max="12802" width="9" style="27" hidden="1" customWidth="1"/>
    <col min="12803" max="13047" width="9" style="27"/>
    <col min="13048" max="13048" width="36.75" style="27" customWidth="1"/>
    <col min="13049" max="13049" width="11.625" style="27" customWidth="1"/>
    <col min="13050" max="13050" width="8.125" style="27" customWidth="1"/>
    <col min="13051" max="13051" width="36.5" style="27" customWidth="1"/>
    <col min="13052" max="13052" width="10.75" style="27" customWidth="1"/>
    <col min="13053" max="13053" width="8.125" style="27" customWidth="1"/>
    <col min="13054" max="13054" width="9.125" style="27" customWidth="1"/>
    <col min="13055" max="13058" width="9" style="27" hidden="1" customWidth="1"/>
    <col min="13059" max="13303" width="9" style="27"/>
    <col min="13304" max="13304" width="36.75" style="27" customWidth="1"/>
    <col min="13305" max="13305" width="11.625" style="27" customWidth="1"/>
    <col min="13306" max="13306" width="8.125" style="27" customWidth="1"/>
    <col min="13307" max="13307" width="36.5" style="27" customWidth="1"/>
    <col min="13308" max="13308" width="10.75" style="27" customWidth="1"/>
    <col min="13309" max="13309" width="8.125" style="27" customWidth="1"/>
    <col min="13310" max="13310" width="9.125" style="27" customWidth="1"/>
    <col min="13311" max="13314" width="9" style="27" hidden="1" customWidth="1"/>
    <col min="13315" max="13559" width="9" style="27"/>
    <col min="13560" max="13560" width="36.75" style="27" customWidth="1"/>
    <col min="13561" max="13561" width="11.625" style="27" customWidth="1"/>
    <col min="13562" max="13562" width="8.125" style="27" customWidth="1"/>
    <col min="13563" max="13563" width="36.5" style="27" customWidth="1"/>
    <col min="13564" max="13564" width="10.75" style="27" customWidth="1"/>
    <col min="13565" max="13565" width="8.125" style="27" customWidth="1"/>
    <col min="13566" max="13566" width="9.125" style="27" customWidth="1"/>
    <col min="13567" max="13570" width="9" style="27" hidden="1" customWidth="1"/>
    <col min="13571" max="13815" width="9" style="27"/>
    <col min="13816" max="13816" width="36.75" style="27" customWidth="1"/>
    <col min="13817" max="13817" width="11.625" style="27" customWidth="1"/>
    <col min="13818" max="13818" width="8.125" style="27" customWidth="1"/>
    <col min="13819" max="13819" width="36.5" style="27" customWidth="1"/>
    <col min="13820" max="13820" width="10.75" style="27" customWidth="1"/>
    <col min="13821" max="13821" width="8.125" style="27" customWidth="1"/>
    <col min="13822" max="13822" width="9.125" style="27" customWidth="1"/>
    <col min="13823" max="13826" width="9" style="27" hidden="1" customWidth="1"/>
    <col min="13827" max="14071" width="9" style="27"/>
    <col min="14072" max="14072" width="36.75" style="27" customWidth="1"/>
    <col min="14073" max="14073" width="11.625" style="27" customWidth="1"/>
    <col min="14074" max="14074" width="8.125" style="27" customWidth="1"/>
    <col min="14075" max="14075" width="36.5" style="27" customWidth="1"/>
    <col min="14076" max="14076" width="10.75" style="27" customWidth="1"/>
    <col min="14077" max="14077" width="8.125" style="27" customWidth="1"/>
    <col min="14078" max="14078" width="9.125" style="27" customWidth="1"/>
    <col min="14079" max="14082" width="9" style="27" hidden="1" customWidth="1"/>
    <col min="14083" max="14327" width="9" style="27"/>
    <col min="14328" max="14328" width="36.75" style="27" customWidth="1"/>
    <col min="14329" max="14329" width="11.625" style="27" customWidth="1"/>
    <col min="14330" max="14330" width="8.125" style="27" customWidth="1"/>
    <col min="14331" max="14331" width="36.5" style="27" customWidth="1"/>
    <col min="14332" max="14332" width="10.75" style="27" customWidth="1"/>
    <col min="14333" max="14333" width="8.125" style="27" customWidth="1"/>
    <col min="14334" max="14334" width="9.125" style="27" customWidth="1"/>
    <col min="14335" max="14338" width="9" style="27" hidden="1" customWidth="1"/>
    <col min="14339" max="14583" width="9" style="27"/>
    <col min="14584" max="14584" width="36.75" style="27" customWidth="1"/>
    <col min="14585" max="14585" width="11.625" style="27" customWidth="1"/>
    <col min="14586" max="14586" width="8.125" style="27" customWidth="1"/>
    <col min="14587" max="14587" width="36.5" style="27" customWidth="1"/>
    <col min="14588" max="14588" width="10.75" style="27" customWidth="1"/>
    <col min="14589" max="14589" width="8.125" style="27" customWidth="1"/>
    <col min="14590" max="14590" width="9.125" style="27" customWidth="1"/>
    <col min="14591" max="14594" width="9" style="27" hidden="1" customWidth="1"/>
    <col min="14595" max="14839" width="9" style="27"/>
    <col min="14840" max="14840" width="36.75" style="27" customWidth="1"/>
    <col min="14841" max="14841" width="11.625" style="27" customWidth="1"/>
    <col min="14842" max="14842" width="8.125" style="27" customWidth="1"/>
    <col min="14843" max="14843" width="36.5" style="27" customWidth="1"/>
    <col min="14844" max="14844" width="10.75" style="27" customWidth="1"/>
    <col min="14845" max="14845" width="8.125" style="27" customWidth="1"/>
    <col min="14846" max="14846" width="9.125" style="27" customWidth="1"/>
    <col min="14847" max="14850" width="9" style="27" hidden="1" customWidth="1"/>
    <col min="14851" max="15095" width="9" style="27"/>
    <col min="15096" max="15096" width="36.75" style="27" customWidth="1"/>
    <col min="15097" max="15097" width="11.625" style="27" customWidth="1"/>
    <col min="15098" max="15098" width="8.125" style="27" customWidth="1"/>
    <col min="15099" max="15099" width="36.5" style="27" customWidth="1"/>
    <col min="15100" max="15100" width="10.75" style="27" customWidth="1"/>
    <col min="15101" max="15101" width="8.125" style="27" customWidth="1"/>
    <col min="15102" max="15102" width="9.125" style="27" customWidth="1"/>
    <col min="15103" max="15106" width="9" style="27" hidden="1" customWidth="1"/>
    <col min="15107" max="15351" width="9" style="27"/>
    <col min="15352" max="15352" width="36.75" style="27" customWidth="1"/>
    <col min="15353" max="15353" width="11.625" style="27" customWidth="1"/>
    <col min="15354" max="15354" width="8.125" style="27" customWidth="1"/>
    <col min="15355" max="15355" width="36.5" style="27" customWidth="1"/>
    <col min="15356" max="15356" width="10.75" style="27" customWidth="1"/>
    <col min="15357" max="15357" width="8.125" style="27" customWidth="1"/>
    <col min="15358" max="15358" width="9.125" style="27" customWidth="1"/>
    <col min="15359" max="15362" width="9" style="27" hidden="1" customWidth="1"/>
    <col min="15363" max="15607" width="9" style="27"/>
    <col min="15608" max="15608" width="36.75" style="27" customWidth="1"/>
    <col min="15609" max="15609" width="11.625" style="27" customWidth="1"/>
    <col min="15610" max="15610" width="8.125" style="27" customWidth="1"/>
    <col min="15611" max="15611" width="36.5" style="27" customWidth="1"/>
    <col min="15612" max="15612" width="10.75" style="27" customWidth="1"/>
    <col min="15613" max="15613" width="8.125" style="27" customWidth="1"/>
    <col min="15614" max="15614" width="9.125" style="27" customWidth="1"/>
    <col min="15615" max="15618" width="9" style="27" hidden="1" customWidth="1"/>
    <col min="15619" max="15863" width="9" style="27"/>
    <col min="15864" max="15864" width="36.75" style="27" customWidth="1"/>
    <col min="15865" max="15865" width="11.625" style="27" customWidth="1"/>
    <col min="15866" max="15866" width="8.125" style="27" customWidth="1"/>
    <col min="15867" max="15867" width="36.5" style="27" customWidth="1"/>
    <col min="15868" max="15868" width="10.75" style="27" customWidth="1"/>
    <col min="15869" max="15869" width="8.125" style="27" customWidth="1"/>
    <col min="15870" max="15870" width="9.125" style="27" customWidth="1"/>
    <col min="15871" max="15874" width="9" style="27" hidden="1" customWidth="1"/>
    <col min="15875" max="16119" width="9" style="27"/>
    <col min="16120" max="16120" width="36.75" style="27" customWidth="1"/>
    <col min="16121" max="16121" width="11.625" style="27" customWidth="1"/>
    <col min="16122" max="16122" width="8.125" style="27" customWidth="1"/>
    <col min="16123" max="16123" width="36.5" style="27" customWidth="1"/>
    <col min="16124" max="16124" width="10.75" style="27" customWidth="1"/>
    <col min="16125" max="16125" width="8.125" style="27" customWidth="1"/>
    <col min="16126" max="16126" width="9.125" style="27" customWidth="1"/>
    <col min="16127" max="16130" width="9" style="27" hidden="1" customWidth="1"/>
    <col min="16131" max="16384" width="9" style="27"/>
  </cols>
  <sheetData>
    <row r="1" ht="18" spans="1:4">
      <c r="A1" s="3" t="s">
        <v>1670</v>
      </c>
      <c r="B1" s="3"/>
      <c r="C1" s="3"/>
      <c r="D1" s="3"/>
    </row>
    <row r="2" ht="24.75" customHeight="1" spans="1:4">
      <c r="A2" s="28" t="s">
        <v>1671</v>
      </c>
      <c r="B2" s="28"/>
      <c r="C2" s="28"/>
      <c r="D2" s="28"/>
    </row>
    <row r="3" ht="19.5" spans="1:4">
      <c r="A3" s="29" t="s">
        <v>1489</v>
      </c>
      <c r="B3" s="30"/>
      <c r="C3" s="31"/>
      <c r="D3" s="32" t="s">
        <v>35</v>
      </c>
    </row>
    <row r="4" ht="34.5" customHeight="1" spans="1:4">
      <c r="A4" s="33" t="s">
        <v>36</v>
      </c>
      <c r="B4" s="34" t="s">
        <v>38</v>
      </c>
      <c r="C4" s="35" t="s">
        <v>1464</v>
      </c>
      <c r="D4" s="36" t="s">
        <v>38</v>
      </c>
    </row>
    <row r="5" ht="37.5" customHeight="1" spans="1:4">
      <c r="A5" s="37" t="s">
        <v>46</v>
      </c>
      <c r="B5" s="38"/>
      <c r="C5" s="39" t="s">
        <v>46</v>
      </c>
      <c r="D5" s="40"/>
    </row>
    <row r="6" ht="36.75" customHeight="1" spans="1:4">
      <c r="A6" s="41" t="s">
        <v>1493</v>
      </c>
      <c r="B6" s="42"/>
      <c r="C6" s="43" t="s">
        <v>1494</v>
      </c>
      <c r="D6" s="44">
        <f>SUM(D7:D9)</f>
        <v>0</v>
      </c>
    </row>
    <row r="7" ht="36.75" customHeight="1" spans="1:4">
      <c r="A7" s="45" t="s">
        <v>1495</v>
      </c>
      <c r="B7" s="42"/>
      <c r="C7" s="46" t="s">
        <v>1495</v>
      </c>
      <c r="D7" s="44"/>
    </row>
    <row r="8" ht="36.75" customHeight="1" spans="1:4">
      <c r="A8" s="45" t="s">
        <v>1496</v>
      </c>
      <c r="B8" s="42"/>
      <c r="C8" s="46" t="s">
        <v>1496</v>
      </c>
      <c r="D8" s="44"/>
    </row>
    <row r="9" ht="36.75" customHeight="1" spans="1:4">
      <c r="A9" s="45" t="s">
        <v>1497</v>
      </c>
      <c r="B9" s="42"/>
      <c r="C9" s="46" t="s">
        <v>1497</v>
      </c>
      <c r="D9" s="44"/>
    </row>
    <row r="10" ht="36.75" customHeight="1" spans="1:4">
      <c r="A10" s="41" t="s">
        <v>1498</v>
      </c>
      <c r="B10" s="42">
        <f>B11+B12</f>
        <v>0</v>
      </c>
      <c r="C10" s="43" t="s">
        <v>1499</v>
      </c>
      <c r="D10" s="44">
        <f>D11+D12</f>
        <v>0</v>
      </c>
    </row>
    <row r="11" ht="36.75" customHeight="1" spans="1:4">
      <c r="A11" s="47" t="s">
        <v>1500</v>
      </c>
      <c r="B11" s="42"/>
      <c r="C11" s="46" t="s">
        <v>1501</v>
      </c>
      <c r="D11" s="44"/>
    </row>
    <row r="12" ht="36.75" customHeight="1" spans="1:4">
      <c r="A12" s="45" t="s">
        <v>1502</v>
      </c>
      <c r="B12" s="42"/>
      <c r="C12" s="46" t="s">
        <v>1502</v>
      </c>
      <c r="D12" s="44"/>
    </row>
    <row r="13" ht="36.75" customHeight="1" spans="1:4">
      <c r="A13" s="41" t="s">
        <v>1503</v>
      </c>
      <c r="B13" s="42"/>
      <c r="C13" s="43" t="s">
        <v>1504</v>
      </c>
      <c r="D13" s="44"/>
    </row>
    <row r="14" ht="36.75" customHeight="1" spans="1:4">
      <c r="A14" s="41" t="s">
        <v>1505</v>
      </c>
      <c r="B14" s="42"/>
      <c r="C14" s="43" t="s">
        <v>1506</v>
      </c>
      <c r="D14" s="44"/>
    </row>
    <row r="15" ht="36.75" customHeight="1" spans="1:4">
      <c r="A15" s="48"/>
      <c r="B15" s="49"/>
      <c r="C15" s="50" t="s">
        <v>1507</v>
      </c>
      <c r="D15" s="51"/>
    </row>
    <row r="16" ht="38.25" customHeight="1" spans="1:4">
      <c r="A16" s="52"/>
      <c r="B16" s="52"/>
      <c r="C16" s="52"/>
      <c r="D16" s="52"/>
    </row>
    <row r="17" ht="13.5" spans="1:4">
      <c r="A17" s="52" t="s">
        <v>1508</v>
      </c>
      <c r="B17" s="52"/>
      <c r="C17" s="52"/>
      <c r="D17" s="52"/>
    </row>
    <row r="18" spans="1:4">
      <c r="A18" s="27"/>
      <c r="B18" s="53"/>
      <c r="D18" s="53"/>
    </row>
    <row r="19" spans="1:1">
      <c r="A19" s="27"/>
    </row>
    <row r="20" spans="1:1">
      <c r="A20" s="27"/>
    </row>
    <row r="21" spans="1:1">
      <c r="A21" s="27"/>
    </row>
    <row r="22" spans="1:1">
      <c r="A22" s="27"/>
    </row>
    <row r="23" spans="1:1">
      <c r="A23" s="27"/>
    </row>
    <row r="24" spans="1:1">
      <c r="A24" s="27"/>
    </row>
    <row r="25" spans="1:1">
      <c r="A25" s="27"/>
    </row>
    <row r="26" spans="1:1">
      <c r="A26" s="27"/>
    </row>
    <row r="27" spans="1:1">
      <c r="A27" s="27"/>
    </row>
    <row r="28" spans="1:1">
      <c r="A28" s="27"/>
    </row>
    <row r="29" spans="1:1">
      <c r="A29" s="27"/>
    </row>
    <row r="30" spans="1:1">
      <c r="A30" s="27"/>
    </row>
    <row r="31" spans="1:1">
      <c r="A31" s="27"/>
    </row>
    <row r="32" spans="1:1">
      <c r="A32" s="27"/>
    </row>
    <row r="33" spans="1:1">
      <c r="A33" s="27"/>
    </row>
    <row r="34" spans="1:1">
      <c r="A34" s="27"/>
    </row>
    <row r="35" spans="1:1">
      <c r="A35" s="27"/>
    </row>
  </sheetData>
  <mergeCells count="5">
    <mergeCell ref="A1:D1"/>
    <mergeCell ref="A2:D2"/>
    <mergeCell ref="A3:B3"/>
    <mergeCell ref="A16:D16"/>
    <mergeCell ref="A17:D17"/>
  </mergeCells>
  <printOptions horizontalCentered="1"/>
  <pageMargins left="0.236111111111111" right="0.236111111111111" top="0.5" bottom="0.314583333333333" header="0.314583333333333" footer="0.314583333333333"/>
  <pageSetup paperSize="9" orientation="portrait" blackAndWhite="1"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workbookViewId="0">
      <selection activeCell="E14" sqref="E14"/>
    </sheetView>
  </sheetViews>
  <sheetFormatPr defaultColWidth="6.75" defaultRowHeight="11.25"/>
  <cols>
    <col min="1" max="1" width="41.875" style="2" customWidth="1"/>
    <col min="2" max="4" width="14.125" style="2" customWidth="1"/>
    <col min="5" max="45" width="9" style="2" customWidth="1"/>
    <col min="46" max="16384" width="6.75" style="2"/>
  </cols>
  <sheetData>
    <row r="1" ht="19.5" customHeight="1" spans="1:4">
      <c r="A1" s="3" t="s">
        <v>1672</v>
      </c>
      <c r="B1" s="3"/>
      <c r="C1" s="3"/>
      <c r="D1" s="3"/>
    </row>
    <row r="2" ht="31.5" customHeight="1" spans="1:45">
      <c r="A2" s="4" t="s">
        <v>1673</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t="s">
        <v>1489</v>
      </c>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1190</v>
      </c>
      <c r="B4" s="11" t="s">
        <v>1674</v>
      </c>
      <c r="C4" s="12" t="s">
        <v>1675</v>
      </c>
      <c r="D4" s="13" t="s">
        <v>1676</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5"/>
    </row>
    <row r="5" s="1" customFormat="1" ht="24.95" customHeight="1" spans="1:4">
      <c r="A5" s="14" t="s">
        <v>1514</v>
      </c>
      <c r="B5" s="15"/>
      <c r="C5" s="15"/>
      <c r="D5" s="16"/>
    </row>
    <row r="6" s="1" customFormat="1" ht="24.95" customHeight="1" spans="1:45">
      <c r="A6" s="17" t="s">
        <v>1515</v>
      </c>
      <c r="B6" s="18"/>
      <c r="C6" s="15"/>
      <c r="D6" s="16"/>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4" t="s">
        <v>1516</v>
      </c>
      <c r="B7" s="18"/>
      <c r="C7" s="15"/>
      <c r="D7" s="16"/>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7" t="s">
        <v>1517</v>
      </c>
      <c r="B8" s="18"/>
      <c r="C8" s="15"/>
      <c r="D8" s="16"/>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4" t="s">
        <v>1518</v>
      </c>
      <c r="B9" s="18"/>
      <c r="C9" s="15"/>
      <c r="D9" s="16"/>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7" t="s">
        <v>1519</v>
      </c>
      <c r="B10" s="19"/>
      <c r="C10" s="19"/>
      <c r="D10" s="20"/>
    </row>
    <row r="11" s="1" customFormat="1" ht="24.95" customHeight="1" spans="1:4">
      <c r="A11" s="14" t="s">
        <v>1520</v>
      </c>
      <c r="B11" s="19"/>
      <c r="C11" s="19"/>
      <c r="D11" s="20"/>
    </row>
    <row r="12" s="1" customFormat="1" ht="24.95" customHeight="1" spans="1:4">
      <c r="A12" s="17" t="s">
        <v>1521</v>
      </c>
      <c r="B12" s="19"/>
      <c r="C12" s="19"/>
      <c r="D12" s="20"/>
    </row>
    <row r="13" s="1" customFormat="1" ht="24.95" customHeight="1" spans="1:4">
      <c r="A13" s="14" t="s">
        <v>1522</v>
      </c>
      <c r="B13" s="19"/>
      <c r="C13" s="19"/>
      <c r="D13" s="20"/>
    </row>
    <row r="14" s="1" customFormat="1" ht="24.95" customHeight="1" spans="1:4">
      <c r="A14" s="17" t="s">
        <v>1523</v>
      </c>
      <c r="B14" s="19"/>
      <c r="C14" s="19"/>
      <c r="D14" s="20"/>
    </row>
    <row r="15" s="1" customFormat="1" ht="24.95" customHeight="1" spans="1:4">
      <c r="A15" s="14" t="s">
        <v>1524</v>
      </c>
      <c r="B15" s="19"/>
      <c r="C15" s="19"/>
      <c r="D15" s="20"/>
    </row>
    <row r="16" s="1" customFormat="1" ht="24.95" customHeight="1" spans="1:4">
      <c r="A16" s="17" t="s">
        <v>1525</v>
      </c>
      <c r="B16" s="19"/>
      <c r="C16" s="19"/>
      <c r="D16" s="20"/>
    </row>
    <row r="17" s="1" customFormat="1" ht="24.95" customHeight="1" spans="1:4">
      <c r="A17" s="14" t="s">
        <v>1526</v>
      </c>
      <c r="B17" s="19"/>
      <c r="C17" s="19"/>
      <c r="D17" s="20"/>
    </row>
    <row r="18" s="1" customFormat="1" ht="24.95" customHeight="1" spans="1:4">
      <c r="A18" s="17" t="s">
        <v>1527</v>
      </c>
      <c r="B18" s="19"/>
      <c r="C18" s="19"/>
      <c r="D18" s="20"/>
    </row>
    <row r="19" s="1" customFormat="1" ht="24.95" customHeight="1" spans="1:4">
      <c r="A19" s="17"/>
      <c r="B19" s="19"/>
      <c r="C19" s="19"/>
      <c r="D19" s="20"/>
    </row>
    <row r="20" s="1" customFormat="1" ht="24.95" customHeight="1" spans="1:4">
      <c r="A20" s="21" t="s">
        <v>1528</v>
      </c>
      <c r="B20" s="19"/>
      <c r="C20" s="19"/>
      <c r="D20" s="20"/>
    </row>
    <row r="21" s="1" customFormat="1" ht="24.95" customHeight="1" spans="1:4">
      <c r="A21" s="22" t="s">
        <v>1529</v>
      </c>
      <c r="B21" s="23"/>
      <c r="C21" s="23"/>
      <c r="D21" s="24"/>
    </row>
  </sheetData>
  <sheetProtection formatCells="0" formatColumns="0" formatRows="0"/>
  <mergeCells count="2">
    <mergeCell ref="A1:D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4"/>
  <sheetViews>
    <sheetView showZeros="0" topLeftCell="A4" workbookViewId="0">
      <selection activeCell="M31" sqref="M31"/>
    </sheetView>
  </sheetViews>
  <sheetFormatPr defaultColWidth="9" defaultRowHeight="21.95" customHeight="1"/>
  <cols>
    <col min="1" max="1" width="34.75" style="447" customWidth="1"/>
    <col min="2" max="2" width="13.75" style="447" customWidth="1"/>
    <col min="3" max="4" width="11.875" style="447" customWidth="1"/>
    <col min="5" max="5" width="12.125" style="447" customWidth="1"/>
    <col min="6" max="6" width="12.5" style="448" customWidth="1"/>
    <col min="7" max="7" width="11.75" style="448" customWidth="1"/>
    <col min="8" max="8" width="31.125" style="447" customWidth="1"/>
    <col min="9" max="9" width="13.75" style="447" customWidth="1"/>
    <col min="10" max="11" width="11.875" style="447" customWidth="1"/>
    <col min="12" max="12" width="11.875" style="449" hidden="1" customWidth="1"/>
    <col min="13" max="14" width="12.125" style="447" customWidth="1"/>
    <col min="15" max="15" width="12.125" style="448" hidden="1" customWidth="1"/>
    <col min="16" max="16" width="11.75" style="448" customWidth="1"/>
    <col min="17" max="17" width="10.375" style="447"/>
    <col min="18" max="233" width="9" style="447"/>
    <col min="234" max="234" width="4.875" style="447" customWidth="1"/>
    <col min="235" max="235" width="30.625" style="447" customWidth="1"/>
    <col min="236" max="236" width="17" style="447" customWidth="1"/>
    <col min="237" max="237" width="13.5" style="447" customWidth="1"/>
    <col min="238" max="238" width="32.125" style="447" customWidth="1"/>
    <col min="239" max="239" width="15.5" style="447" customWidth="1"/>
    <col min="240" max="240" width="12.25" style="447" customWidth="1"/>
    <col min="241" max="489" width="9" style="447"/>
    <col min="490" max="490" width="4.875" style="447" customWidth="1"/>
    <col min="491" max="491" width="30.625" style="447" customWidth="1"/>
    <col min="492" max="492" width="17" style="447" customWidth="1"/>
    <col min="493" max="493" width="13.5" style="447" customWidth="1"/>
    <col min="494" max="494" width="32.125" style="447" customWidth="1"/>
    <col min="495" max="495" width="15.5" style="447" customWidth="1"/>
    <col min="496" max="496" width="12.25" style="447" customWidth="1"/>
    <col min="497" max="745" width="9" style="447"/>
    <col min="746" max="746" width="4.875" style="447" customWidth="1"/>
    <col min="747" max="747" width="30.625" style="447" customWidth="1"/>
    <col min="748" max="748" width="17" style="447" customWidth="1"/>
    <col min="749" max="749" width="13.5" style="447" customWidth="1"/>
    <col min="750" max="750" width="32.125" style="447" customWidth="1"/>
    <col min="751" max="751" width="15.5" style="447" customWidth="1"/>
    <col min="752" max="752" width="12.25" style="447" customWidth="1"/>
    <col min="753" max="1001" width="9" style="447"/>
    <col min="1002" max="1002" width="4.875" style="447" customWidth="1"/>
    <col min="1003" max="1003" width="30.625" style="447" customWidth="1"/>
    <col min="1004" max="1004" width="17" style="447" customWidth="1"/>
    <col min="1005" max="1005" width="13.5" style="447" customWidth="1"/>
    <col min="1006" max="1006" width="32.125" style="447" customWidth="1"/>
    <col min="1007" max="1007" width="15.5" style="447" customWidth="1"/>
    <col min="1008" max="1008" width="12.25" style="447" customWidth="1"/>
    <col min="1009" max="1257" width="9" style="447"/>
    <col min="1258" max="1258" width="4.875" style="447" customWidth="1"/>
    <col min="1259" max="1259" width="30.625" style="447" customWidth="1"/>
    <col min="1260" max="1260" width="17" style="447" customWidth="1"/>
    <col min="1261" max="1261" width="13.5" style="447" customWidth="1"/>
    <col min="1262" max="1262" width="32.125" style="447" customWidth="1"/>
    <col min="1263" max="1263" width="15.5" style="447" customWidth="1"/>
    <col min="1264" max="1264" width="12.25" style="447" customWidth="1"/>
    <col min="1265" max="1513" width="9" style="447"/>
    <col min="1514" max="1514" width="4.875" style="447" customWidth="1"/>
    <col min="1515" max="1515" width="30.625" style="447" customWidth="1"/>
    <col min="1516" max="1516" width="17" style="447" customWidth="1"/>
    <col min="1517" max="1517" width="13.5" style="447" customWidth="1"/>
    <col min="1518" max="1518" width="32.125" style="447" customWidth="1"/>
    <col min="1519" max="1519" width="15.5" style="447" customWidth="1"/>
    <col min="1520" max="1520" width="12.25" style="447" customWidth="1"/>
    <col min="1521" max="1769" width="9" style="447"/>
    <col min="1770" max="1770" width="4.875" style="447" customWidth="1"/>
    <col min="1771" max="1771" width="30.625" style="447" customWidth="1"/>
    <col min="1772" max="1772" width="17" style="447" customWidth="1"/>
    <col min="1773" max="1773" width="13.5" style="447" customWidth="1"/>
    <col min="1774" max="1774" width="32.125" style="447" customWidth="1"/>
    <col min="1775" max="1775" width="15.5" style="447" customWidth="1"/>
    <col min="1776" max="1776" width="12.25" style="447" customWidth="1"/>
    <col min="1777" max="2025" width="9" style="447"/>
    <col min="2026" max="2026" width="4.875" style="447" customWidth="1"/>
    <col min="2027" max="2027" width="30.625" style="447" customWidth="1"/>
    <col min="2028" max="2028" width="17" style="447" customWidth="1"/>
    <col min="2029" max="2029" width="13.5" style="447" customWidth="1"/>
    <col min="2030" max="2030" width="32.125" style="447" customWidth="1"/>
    <col min="2031" max="2031" width="15.5" style="447" customWidth="1"/>
    <col min="2032" max="2032" width="12.25" style="447" customWidth="1"/>
    <col min="2033" max="2281" width="9" style="447"/>
    <col min="2282" max="2282" width="4.875" style="447" customWidth="1"/>
    <col min="2283" max="2283" width="30.625" style="447" customWidth="1"/>
    <col min="2284" max="2284" width="17" style="447" customWidth="1"/>
    <col min="2285" max="2285" width="13.5" style="447" customWidth="1"/>
    <col min="2286" max="2286" width="32.125" style="447" customWidth="1"/>
    <col min="2287" max="2287" width="15.5" style="447" customWidth="1"/>
    <col min="2288" max="2288" width="12.25" style="447" customWidth="1"/>
    <col min="2289" max="2537" width="9" style="447"/>
    <col min="2538" max="2538" width="4.875" style="447" customWidth="1"/>
    <col min="2539" max="2539" width="30.625" style="447" customWidth="1"/>
    <col min="2540" max="2540" width="17" style="447" customWidth="1"/>
    <col min="2541" max="2541" width="13.5" style="447" customWidth="1"/>
    <col min="2542" max="2542" width="32.125" style="447" customWidth="1"/>
    <col min="2543" max="2543" width="15.5" style="447" customWidth="1"/>
    <col min="2544" max="2544" width="12.25" style="447" customWidth="1"/>
    <col min="2545" max="2793" width="9" style="447"/>
    <col min="2794" max="2794" width="4.875" style="447" customWidth="1"/>
    <col min="2795" max="2795" width="30.625" style="447" customWidth="1"/>
    <col min="2796" max="2796" width="17" style="447" customWidth="1"/>
    <col min="2797" max="2797" width="13.5" style="447" customWidth="1"/>
    <col min="2798" max="2798" width="32.125" style="447" customWidth="1"/>
    <col min="2799" max="2799" width="15.5" style="447" customWidth="1"/>
    <col min="2800" max="2800" width="12.25" style="447" customWidth="1"/>
    <col min="2801" max="3049" width="9" style="447"/>
    <col min="3050" max="3050" width="4.875" style="447" customWidth="1"/>
    <col min="3051" max="3051" width="30.625" style="447" customWidth="1"/>
    <col min="3052" max="3052" width="17" style="447" customWidth="1"/>
    <col min="3053" max="3053" width="13.5" style="447" customWidth="1"/>
    <col min="3054" max="3054" width="32.125" style="447" customWidth="1"/>
    <col min="3055" max="3055" width="15.5" style="447" customWidth="1"/>
    <col min="3056" max="3056" width="12.25" style="447" customWidth="1"/>
    <col min="3057" max="3305" width="9" style="447"/>
    <col min="3306" max="3306" width="4.875" style="447" customWidth="1"/>
    <col min="3307" max="3307" width="30.625" style="447" customWidth="1"/>
    <col min="3308" max="3308" width="17" style="447" customWidth="1"/>
    <col min="3309" max="3309" width="13.5" style="447" customWidth="1"/>
    <col min="3310" max="3310" width="32.125" style="447" customWidth="1"/>
    <col min="3311" max="3311" width="15.5" style="447" customWidth="1"/>
    <col min="3312" max="3312" width="12.25" style="447" customWidth="1"/>
    <col min="3313" max="3561" width="9" style="447"/>
    <col min="3562" max="3562" width="4.875" style="447" customWidth="1"/>
    <col min="3563" max="3563" width="30.625" style="447" customWidth="1"/>
    <col min="3564" max="3564" width="17" style="447" customWidth="1"/>
    <col min="3565" max="3565" width="13.5" style="447" customWidth="1"/>
    <col min="3566" max="3566" width="32.125" style="447" customWidth="1"/>
    <col min="3567" max="3567" width="15.5" style="447" customWidth="1"/>
    <col min="3568" max="3568" width="12.25" style="447" customWidth="1"/>
    <col min="3569" max="3817" width="9" style="447"/>
    <col min="3818" max="3818" width="4.875" style="447" customWidth="1"/>
    <col min="3819" max="3819" width="30.625" style="447" customWidth="1"/>
    <col min="3820" max="3820" width="17" style="447" customWidth="1"/>
    <col min="3821" max="3821" width="13.5" style="447" customWidth="1"/>
    <col min="3822" max="3822" width="32.125" style="447" customWidth="1"/>
    <col min="3823" max="3823" width="15.5" style="447" customWidth="1"/>
    <col min="3824" max="3824" width="12.25" style="447" customWidth="1"/>
    <col min="3825" max="4073" width="9" style="447"/>
    <col min="4074" max="4074" width="4.875" style="447" customWidth="1"/>
    <col min="4075" max="4075" width="30.625" style="447" customWidth="1"/>
    <col min="4076" max="4076" width="17" style="447" customWidth="1"/>
    <col min="4077" max="4077" width="13.5" style="447" customWidth="1"/>
    <col min="4078" max="4078" width="32.125" style="447" customWidth="1"/>
    <col min="4079" max="4079" width="15.5" style="447" customWidth="1"/>
    <col min="4080" max="4080" width="12.25" style="447" customWidth="1"/>
    <col min="4081" max="4329" width="9" style="447"/>
    <col min="4330" max="4330" width="4.875" style="447" customWidth="1"/>
    <col min="4331" max="4331" width="30.625" style="447" customWidth="1"/>
    <col min="4332" max="4332" width="17" style="447" customWidth="1"/>
    <col min="4333" max="4333" width="13.5" style="447" customWidth="1"/>
    <col min="4334" max="4334" width="32.125" style="447" customWidth="1"/>
    <col min="4335" max="4335" width="15.5" style="447" customWidth="1"/>
    <col min="4336" max="4336" width="12.25" style="447" customWidth="1"/>
    <col min="4337" max="4585" width="9" style="447"/>
    <col min="4586" max="4586" width="4.875" style="447" customWidth="1"/>
    <col min="4587" max="4587" width="30.625" style="447" customWidth="1"/>
    <col min="4588" max="4588" width="17" style="447" customWidth="1"/>
    <col min="4589" max="4589" width="13.5" style="447" customWidth="1"/>
    <col min="4590" max="4590" width="32.125" style="447" customWidth="1"/>
    <col min="4591" max="4591" width="15.5" style="447" customWidth="1"/>
    <col min="4592" max="4592" width="12.25" style="447" customWidth="1"/>
    <col min="4593" max="4841" width="9" style="447"/>
    <col min="4842" max="4842" width="4.875" style="447" customWidth="1"/>
    <col min="4843" max="4843" width="30.625" style="447" customWidth="1"/>
    <col min="4844" max="4844" width="17" style="447" customWidth="1"/>
    <col min="4845" max="4845" width="13.5" style="447" customWidth="1"/>
    <col min="4846" max="4846" width="32.125" style="447" customWidth="1"/>
    <col min="4847" max="4847" width="15.5" style="447" customWidth="1"/>
    <col min="4848" max="4848" width="12.25" style="447" customWidth="1"/>
    <col min="4849" max="5097" width="9" style="447"/>
    <col min="5098" max="5098" width="4.875" style="447" customWidth="1"/>
    <col min="5099" max="5099" width="30.625" style="447" customWidth="1"/>
    <col min="5100" max="5100" width="17" style="447" customWidth="1"/>
    <col min="5101" max="5101" width="13.5" style="447" customWidth="1"/>
    <col min="5102" max="5102" width="32.125" style="447" customWidth="1"/>
    <col min="5103" max="5103" width="15.5" style="447" customWidth="1"/>
    <col min="5104" max="5104" width="12.25" style="447" customWidth="1"/>
    <col min="5105" max="5353" width="9" style="447"/>
    <col min="5354" max="5354" width="4.875" style="447" customWidth="1"/>
    <col min="5355" max="5355" width="30.625" style="447" customWidth="1"/>
    <col min="5356" max="5356" width="17" style="447" customWidth="1"/>
    <col min="5357" max="5357" width="13.5" style="447" customWidth="1"/>
    <col min="5358" max="5358" width="32.125" style="447" customWidth="1"/>
    <col min="5359" max="5359" width="15.5" style="447" customWidth="1"/>
    <col min="5360" max="5360" width="12.25" style="447" customWidth="1"/>
    <col min="5361" max="5609" width="9" style="447"/>
    <col min="5610" max="5610" width="4.875" style="447" customWidth="1"/>
    <col min="5611" max="5611" width="30.625" style="447" customWidth="1"/>
    <col min="5612" max="5612" width="17" style="447" customWidth="1"/>
    <col min="5613" max="5613" width="13.5" style="447" customWidth="1"/>
    <col min="5614" max="5614" width="32.125" style="447" customWidth="1"/>
    <col min="5615" max="5615" width="15.5" style="447" customWidth="1"/>
    <col min="5616" max="5616" width="12.25" style="447" customWidth="1"/>
    <col min="5617" max="5865" width="9" style="447"/>
    <col min="5866" max="5866" width="4.875" style="447" customWidth="1"/>
    <col min="5867" max="5867" width="30.625" style="447" customWidth="1"/>
    <col min="5868" max="5868" width="17" style="447" customWidth="1"/>
    <col min="5869" max="5869" width="13.5" style="447" customWidth="1"/>
    <col min="5870" max="5870" width="32.125" style="447" customWidth="1"/>
    <col min="5871" max="5871" width="15.5" style="447" customWidth="1"/>
    <col min="5872" max="5872" width="12.25" style="447" customWidth="1"/>
    <col min="5873" max="6121" width="9" style="447"/>
    <col min="6122" max="6122" width="4.875" style="447" customWidth="1"/>
    <col min="6123" max="6123" width="30.625" style="447" customWidth="1"/>
    <col min="6124" max="6124" width="17" style="447" customWidth="1"/>
    <col min="6125" max="6125" width="13.5" style="447" customWidth="1"/>
    <col min="6126" max="6126" width="32.125" style="447" customWidth="1"/>
    <col min="6127" max="6127" width="15.5" style="447" customWidth="1"/>
    <col min="6128" max="6128" width="12.25" style="447" customWidth="1"/>
    <col min="6129" max="6377" width="9" style="447"/>
    <col min="6378" max="6378" width="4.875" style="447" customWidth="1"/>
    <col min="6379" max="6379" width="30.625" style="447" customWidth="1"/>
    <col min="6380" max="6380" width="17" style="447" customWidth="1"/>
    <col min="6381" max="6381" width="13.5" style="447" customWidth="1"/>
    <col min="6382" max="6382" width="32.125" style="447" customWidth="1"/>
    <col min="6383" max="6383" width="15.5" style="447" customWidth="1"/>
    <col min="6384" max="6384" width="12.25" style="447" customWidth="1"/>
    <col min="6385" max="6633" width="9" style="447"/>
    <col min="6634" max="6634" width="4.875" style="447" customWidth="1"/>
    <col min="6635" max="6635" width="30.625" style="447" customWidth="1"/>
    <col min="6636" max="6636" width="17" style="447" customWidth="1"/>
    <col min="6637" max="6637" width="13.5" style="447" customWidth="1"/>
    <col min="6638" max="6638" width="32.125" style="447" customWidth="1"/>
    <col min="6639" max="6639" width="15.5" style="447" customWidth="1"/>
    <col min="6640" max="6640" width="12.25" style="447" customWidth="1"/>
    <col min="6641" max="6889" width="9" style="447"/>
    <col min="6890" max="6890" width="4.875" style="447" customWidth="1"/>
    <col min="6891" max="6891" width="30.625" style="447" customWidth="1"/>
    <col min="6892" max="6892" width="17" style="447" customWidth="1"/>
    <col min="6893" max="6893" width="13.5" style="447" customWidth="1"/>
    <col min="6894" max="6894" width="32.125" style="447" customWidth="1"/>
    <col min="6895" max="6895" width="15.5" style="447" customWidth="1"/>
    <col min="6896" max="6896" width="12.25" style="447" customWidth="1"/>
    <col min="6897" max="7145" width="9" style="447"/>
    <col min="7146" max="7146" width="4.875" style="447" customWidth="1"/>
    <col min="7147" max="7147" width="30.625" style="447" customWidth="1"/>
    <col min="7148" max="7148" width="17" style="447" customWidth="1"/>
    <col min="7149" max="7149" width="13.5" style="447" customWidth="1"/>
    <col min="7150" max="7150" width="32.125" style="447" customWidth="1"/>
    <col min="7151" max="7151" width="15.5" style="447" customWidth="1"/>
    <col min="7152" max="7152" width="12.25" style="447" customWidth="1"/>
    <col min="7153" max="7401" width="9" style="447"/>
    <col min="7402" max="7402" width="4.875" style="447" customWidth="1"/>
    <col min="7403" max="7403" width="30.625" style="447" customWidth="1"/>
    <col min="7404" max="7404" width="17" style="447" customWidth="1"/>
    <col min="7405" max="7405" width="13.5" style="447" customWidth="1"/>
    <col min="7406" max="7406" width="32.125" style="447" customWidth="1"/>
    <col min="7407" max="7407" width="15.5" style="447" customWidth="1"/>
    <col min="7408" max="7408" width="12.25" style="447" customWidth="1"/>
    <col min="7409" max="7657" width="9" style="447"/>
    <col min="7658" max="7658" width="4.875" style="447" customWidth="1"/>
    <col min="7659" max="7659" width="30.625" style="447" customWidth="1"/>
    <col min="7660" max="7660" width="17" style="447" customWidth="1"/>
    <col min="7661" max="7661" width="13.5" style="447" customWidth="1"/>
    <col min="7662" max="7662" width="32.125" style="447" customWidth="1"/>
    <col min="7663" max="7663" width="15.5" style="447" customWidth="1"/>
    <col min="7664" max="7664" width="12.25" style="447" customWidth="1"/>
    <col min="7665" max="7913" width="9" style="447"/>
    <col min="7914" max="7914" width="4.875" style="447" customWidth="1"/>
    <col min="7915" max="7915" width="30.625" style="447" customWidth="1"/>
    <col min="7916" max="7916" width="17" style="447" customWidth="1"/>
    <col min="7917" max="7917" width="13.5" style="447" customWidth="1"/>
    <col min="7918" max="7918" width="32.125" style="447" customWidth="1"/>
    <col min="7919" max="7919" width="15.5" style="447" customWidth="1"/>
    <col min="7920" max="7920" width="12.25" style="447" customWidth="1"/>
    <col min="7921" max="8169" width="9" style="447"/>
    <col min="8170" max="8170" width="4.875" style="447" customWidth="1"/>
    <col min="8171" max="8171" width="30.625" style="447" customWidth="1"/>
    <col min="8172" max="8172" width="17" style="447" customWidth="1"/>
    <col min="8173" max="8173" width="13.5" style="447" customWidth="1"/>
    <col min="8174" max="8174" width="32.125" style="447" customWidth="1"/>
    <col min="8175" max="8175" width="15.5" style="447" customWidth="1"/>
    <col min="8176" max="8176" width="12.25" style="447" customWidth="1"/>
    <col min="8177" max="8425" width="9" style="447"/>
    <col min="8426" max="8426" width="4.875" style="447" customWidth="1"/>
    <col min="8427" max="8427" width="30.625" style="447" customWidth="1"/>
    <col min="8428" max="8428" width="17" style="447" customWidth="1"/>
    <col min="8429" max="8429" width="13.5" style="447" customWidth="1"/>
    <col min="8430" max="8430" width="32.125" style="447" customWidth="1"/>
    <col min="8431" max="8431" width="15.5" style="447" customWidth="1"/>
    <col min="8432" max="8432" width="12.25" style="447" customWidth="1"/>
    <col min="8433" max="8681" width="9" style="447"/>
    <col min="8682" max="8682" width="4.875" style="447" customWidth="1"/>
    <col min="8683" max="8683" width="30.625" style="447" customWidth="1"/>
    <col min="8684" max="8684" width="17" style="447" customWidth="1"/>
    <col min="8685" max="8685" width="13.5" style="447" customWidth="1"/>
    <col min="8686" max="8686" width="32.125" style="447" customWidth="1"/>
    <col min="8687" max="8687" width="15.5" style="447" customWidth="1"/>
    <col min="8688" max="8688" width="12.25" style="447" customWidth="1"/>
    <col min="8689" max="8937" width="9" style="447"/>
    <col min="8938" max="8938" width="4.875" style="447" customWidth="1"/>
    <col min="8939" max="8939" width="30.625" style="447" customWidth="1"/>
    <col min="8940" max="8940" width="17" style="447" customWidth="1"/>
    <col min="8941" max="8941" width="13.5" style="447" customWidth="1"/>
    <col min="8942" max="8942" width="32.125" style="447" customWidth="1"/>
    <col min="8943" max="8943" width="15.5" style="447" customWidth="1"/>
    <col min="8944" max="8944" width="12.25" style="447" customWidth="1"/>
    <col min="8945" max="9193" width="9" style="447"/>
    <col min="9194" max="9194" width="4.875" style="447" customWidth="1"/>
    <col min="9195" max="9195" width="30.625" style="447" customWidth="1"/>
    <col min="9196" max="9196" width="17" style="447" customWidth="1"/>
    <col min="9197" max="9197" width="13.5" style="447" customWidth="1"/>
    <col min="9198" max="9198" width="32.125" style="447" customWidth="1"/>
    <col min="9199" max="9199" width="15.5" style="447" customWidth="1"/>
    <col min="9200" max="9200" width="12.25" style="447" customWidth="1"/>
    <col min="9201" max="9449" width="9" style="447"/>
    <col min="9450" max="9450" width="4.875" style="447" customWidth="1"/>
    <col min="9451" max="9451" width="30.625" style="447" customWidth="1"/>
    <col min="9452" max="9452" width="17" style="447" customWidth="1"/>
    <col min="9453" max="9453" width="13.5" style="447" customWidth="1"/>
    <col min="9454" max="9454" width="32.125" style="447" customWidth="1"/>
    <col min="9455" max="9455" width="15.5" style="447" customWidth="1"/>
    <col min="9456" max="9456" width="12.25" style="447" customWidth="1"/>
    <col min="9457" max="9705" width="9" style="447"/>
    <col min="9706" max="9706" width="4.875" style="447" customWidth="1"/>
    <col min="9707" max="9707" width="30.625" style="447" customWidth="1"/>
    <col min="9708" max="9708" width="17" style="447" customWidth="1"/>
    <col min="9709" max="9709" width="13.5" style="447" customWidth="1"/>
    <col min="9710" max="9710" width="32.125" style="447" customWidth="1"/>
    <col min="9711" max="9711" width="15.5" style="447" customWidth="1"/>
    <col min="9712" max="9712" width="12.25" style="447" customWidth="1"/>
    <col min="9713" max="9961" width="9" style="447"/>
    <col min="9962" max="9962" width="4.875" style="447" customWidth="1"/>
    <col min="9963" max="9963" width="30.625" style="447" customWidth="1"/>
    <col min="9964" max="9964" width="17" style="447" customWidth="1"/>
    <col min="9965" max="9965" width="13.5" style="447" customWidth="1"/>
    <col min="9966" max="9966" width="32.125" style="447" customWidth="1"/>
    <col min="9967" max="9967" width="15.5" style="447" customWidth="1"/>
    <col min="9968" max="9968" width="12.25" style="447" customWidth="1"/>
    <col min="9969" max="10217" width="9" style="447"/>
    <col min="10218" max="10218" width="4.875" style="447" customWidth="1"/>
    <col min="10219" max="10219" width="30.625" style="447" customWidth="1"/>
    <col min="10220" max="10220" width="17" style="447" customWidth="1"/>
    <col min="10221" max="10221" width="13.5" style="447" customWidth="1"/>
    <col min="10222" max="10222" width="32.125" style="447" customWidth="1"/>
    <col min="10223" max="10223" width="15.5" style="447" customWidth="1"/>
    <col min="10224" max="10224" width="12.25" style="447" customWidth="1"/>
    <col min="10225" max="10473" width="9" style="447"/>
    <col min="10474" max="10474" width="4.875" style="447" customWidth="1"/>
    <col min="10475" max="10475" width="30.625" style="447" customWidth="1"/>
    <col min="10476" max="10476" width="17" style="447" customWidth="1"/>
    <col min="10477" max="10477" width="13.5" style="447" customWidth="1"/>
    <col min="10478" max="10478" width="32.125" style="447" customWidth="1"/>
    <col min="10479" max="10479" width="15.5" style="447" customWidth="1"/>
    <col min="10480" max="10480" width="12.25" style="447" customWidth="1"/>
    <col min="10481" max="10729" width="9" style="447"/>
    <col min="10730" max="10730" width="4.875" style="447" customWidth="1"/>
    <col min="10731" max="10731" width="30.625" style="447" customWidth="1"/>
    <col min="10732" max="10732" width="17" style="447" customWidth="1"/>
    <col min="10733" max="10733" width="13.5" style="447" customWidth="1"/>
    <col min="10734" max="10734" width="32.125" style="447" customWidth="1"/>
    <col min="10735" max="10735" width="15.5" style="447" customWidth="1"/>
    <col min="10736" max="10736" width="12.25" style="447" customWidth="1"/>
    <col min="10737" max="10985" width="9" style="447"/>
    <col min="10986" max="10986" width="4.875" style="447" customWidth="1"/>
    <col min="10987" max="10987" width="30.625" style="447" customWidth="1"/>
    <col min="10988" max="10988" width="17" style="447" customWidth="1"/>
    <col min="10989" max="10989" width="13.5" style="447" customWidth="1"/>
    <col min="10990" max="10990" width="32.125" style="447" customWidth="1"/>
    <col min="10991" max="10991" width="15.5" style="447" customWidth="1"/>
    <col min="10992" max="10992" width="12.25" style="447" customWidth="1"/>
    <col min="10993" max="11241" width="9" style="447"/>
    <col min="11242" max="11242" width="4.875" style="447" customWidth="1"/>
    <col min="11243" max="11243" width="30.625" style="447" customWidth="1"/>
    <col min="11244" max="11244" width="17" style="447" customWidth="1"/>
    <col min="11245" max="11245" width="13.5" style="447" customWidth="1"/>
    <col min="11246" max="11246" width="32.125" style="447" customWidth="1"/>
    <col min="11247" max="11247" width="15.5" style="447" customWidth="1"/>
    <col min="11248" max="11248" width="12.25" style="447" customWidth="1"/>
    <col min="11249" max="11497" width="9" style="447"/>
    <col min="11498" max="11498" width="4.875" style="447" customWidth="1"/>
    <col min="11499" max="11499" width="30.625" style="447" customWidth="1"/>
    <col min="11500" max="11500" width="17" style="447" customWidth="1"/>
    <col min="11501" max="11501" width="13.5" style="447" customWidth="1"/>
    <col min="11502" max="11502" width="32.125" style="447" customWidth="1"/>
    <col min="11503" max="11503" width="15.5" style="447" customWidth="1"/>
    <col min="11504" max="11504" width="12.25" style="447" customWidth="1"/>
    <col min="11505" max="11753" width="9" style="447"/>
    <col min="11754" max="11754" width="4.875" style="447" customWidth="1"/>
    <col min="11755" max="11755" width="30.625" style="447" customWidth="1"/>
    <col min="11756" max="11756" width="17" style="447" customWidth="1"/>
    <col min="11757" max="11757" width="13.5" style="447" customWidth="1"/>
    <col min="11758" max="11758" width="32.125" style="447" customWidth="1"/>
    <col min="11759" max="11759" width="15.5" style="447" customWidth="1"/>
    <col min="11760" max="11760" width="12.25" style="447" customWidth="1"/>
    <col min="11761" max="12009" width="9" style="447"/>
    <col min="12010" max="12010" width="4.875" style="447" customWidth="1"/>
    <col min="12011" max="12011" width="30.625" style="447" customWidth="1"/>
    <col min="12012" max="12012" width="17" style="447" customWidth="1"/>
    <col min="12013" max="12013" width="13.5" style="447" customWidth="1"/>
    <col min="12014" max="12014" width="32.125" style="447" customWidth="1"/>
    <col min="12015" max="12015" width="15.5" style="447" customWidth="1"/>
    <col min="12016" max="12016" width="12.25" style="447" customWidth="1"/>
    <col min="12017" max="12265" width="9" style="447"/>
    <col min="12266" max="12266" width="4.875" style="447" customWidth="1"/>
    <col min="12267" max="12267" width="30.625" style="447" customWidth="1"/>
    <col min="12268" max="12268" width="17" style="447" customWidth="1"/>
    <col min="12269" max="12269" width="13.5" style="447" customWidth="1"/>
    <col min="12270" max="12270" width="32.125" style="447" customWidth="1"/>
    <col min="12271" max="12271" width="15.5" style="447" customWidth="1"/>
    <col min="12272" max="12272" width="12.25" style="447" customWidth="1"/>
    <col min="12273" max="12521" width="9" style="447"/>
    <col min="12522" max="12522" width="4.875" style="447" customWidth="1"/>
    <col min="12523" max="12523" width="30.625" style="447" customWidth="1"/>
    <col min="12524" max="12524" width="17" style="447" customWidth="1"/>
    <col min="12525" max="12525" width="13.5" style="447" customWidth="1"/>
    <col min="12526" max="12526" width="32.125" style="447" customWidth="1"/>
    <col min="12527" max="12527" width="15.5" style="447" customWidth="1"/>
    <col min="12528" max="12528" width="12.25" style="447" customWidth="1"/>
    <col min="12529" max="12777" width="9" style="447"/>
    <col min="12778" max="12778" width="4.875" style="447" customWidth="1"/>
    <col min="12779" max="12779" width="30.625" style="447" customWidth="1"/>
    <col min="12780" max="12780" width="17" style="447" customWidth="1"/>
    <col min="12781" max="12781" width="13.5" style="447" customWidth="1"/>
    <col min="12782" max="12782" width="32.125" style="447" customWidth="1"/>
    <col min="12783" max="12783" width="15.5" style="447" customWidth="1"/>
    <col min="12784" max="12784" width="12.25" style="447" customWidth="1"/>
    <col min="12785" max="13033" width="9" style="447"/>
    <col min="13034" max="13034" width="4.875" style="447" customWidth="1"/>
    <col min="13035" max="13035" width="30.625" style="447" customWidth="1"/>
    <col min="13036" max="13036" width="17" style="447" customWidth="1"/>
    <col min="13037" max="13037" width="13.5" style="447" customWidth="1"/>
    <col min="13038" max="13038" width="32.125" style="447" customWidth="1"/>
    <col min="13039" max="13039" width="15.5" style="447" customWidth="1"/>
    <col min="13040" max="13040" width="12.25" style="447" customWidth="1"/>
    <col min="13041" max="13289" width="9" style="447"/>
    <col min="13290" max="13290" width="4.875" style="447" customWidth="1"/>
    <col min="13291" max="13291" width="30.625" style="447" customWidth="1"/>
    <col min="13292" max="13292" width="17" style="447" customWidth="1"/>
    <col min="13293" max="13293" width="13.5" style="447" customWidth="1"/>
    <col min="13294" max="13294" width="32.125" style="447" customWidth="1"/>
    <col min="13295" max="13295" width="15.5" style="447" customWidth="1"/>
    <col min="13296" max="13296" width="12.25" style="447" customWidth="1"/>
    <col min="13297" max="13545" width="9" style="447"/>
    <col min="13546" max="13546" width="4.875" style="447" customWidth="1"/>
    <col min="13547" max="13547" width="30.625" style="447" customWidth="1"/>
    <col min="13548" max="13548" width="17" style="447" customWidth="1"/>
    <col min="13549" max="13549" width="13.5" style="447" customWidth="1"/>
    <col min="13550" max="13550" width="32.125" style="447" customWidth="1"/>
    <col min="13551" max="13551" width="15.5" style="447" customWidth="1"/>
    <col min="13552" max="13552" width="12.25" style="447" customWidth="1"/>
    <col min="13553" max="13801" width="9" style="447"/>
    <col min="13802" max="13802" width="4.875" style="447" customWidth="1"/>
    <col min="13803" max="13803" width="30.625" style="447" customWidth="1"/>
    <col min="13804" max="13804" width="17" style="447" customWidth="1"/>
    <col min="13805" max="13805" width="13.5" style="447" customWidth="1"/>
    <col min="13806" max="13806" width="32.125" style="447" customWidth="1"/>
    <col min="13807" max="13807" width="15.5" style="447" customWidth="1"/>
    <col min="13808" max="13808" width="12.25" style="447" customWidth="1"/>
    <col min="13809" max="14057" width="9" style="447"/>
    <col min="14058" max="14058" width="4.875" style="447" customWidth="1"/>
    <col min="14059" max="14059" width="30.625" style="447" customWidth="1"/>
    <col min="14060" max="14060" width="17" style="447" customWidth="1"/>
    <col min="14061" max="14061" width="13.5" style="447" customWidth="1"/>
    <col min="14062" max="14062" width="32.125" style="447" customWidth="1"/>
    <col min="14063" max="14063" width="15.5" style="447" customWidth="1"/>
    <col min="14064" max="14064" width="12.25" style="447" customWidth="1"/>
    <col min="14065" max="14313" width="9" style="447"/>
    <col min="14314" max="14314" width="4.875" style="447" customWidth="1"/>
    <col min="14315" max="14315" width="30.625" style="447" customWidth="1"/>
    <col min="14316" max="14316" width="17" style="447" customWidth="1"/>
    <col min="14317" max="14317" width="13.5" style="447" customWidth="1"/>
    <col min="14318" max="14318" width="32.125" style="447" customWidth="1"/>
    <col min="14319" max="14319" width="15.5" style="447" customWidth="1"/>
    <col min="14320" max="14320" width="12.25" style="447" customWidth="1"/>
    <col min="14321" max="14569" width="9" style="447"/>
    <col min="14570" max="14570" width="4.875" style="447" customWidth="1"/>
    <col min="14571" max="14571" width="30.625" style="447" customWidth="1"/>
    <col min="14572" max="14572" width="17" style="447" customWidth="1"/>
    <col min="14573" max="14573" width="13.5" style="447" customWidth="1"/>
    <col min="14574" max="14574" width="32.125" style="447" customWidth="1"/>
    <col min="14575" max="14575" width="15.5" style="447" customWidth="1"/>
    <col min="14576" max="14576" width="12.25" style="447" customWidth="1"/>
    <col min="14577" max="14825" width="9" style="447"/>
    <col min="14826" max="14826" width="4.875" style="447" customWidth="1"/>
    <col min="14827" max="14827" width="30.625" style="447" customWidth="1"/>
    <col min="14828" max="14828" width="17" style="447" customWidth="1"/>
    <col min="14829" max="14829" width="13.5" style="447" customWidth="1"/>
    <col min="14830" max="14830" width="32.125" style="447" customWidth="1"/>
    <col min="14831" max="14831" width="15.5" style="447" customWidth="1"/>
    <col min="14832" max="14832" width="12.25" style="447" customWidth="1"/>
    <col min="14833" max="15081" width="9" style="447"/>
    <col min="15082" max="15082" width="4.875" style="447" customWidth="1"/>
    <col min="15083" max="15083" width="30.625" style="447" customWidth="1"/>
    <col min="15084" max="15084" width="17" style="447" customWidth="1"/>
    <col min="15085" max="15085" width="13.5" style="447" customWidth="1"/>
    <col min="15086" max="15086" width="32.125" style="447" customWidth="1"/>
    <col min="15087" max="15087" width="15.5" style="447" customWidth="1"/>
    <col min="15088" max="15088" width="12.25" style="447" customWidth="1"/>
    <col min="15089" max="15337" width="9" style="447"/>
    <col min="15338" max="15338" width="4.875" style="447" customWidth="1"/>
    <col min="15339" max="15339" width="30.625" style="447" customWidth="1"/>
    <col min="15340" max="15340" width="17" style="447" customWidth="1"/>
    <col min="15341" max="15341" width="13.5" style="447" customWidth="1"/>
    <col min="15342" max="15342" width="32.125" style="447" customWidth="1"/>
    <col min="15343" max="15343" width="15.5" style="447" customWidth="1"/>
    <col min="15344" max="15344" width="12.25" style="447" customWidth="1"/>
    <col min="15345" max="15593" width="9" style="447"/>
    <col min="15594" max="15594" width="4.875" style="447" customWidth="1"/>
    <col min="15595" max="15595" width="30.625" style="447" customWidth="1"/>
    <col min="15596" max="15596" width="17" style="447" customWidth="1"/>
    <col min="15597" max="15597" width="13.5" style="447" customWidth="1"/>
    <col min="15598" max="15598" width="32.125" style="447" customWidth="1"/>
    <col min="15599" max="15599" width="15.5" style="447" customWidth="1"/>
    <col min="15600" max="15600" width="12.25" style="447" customWidth="1"/>
    <col min="15601" max="15849" width="9" style="447"/>
    <col min="15850" max="15850" width="4.875" style="447" customWidth="1"/>
    <col min="15851" max="15851" width="30.625" style="447" customWidth="1"/>
    <col min="15852" max="15852" width="17" style="447" customWidth="1"/>
    <col min="15853" max="15853" width="13.5" style="447" customWidth="1"/>
    <col min="15854" max="15854" width="32.125" style="447" customWidth="1"/>
    <col min="15855" max="15855" width="15.5" style="447" customWidth="1"/>
    <col min="15856" max="15856" width="12.25" style="447" customWidth="1"/>
    <col min="15857" max="16105" width="9" style="447"/>
    <col min="16106" max="16106" width="4.875" style="447" customWidth="1"/>
    <col min="16107" max="16107" width="30.625" style="447" customWidth="1"/>
    <col min="16108" max="16108" width="17" style="447" customWidth="1"/>
    <col min="16109" max="16109" width="13.5" style="447" customWidth="1"/>
    <col min="16110" max="16110" width="32.125" style="447" customWidth="1"/>
    <col min="16111" max="16111" width="15.5" style="447" customWidth="1"/>
    <col min="16112" max="16112" width="12.25" style="447" customWidth="1"/>
    <col min="16113" max="16384" width="9" style="447"/>
  </cols>
  <sheetData>
    <row r="1" ht="21" customHeight="1" spans="1:16">
      <c r="A1" s="98" t="s">
        <v>33</v>
      </c>
      <c r="B1" s="98"/>
      <c r="C1" s="98"/>
      <c r="D1" s="98"/>
      <c r="E1" s="98"/>
      <c r="F1" s="450"/>
      <c r="G1" s="450"/>
      <c r="H1" s="98"/>
      <c r="I1" s="98"/>
      <c r="J1" s="98"/>
      <c r="K1" s="98"/>
      <c r="L1" s="183"/>
      <c r="M1" s="98"/>
      <c r="N1" s="98"/>
      <c r="O1" s="450"/>
      <c r="P1" s="450"/>
    </row>
    <row r="2" ht="23.25" customHeight="1" spans="1:16">
      <c r="A2" s="451" t="s">
        <v>34</v>
      </c>
      <c r="B2" s="451"/>
      <c r="C2" s="451"/>
      <c r="D2" s="451"/>
      <c r="E2" s="451"/>
      <c r="F2" s="452"/>
      <c r="G2" s="452"/>
      <c r="H2" s="451"/>
      <c r="I2" s="451"/>
      <c r="J2" s="451"/>
      <c r="K2" s="451"/>
      <c r="L2" s="483"/>
      <c r="M2" s="451"/>
      <c r="N2" s="451"/>
      <c r="O2" s="452"/>
      <c r="P2" s="452"/>
    </row>
    <row r="3" ht="18" customHeight="1" spans="1:16">
      <c r="A3" s="453"/>
      <c r="B3" s="453"/>
      <c r="C3" s="453"/>
      <c r="D3" s="453"/>
      <c r="E3" s="453"/>
      <c r="F3" s="454"/>
      <c r="G3" s="454"/>
      <c r="H3" s="453"/>
      <c r="I3" s="453"/>
      <c r="J3" s="453"/>
      <c r="K3" s="453"/>
      <c r="L3" s="484"/>
      <c r="M3" s="453"/>
      <c r="N3" s="453"/>
      <c r="O3" s="454"/>
      <c r="P3" s="485" t="s">
        <v>35</v>
      </c>
    </row>
    <row r="4" ht="56.25" spans="1:16">
      <c r="A4" s="33" t="s">
        <v>36</v>
      </c>
      <c r="B4" s="33" t="s">
        <v>37</v>
      </c>
      <c r="C4" s="34" t="s">
        <v>38</v>
      </c>
      <c r="D4" s="34" t="s">
        <v>39</v>
      </c>
      <c r="E4" s="34" t="s">
        <v>40</v>
      </c>
      <c r="F4" s="298" t="s">
        <v>41</v>
      </c>
      <c r="G4" s="298" t="s">
        <v>42</v>
      </c>
      <c r="H4" s="35" t="s">
        <v>43</v>
      </c>
      <c r="I4" s="35" t="s">
        <v>37</v>
      </c>
      <c r="J4" s="34" t="s">
        <v>38</v>
      </c>
      <c r="K4" s="34" t="s">
        <v>39</v>
      </c>
      <c r="L4" s="486" t="s">
        <v>44</v>
      </c>
      <c r="M4" s="34" t="s">
        <v>40</v>
      </c>
      <c r="N4" s="298" t="s">
        <v>41</v>
      </c>
      <c r="O4" s="298" t="s">
        <v>45</v>
      </c>
      <c r="P4" s="419" t="s">
        <v>42</v>
      </c>
    </row>
    <row r="5" ht="15.75" customHeight="1" spans="1:16">
      <c r="A5" s="299" t="s">
        <v>46</v>
      </c>
      <c r="B5" s="300">
        <v>1057523</v>
      </c>
      <c r="C5" s="300">
        <v>890534</v>
      </c>
      <c r="D5" s="300">
        <v>1126693</v>
      </c>
      <c r="E5" s="455">
        <v>1252373.58799</v>
      </c>
      <c r="F5" s="391">
        <v>111.2</v>
      </c>
      <c r="G5" s="456">
        <v>18.4</v>
      </c>
      <c r="H5" s="457" t="s">
        <v>46</v>
      </c>
      <c r="I5" s="300">
        <v>1057523</v>
      </c>
      <c r="J5" s="300">
        <v>890534</v>
      </c>
      <c r="K5" s="300">
        <v>1126693</v>
      </c>
      <c r="L5" s="487">
        <f>SUM(L6+L32)</f>
        <v>1443612.67</v>
      </c>
      <c r="M5" s="300">
        <v>1252374</v>
      </c>
      <c r="N5" s="300">
        <v>111.2</v>
      </c>
      <c r="O5" s="391">
        <v>86.8</v>
      </c>
      <c r="P5" s="300">
        <v>18.4</v>
      </c>
    </row>
    <row r="6" ht="15.75" customHeight="1" spans="1:16">
      <c r="A6" s="458" t="s">
        <v>47</v>
      </c>
      <c r="B6" s="459">
        <v>300076</v>
      </c>
      <c r="C6" s="460">
        <v>306000</v>
      </c>
      <c r="D6" s="460">
        <v>306000</v>
      </c>
      <c r="E6" s="460">
        <v>306009</v>
      </c>
      <c r="F6" s="461" t="s">
        <v>48</v>
      </c>
      <c r="G6" s="456" t="s">
        <v>49</v>
      </c>
      <c r="H6" s="462" t="s">
        <v>50</v>
      </c>
      <c r="I6" s="463">
        <v>755713</v>
      </c>
      <c r="J6" s="463">
        <v>735234</v>
      </c>
      <c r="K6" s="463">
        <v>965692</v>
      </c>
      <c r="L6" s="487">
        <v>963607.67</v>
      </c>
      <c r="M6" s="487">
        <v>772368.88</v>
      </c>
      <c r="N6" s="461" t="s">
        <v>51</v>
      </c>
      <c r="O6" s="391">
        <v>80.2</v>
      </c>
      <c r="P6" s="464">
        <v>2.2</v>
      </c>
    </row>
    <row r="7" ht="15.75" customHeight="1" spans="1:16">
      <c r="A7" s="397" t="s">
        <v>52</v>
      </c>
      <c r="B7" s="463">
        <v>155406</v>
      </c>
      <c r="C7" s="463">
        <v>166300</v>
      </c>
      <c r="D7" s="463">
        <v>125000</v>
      </c>
      <c r="E7" s="463">
        <v>126369</v>
      </c>
      <c r="F7" s="464">
        <v>101.1</v>
      </c>
      <c r="G7" s="464">
        <v>-18.7</v>
      </c>
      <c r="H7" s="465" t="s">
        <v>53</v>
      </c>
      <c r="I7" s="465">
        <v>33058</v>
      </c>
      <c r="J7" s="465">
        <v>33702</v>
      </c>
      <c r="K7" s="465">
        <v>39119</v>
      </c>
      <c r="L7" s="488">
        <v>36750.85</v>
      </c>
      <c r="M7" s="488">
        <v>33343.76</v>
      </c>
      <c r="N7" s="300">
        <v>85.2</v>
      </c>
      <c r="O7" s="464">
        <v>90.7</v>
      </c>
      <c r="P7" s="464">
        <v>0.9</v>
      </c>
    </row>
    <row r="8" ht="15.75" customHeight="1" spans="1:16">
      <c r="A8" s="397" t="s">
        <v>54</v>
      </c>
      <c r="B8" s="397">
        <v>68078</v>
      </c>
      <c r="C8" s="397">
        <v>66300</v>
      </c>
      <c r="D8" s="397">
        <v>47000</v>
      </c>
      <c r="E8" s="397">
        <v>50825</v>
      </c>
      <c r="F8" s="464">
        <v>108.1</v>
      </c>
      <c r="G8" s="464">
        <v>-25.3</v>
      </c>
      <c r="H8" s="465" t="s">
        <v>55</v>
      </c>
      <c r="I8" s="465"/>
      <c r="J8" s="465">
        <v>0</v>
      </c>
      <c r="K8" s="465">
        <v>0</v>
      </c>
      <c r="L8" s="398">
        <v>0</v>
      </c>
      <c r="M8" s="489"/>
      <c r="N8" s="300"/>
      <c r="O8" s="464"/>
      <c r="P8" s="464"/>
    </row>
    <row r="9" ht="15.75" customHeight="1" spans="1:16">
      <c r="A9" s="397" t="s">
        <v>56</v>
      </c>
      <c r="B9" s="397">
        <v>12297</v>
      </c>
      <c r="C9" s="397">
        <v>11500</v>
      </c>
      <c r="D9" s="397">
        <v>14000</v>
      </c>
      <c r="E9" s="397">
        <v>11830</v>
      </c>
      <c r="F9" s="464">
        <v>84.5</v>
      </c>
      <c r="G9" s="464">
        <v>-3.8</v>
      </c>
      <c r="H9" s="465" t="s">
        <v>57</v>
      </c>
      <c r="I9" s="465">
        <v>303</v>
      </c>
      <c r="J9" s="465">
        <v>445</v>
      </c>
      <c r="K9" s="465">
        <v>533</v>
      </c>
      <c r="L9" s="398">
        <v>532.99</v>
      </c>
      <c r="M9" s="489">
        <v>532.99</v>
      </c>
      <c r="N9" s="461" t="s">
        <v>48</v>
      </c>
      <c r="O9" s="456" t="s">
        <v>48</v>
      </c>
      <c r="P9" s="464">
        <v>75.9</v>
      </c>
    </row>
    <row r="10" ht="15.75" customHeight="1" spans="1:16">
      <c r="A10" s="397" t="s">
        <v>58</v>
      </c>
      <c r="B10" s="397">
        <v>5418</v>
      </c>
      <c r="C10" s="397">
        <v>5500</v>
      </c>
      <c r="D10" s="397">
        <v>6000</v>
      </c>
      <c r="E10" s="397">
        <v>5584</v>
      </c>
      <c r="F10" s="464">
        <v>93.1</v>
      </c>
      <c r="G10" s="464">
        <v>3.1</v>
      </c>
      <c r="H10" s="465" t="s">
        <v>59</v>
      </c>
      <c r="I10" s="465">
        <v>28957</v>
      </c>
      <c r="J10" s="465">
        <v>26945</v>
      </c>
      <c r="K10" s="465">
        <v>33165</v>
      </c>
      <c r="L10" s="398">
        <v>32499.89</v>
      </c>
      <c r="M10" s="489">
        <v>29777.71</v>
      </c>
      <c r="N10" s="300">
        <v>89.8</v>
      </c>
      <c r="O10" s="464">
        <v>91.6</v>
      </c>
      <c r="P10" s="464">
        <v>2.8</v>
      </c>
    </row>
    <row r="11" ht="15.75" customHeight="1" spans="1:16">
      <c r="A11" s="397" t="s">
        <v>60</v>
      </c>
      <c r="B11" s="397">
        <v>4791</v>
      </c>
      <c r="C11" s="397">
        <v>6000</v>
      </c>
      <c r="D11" s="397">
        <v>5000</v>
      </c>
      <c r="E11" s="397">
        <v>3511</v>
      </c>
      <c r="F11" s="464">
        <v>70.2</v>
      </c>
      <c r="G11" s="464">
        <v>-26.7</v>
      </c>
      <c r="H11" s="465" t="s">
        <v>61</v>
      </c>
      <c r="I11" s="465">
        <v>237488</v>
      </c>
      <c r="J11" s="465">
        <v>236712</v>
      </c>
      <c r="K11" s="465">
        <v>288521</v>
      </c>
      <c r="L11" s="398">
        <v>286563.77</v>
      </c>
      <c r="M11" s="489">
        <v>238261.05</v>
      </c>
      <c r="N11" s="300">
        <v>82.6</v>
      </c>
      <c r="O11" s="464">
        <v>83.1</v>
      </c>
      <c r="P11" s="464">
        <v>0.3</v>
      </c>
    </row>
    <row r="12" ht="15.75" customHeight="1" spans="1:16">
      <c r="A12" s="397" t="s">
        <v>62</v>
      </c>
      <c r="B12" s="397">
        <v>10885</v>
      </c>
      <c r="C12" s="397">
        <v>10600</v>
      </c>
      <c r="D12" s="397">
        <v>8000</v>
      </c>
      <c r="E12" s="397">
        <v>7927</v>
      </c>
      <c r="F12" s="464">
        <v>99.1</v>
      </c>
      <c r="G12" s="464">
        <v>-27.2</v>
      </c>
      <c r="H12" s="465" t="s">
        <v>63</v>
      </c>
      <c r="I12" s="465">
        <v>3590</v>
      </c>
      <c r="J12" s="465">
        <v>577</v>
      </c>
      <c r="K12" s="465">
        <v>4815</v>
      </c>
      <c r="L12" s="398">
        <v>3682.36</v>
      </c>
      <c r="M12" s="489">
        <v>3591.86</v>
      </c>
      <c r="N12" s="300">
        <v>74.6</v>
      </c>
      <c r="O12" s="464">
        <v>97.5</v>
      </c>
      <c r="P12" s="464">
        <v>0.1</v>
      </c>
    </row>
    <row r="13" ht="16" customHeight="1" spans="1:16">
      <c r="A13" s="466" t="s">
        <v>64</v>
      </c>
      <c r="B13" s="466">
        <v>8267</v>
      </c>
      <c r="C13" s="397">
        <v>5000</v>
      </c>
      <c r="D13" s="397">
        <v>7000</v>
      </c>
      <c r="E13" s="397">
        <v>7534</v>
      </c>
      <c r="F13" s="464">
        <v>107.6</v>
      </c>
      <c r="G13" s="464">
        <v>-8.9</v>
      </c>
      <c r="H13" s="465" t="s">
        <v>65</v>
      </c>
      <c r="I13" s="465">
        <v>6530</v>
      </c>
      <c r="J13" s="465">
        <v>6360</v>
      </c>
      <c r="K13" s="465">
        <v>6847</v>
      </c>
      <c r="L13" s="398">
        <v>7264.5</v>
      </c>
      <c r="M13" s="489">
        <v>6597.57</v>
      </c>
      <c r="N13" s="300">
        <v>96.4</v>
      </c>
      <c r="O13" s="464">
        <v>90.8</v>
      </c>
      <c r="P13" s="461" t="s">
        <v>66</v>
      </c>
    </row>
    <row r="14" ht="15.75" customHeight="1" spans="1:16">
      <c r="A14" s="397" t="s">
        <v>67</v>
      </c>
      <c r="B14" s="397">
        <v>2722</v>
      </c>
      <c r="C14" s="397">
        <v>1900</v>
      </c>
      <c r="D14" s="397">
        <v>2000</v>
      </c>
      <c r="E14" s="397">
        <v>1545</v>
      </c>
      <c r="F14" s="464">
        <v>77.3</v>
      </c>
      <c r="G14" s="464">
        <v>-43.2</v>
      </c>
      <c r="H14" s="465" t="s">
        <v>68</v>
      </c>
      <c r="I14" s="465">
        <v>150948</v>
      </c>
      <c r="J14" s="465">
        <v>126405</v>
      </c>
      <c r="K14" s="465">
        <v>157558</v>
      </c>
      <c r="L14" s="398">
        <v>164265.93</v>
      </c>
      <c r="M14" s="489">
        <v>156986.32</v>
      </c>
      <c r="N14" s="300">
        <v>99.6</v>
      </c>
      <c r="O14" s="464">
        <v>95.6</v>
      </c>
      <c r="P14" s="461" t="s">
        <v>69</v>
      </c>
    </row>
    <row r="15" ht="15.75" customHeight="1" spans="1:16">
      <c r="A15" s="466" t="s">
        <v>70</v>
      </c>
      <c r="B15" s="466">
        <v>9115</v>
      </c>
      <c r="C15" s="397">
        <v>12000</v>
      </c>
      <c r="D15" s="397">
        <v>10000</v>
      </c>
      <c r="E15" s="397">
        <v>11376</v>
      </c>
      <c r="F15" s="464">
        <v>113.8</v>
      </c>
      <c r="G15" s="464">
        <v>24.8</v>
      </c>
      <c r="H15" s="465" t="s">
        <v>71</v>
      </c>
      <c r="I15" s="465">
        <v>78444</v>
      </c>
      <c r="J15" s="465">
        <v>63911</v>
      </c>
      <c r="K15" s="465">
        <v>79855</v>
      </c>
      <c r="L15" s="398">
        <v>87963.28</v>
      </c>
      <c r="M15" s="489">
        <v>82074.18</v>
      </c>
      <c r="N15" s="300">
        <v>102.8</v>
      </c>
      <c r="O15" s="464">
        <v>93.3</v>
      </c>
      <c r="P15" s="464">
        <v>4.6</v>
      </c>
    </row>
    <row r="16" ht="15.75" customHeight="1" spans="1:16">
      <c r="A16" s="397" t="s">
        <v>72</v>
      </c>
      <c r="B16" s="397">
        <v>7327</v>
      </c>
      <c r="C16" s="397">
        <v>11000</v>
      </c>
      <c r="D16" s="397">
        <v>8000</v>
      </c>
      <c r="E16" s="397">
        <v>6058</v>
      </c>
      <c r="F16" s="464">
        <v>75.7</v>
      </c>
      <c r="G16" s="464">
        <v>-17.3</v>
      </c>
      <c r="H16" s="465" t="s">
        <v>73</v>
      </c>
      <c r="I16" s="465">
        <v>34614</v>
      </c>
      <c r="J16" s="465">
        <v>17976</v>
      </c>
      <c r="K16" s="465">
        <v>35490</v>
      </c>
      <c r="L16" s="398">
        <v>38371.44</v>
      </c>
      <c r="M16" s="489">
        <v>25391.07</v>
      </c>
      <c r="N16" s="300">
        <v>71.5</v>
      </c>
      <c r="O16" s="464">
        <v>66.2</v>
      </c>
      <c r="P16" s="464">
        <v>-26.6</v>
      </c>
    </row>
    <row r="17" ht="15.75" customHeight="1" spans="1:16">
      <c r="A17" s="397" t="s">
        <v>74</v>
      </c>
      <c r="B17" s="397">
        <v>4535</v>
      </c>
      <c r="C17" s="397">
        <v>6300</v>
      </c>
      <c r="D17" s="397">
        <v>5000</v>
      </c>
      <c r="E17" s="397">
        <v>3188</v>
      </c>
      <c r="F17" s="464">
        <v>63.8</v>
      </c>
      <c r="G17" s="464">
        <v>-29.7</v>
      </c>
      <c r="H17" s="465" t="s">
        <v>75</v>
      </c>
      <c r="I17" s="465">
        <v>9527</v>
      </c>
      <c r="J17" s="465">
        <v>4634</v>
      </c>
      <c r="K17" s="465">
        <v>25711</v>
      </c>
      <c r="L17" s="398">
        <v>25129.89</v>
      </c>
      <c r="M17" s="489">
        <v>15167.5</v>
      </c>
      <c r="N17" s="490">
        <v>59</v>
      </c>
      <c r="O17" s="464">
        <v>60.4</v>
      </c>
      <c r="P17" s="464">
        <v>59.2</v>
      </c>
    </row>
    <row r="18" ht="15.75" customHeight="1" spans="1:16">
      <c r="A18" s="397" t="s">
        <v>76</v>
      </c>
      <c r="B18" s="397">
        <v>21471</v>
      </c>
      <c r="C18" s="397">
        <v>29400</v>
      </c>
      <c r="D18" s="397">
        <v>12000</v>
      </c>
      <c r="E18" s="397">
        <v>16436</v>
      </c>
      <c r="F18" s="461" t="s">
        <v>77</v>
      </c>
      <c r="G18" s="464">
        <v>-23.5</v>
      </c>
      <c r="H18" s="465" t="s">
        <v>78</v>
      </c>
      <c r="I18" s="465">
        <v>85981</v>
      </c>
      <c r="J18" s="465">
        <v>110808</v>
      </c>
      <c r="K18" s="465">
        <v>151151</v>
      </c>
      <c r="L18" s="398">
        <v>142366.64</v>
      </c>
      <c r="M18" s="489">
        <v>91495.74</v>
      </c>
      <c r="N18" s="300">
        <v>60.5</v>
      </c>
      <c r="O18" s="464">
        <v>64.3</v>
      </c>
      <c r="P18" s="464">
        <v>6.4</v>
      </c>
    </row>
    <row r="19" ht="15.75" customHeight="1" spans="1:16">
      <c r="A19" s="397" t="s">
        <v>79</v>
      </c>
      <c r="B19" s="397">
        <v>280</v>
      </c>
      <c r="C19" s="397">
        <v>300</v>
      </c>
      <c r="D19" s="397">
        <v>500</v>
      </c>
      <c r="E19" s="397">
        <v>466</v>
      </c>
      <c r="F19" s="464">
        <v>93.2</v>
      </c>
      <c r="G19" s="464">
        <v>66.4</v>
      </c>
      <c r="H19" s="465" t="s">
        <v>80</v>
      </c>
      <c r="I19" s="465">
        <v>22582</v>
      </c>
      <c r="J19" s="465">
        <v>24375</v>
      </c>
      <c r="K19" s="465">
        <v>31306</v>
      </c>
      <c r="L19" s="488">
        <v>31116.78</v>
      </c>
      <c r="M19" s="489">
        <v>17699.41</v>
      </c>
      <c r="N19" s="300">
        <v>56.5</v>
      </c>
      <c r="O19" s="464">
        <v>56.9</v>
      </c>
      <c r="P19" s="464">
        <v>-21.6</v>
      </c>
    </row>
    <row r="20" ht="15.75" customHeight="1" spans="1:16">
      <c r="A20" s="402" t="s">
        <v>81</v>
      </c>
      <c r="B20" s="402">
        <v>220</v>
      </c>
      <c r="C20" s="397">
        <v>500</v>
      </c>
      <c r="D20" s="397">
        <v>500</v>
      </c>
      <c r="E20" s="397">
        <v>89</v>
      </c>
      <c r="F20" s="464">
        <v>17.8</v>
      </c>
      <c r="G20" s="464">
        <v>-59.5</v>
      </c>
      <c r="H20" s="465" t="s">
        <v>82</v>
      </c>
      <c r="I20" s="465">
        <v>8187</v>
      </c>
      <c r="J20" s="465">
        <v>3807</v>
      </c>
      <c r="K20" s="465">
        <v>2999</v>
      </c>
      <c r="L20" s="398">
        <v>3875.12</v>
      </c>
      <c r="M20" s="489">
        <v>3875.12</v>
      </c>
      <c r="N20" s="300">
        <v>129.2</v>
      </c>
      <c r="O20" s="456" t="s">
        <v>48</v>
      </c>
      <c r="P20" s="464">
        <v>-52.7</v>
      </c>
    </row>
    <row r="21" ht="15.75" customHeight="1" spans="1:16">
      <c r="A21" s="467" t="s">
        <v>83</v>
      </c>
      <c r="B21" s="460">
        <v>144670</v>
      </c>
      <c r="C21" s="460">
        <v>139700</v>
      </c>
      <c r="D21" s="460">
        <v>181000</v>
      </c>
      <c r="E21" s="460">
        <v>179640</v>
      </c>
      <c r="F21" s="464">
        <v>99.2</v>
      </c>
      <c r="G21" s="464">
        <v>24.2</v>
      </c>
      <c r="H21" s="465" t="s">
        <v>84</v>
      </c>
      <c r="I21" s="465">
        <v>647</v>
      </c>
      <c r="J21" s="465">
        <v>2037</v>
      </c>
      <c r="K21" s="465">
        <v>2439</v>
      </c>
      <c r="L21" s="398">
        <v>6233.36</v>
      </c>
      <c r="M21" s="489">
        <v>3825.88</v>
      </c>
      <c r="N21" s="300">
        <v>156.9</v>
      </c>
      <c r="O21" s="464">
        <v>61.4</v>
      </c>
      <c r="P21" s="464">
        <v>491.3</v>
      </c>
    </row>
    <row r="22" ht="15.75" customHeight="1" spans="1:16">
      <c r="A22" s="466" t="s">
        <v>85</v>
      </c>
      <c r="B22" s="402">
        <v>31648</v>
      </c>
      <c r="C22" s="397">
        <v>23000</v>
      </c>
      <c r="D22" s="397">
        <v>23000</v>
      </c>
      <c r="E22" s="397">
        <v>24418</v>
      </c>
      <c r="F22" s="464">
        <v>106.2</v>
      </c>
      <c r="G22" s="464">
        <v>-22.8</v>
      </c>
      <c r="H22" s="465" t="s">
        <v>86</v>
      </c>
      <c r="I22" s="465">
        <v>0</v>
      </c>
      <c r="J22" s="465"/>
      <c r="K22" s="465">
        <v>0</v>
      </c>
      <c r="L22" s="398">
        <v>0</v>
      </c>
      <c r="M22" s="489"/>
      <c r="N22" s="300"/>
      <c r="O22" s="464"/>
      <c r="P22" s="464"/>
    </row>
    <row r="23" ht="15.75" customHeight="1" spans="1:16">
      <c r="A23" s="466" t="s">
        <v>87</v>
      </c>
      <c r="B23" s="402">
        <v>10133</v>
      </c>
      <c r="C23" s="397">
        <v>7800</v>
      </c>
      <c r="D23" s="397">
        <v>5500</v>
      </c>
      <c r="E23" s="397">
        <v>4790</v>
      </c>
      <c r="F23" s="464">
        <v>87.1</v>
      </c>
      <c r="G23" s="464">
        <v>-52.7</v>
      </c>
      <c r="H23" s="465" t="s">
        <v>88</v>
      </c>
      <c r="I23" s="465"/>
      <c r="J23" s="465"/>
      <c r="K23" s="465">
        <v>0</v>
      </c>
      <c r="L23" s="491">
        <v>0</v>
      </c>
      <c r="M23" s="489"/>
      <c r="N23" s="300"/>
      <c r="O23" s="464"/>
      <c r="P23" s="464"/>
    </row>
    <row r="24" ht="15.75" customHeight="1" spans="1:16">
      <c r="A24" s="466" t="s">
        <v>89</v>
      </c>
      <c r="B24" s="468">
        <v>9236</v>
      </c>
      <c r="C24" s="397">
        <v>16000</v>
      </c>
      <c r="D24" s="397">
        <v>9000</v>
      </c>
      <c r="E24" s="397">
        <v>7877</v>
      </c>
      <c r="F24" s="464">
        <v>87.5</v>
      </c>
      <c r="G24" s="464">
        <v>-14.7</v>
      </c>
      <c r="H24" s="465" t="s">
        <v>90</v>
      </c>
      <c r="I24" s="465">
        <v>5918</v>
      </c>
      <c r="J24" s="465">
        <v>5865</v>
      </c>
      <c r="K24" s="465">
        <v>7834</v>
      </c>
      <c r="L24" s="491">
        <v>7728.61</v>
      </c>
      <c r="M24" s="489">
        <v>5929.61</v>
      </c>
      <c r="N24" s="300">
        <v>75.7</v>
      </c>
      <c r="O24" s="464">
        <v>76.7</v>
      </c>
      <c r="P24" s="464">
        <v>0.2</v>
      </c>
    </row>
    <row r="25" ht="15.75" customHeight="1" spans="1:16">
      <c r="A25" s="466" t="s">
        <v>91</v>
      </c>
      <c r="B25" s="402">
        <v>88880</v>
      </c>
      <c r="C25" s="397">
        <v>90800</v>
      </c>
      <c r="D25" s="397">
        <v>137000</v>
      </c>
      <c r="E25" s="397">
        <v>135751</v>
      </c>
      <c r="F25" s="464">
        <v>99.1</v>
      </c>
      <c r="G25" s="464">
        <v>52.7</v>
      </c>
      <c r="H25" s="465" t="s">
        <v>92</v>
      </c>
      <c r="I25" s="465">
        <v>23253</v>
      </c>
      <c r="J25" s="465">
        <v>30822</v>
      </c>
      <c r="K25" s="465">
        <v>52748</v>
      </c>
      <c r="L25" s="491">
        <v>54133.8</v>
      </c>
      <c r="M25" s="489">
        <v>27961.54</v>
      </c>
      <c r="N25" s="461" t="s">
        <v>93</v>
      </c>
      <c r="O25" s="464">
        <v>51.7</v>
      </c>
      <c r="P25" s="464">
        <v>20.2</v>
      </c>
    </row>
    <row r="26" ht="15.75" customHeight="1" spans="1:16">
      <c r="A26" s="466" t="s">
        <v>94</v>
      </c>
      <c r="B26" s="468">
        <v>763</v>
      </c>
      <c r="C26" s="397">
        <v>100</v>
      </c>
      <c r="D26" s="397">
        <v>500</v>
      </c>
      <c r="E26" s="397">
        <v>522</v>
      </c>
      <c r="F26" s="464">
        <v>104.4</v>
      </c>
      <c r="G26" s="464">
        <v>-31.6</v>
      </c>
      <c r="H26" s="465" t="s">
        <v>95</v>
      </c>
      <c r="I26" s="465">
        <v>517</v>
      </c>
      <c r="J26" s="465">
        <v>12</v>
      </c>
      <c r="K26" s="465">
        <v>1012</v>
      </c>
      <c r="L26" s="491">
        <v>3</v>
      </c>
      <c r="M26" s="489">
        <v>3</v>
      </c>
      <c r="N26" s="300">
        <v>0.3</v>
      </c>
      <c r="O26" s="464">
        <v>100</v>
      </c>
      <c r="P26" s="464">
        <v>-99.4</v>
      </c>
    </row>
    <row r="27" ht="15.75" customHeight="1" spans="1:16">
      <c r="A27" s="466" t="s">
        <v>96</v>
      </c>
      <c r="B27" s="469">
        <v>4010</v>
      </c>
      <c r="C27" s="397">
        <v>2000</v>
      </c>
      <c r="D27" s="397">
        <v>6000</v>
      </c>
      <c r="E27" s="397">
        <v>6282</v>
      </c>
      <c r="F27" s="464">
        <v>104.7</v>
      </c>
      <c r="G27" s="464">
        <v>56.7</v>
      </c>
      <c r="H27" s="465" t="s">
        <v>97</v>
      </c>
      <c r="I27" s="465">
        <v>6343</v>
      </c>
      <c r="J27" s="465">
        <v>7841</v>
      </c>
      <c r="K27" s="465">
        <v>12504</v>
      </c>
      <c r="L27" s="492">
        <v>14590.5</v>
      </c>
      <c r="M27" s="489">
        <v>9404.6</v>
      </c>
      <c r="N27" s="300">
        <v>75.2</v>
      </c>
      <c r="O27" s="464">
        <v>64.5</v>
      </c>
      <c r="P27" s="464">
        <v>48.3</v>
      </c>
    </row>
    <row r="28" ht="15.75" customHeight="1" spans="1:16">
      <c r="A28" s="469"/>
      <c r="B28" s="469"/>
      <c r="C28" s="470"/>
      <c r="D28" s="471"/>
      <c r="E28" s="471"/>
      <c r="F28" s="399"/>
      <c r="G28" s="472"/>
      <c r="H28" s="465" t="s">
        <v>98</v>
      </c>
      <c r="I28" s="465"/>
      <c r="J28" s="465">
        <v>10000</v>
      </c>
      <c r="K28" s="465">
        <v>10000</v>
      </c>
      <c r="L28" s="492">
        <v>0</v>
      </c>
      <c r="M28" s="489"/>
      <c r="N28" s="300">
        <v>0</v>
      </c>
      <c r="O28" s="464"/>
      <c r="P28" s="464"/>
    </row>
    <row r="29" ht="15.75" customHeight="1" spans="1:16">
      <c r="A29" s="469"/>
      <c r="B29" s="469"/>
      <c r="C29" s="470"/>
      <c r="D29" s="471"/>
      <c r="E29" s="471"/>
      <c r="F29" s="399"/>
      <c r="G29" s="472"/>
      <c r="H29" s="465" t="s">
        <v>99</v>
      </c>
      <c r="I29" s="465">
        <v>90</v>
      </c>
      <c r="J29" s="465"/>
      <c r="K29" s="465">
        <v>85</v>
      </c>
      <c r="L29" s="492">
        <v>85</v>
      </c>
      <c r="M29" s="489"/>
      <c r="N29" s="300">
        <v>0</v>
      </c>
      <c r="O29" s="464">
        <v>0</v>
      </c>
      <c r="P29" s="461" t="s">
        <v>100</v>
      </c>
    </row>
    <row r="30" ht="15.75" customHeight="1" spans="1:16">
      <c r="A30" s="469"/>
      <c r="B30" s="469"/>
      <c r="C30" s="470"/>
      <c r="D30" s="471"/>
      <c r="E30" s="471"/>
      <c r="F30" s="399"/>
      <c r="G30" s="472"/>
      <c r="H30" s="465" t="s">
        <v>101</v>
      </c>
      <c r="I30" s="465">
        <v>18732</v>
      </c>
      <c r="J30" s="465">
        <v>21990</v>
      </c>
      <c r="K30" s="465">
        <v>21990</v>
      </c>
      <c r="L30" s="492">
        <v>20443.11</v>
      </c>
      <c r="M30" s="489">
        <v>20443.11</v>
      </c>
      <c r="N30" s="461" t="s">
        <v>102</v>
      </c>
      <c r="O30" s="456" t="s">
        <v>48</v>
      </c>
      <c r="P30" s="464">
        <v>9.1</v>
      </c>
    </row>
    <row r="31" ht="15.75" customHeight="1" spans="1:16">
      <c r="A31" s="469"/>
      <c r="B31" s="469"/>
      <c r="C31" s="470"/>
      <c r="D31" s="471"/>
      <c r="E31" s="471"/>
      <c r="F31" s="399"/>
      <c r="G31" s="472"/>
      <c r="H31" s="465" t="s">
        <v>103</v>
      </c>
      <c r="I31" s="465">
        <v>4</v>
      </c>
      <c r="J31" s="465">
        <v>10</v>
      </c>
      <c r="K31" s="465">
        <v>10</v>
      </c>
      <c r="L31" s="492">
        <v>6.85</v>
      </c>
      <c r="M31" s="489">
        <v>6.85</v>
      </c>
      <c r="N31" s="300">
        <v>68.5</v>
      </c>
      <c r="O31" s="456" t="s">
        <v>48</v>
      </c>
      <c r="P31" s="464">
        <v>71.3</v>
      </c>
    </row>
    <row r="32" ht="15.75" customHeight="1" spans="1:16">
      <c r="A32" s="458" t="s">
        <v>104</v>
      </c>
      <c r="B32" s="460">
        <v>757447</v>
      </c>
      <c r="C32" s="460">
        <v>584534</v>
      </c>
      <c r="D32" s="460">
        <v>820693</v>
      </c>
      <c r="E32" s="460">
        <v>946364.58799</v>
      </c>
      <c r="F32" s="456">
        <v>115.3</v>
      </c>
      <c r="G32" s="464">
        <v>24.9</v>
      </c>
      <c r="H32" s="462" t="s">
        <v>105</v>
      </c>
      <c r="I32" s="463">
        <v>301810</v>
      </c>
      <c r="J32" s="463">
        <v>155300</v>
      </c>
      <c r="K32" s="463">
        <v>161001</v>
      </c>
      <c r="L32" s="463">
        <f>SUM(L33:L38)</f>
        <v>480005</v>
      </c>
      <c r="M32" s="463">
        <f>SUM(M33:M38)</f>
        <v>480005</v>
      </c>
      <c r="N32" s="463">
        <v>298.1</v>
      </c>
      <c r="O32" s="456" t="s">
        <v>48</v>
      </c>
      <c r="P32" s="461" t="s">
        <v>106</v>
      </c>
    </row>
    <row r="33" ht="15.75" customHeight="1" spans="1:16">
      <c r="A33" s="155" t="s">
        <v>107</v>
      </c>
      <c r="B33" s="402">
        <v>544610</v>
      </c>
      <c r="C33" s="473">
        <v>427582</v>
      </c>
      <c r="D33" s="405">
        <v>620741</v>
      </c>
      <c r="E33" s="405">
        <v>628475</v>
      </c>
      <c r="F33" s="456">
        <v>101.2</v>
      </c>
      <c r="G33" s="464">
        <v>15.4</v>
      </c>
      <c r="H33" s="405" t="s">
        <v>108</v>
      </c>
      <c r="I33" s="465">
        <v>51000</v>
      </c>
      <c r="J33" s="465">
        <v>55000</v>
      </c>
      <c r="K33" s="465">
        <v>41000</v>
      </c>
      <c r="L33" s="465">
        <v>35278</v>
      </c>
      <c r="M33" s="465">
        <v>35278</v>
      </c>
      <c r="N33" s="461" t="s">
        <v>109</v>
      </c>
      <c r="O33" s="456" t="s">
        <v>48</v>
      </c>
      <c r="P33" s="464">
        <v>-30.8</v>
      </c>
    </row>
    <row r="34" ht="15.75" customHeight="1" spans="1:16">
      <c r="A34" s="155" t="s">
        <v>110</v>
      </c>
      <c r="B34" s="402">
        <v>35911</v>
      </c>
      <c r="C34" s="473">
        <v>66952</v>
      </c>
      <c r="D34" s="405">
        <v>66952</v>
      </c>
      <c r="E34" s="405">
        <v>67090</v>
      </c>
      <c r="F34" s="456">
        <v>100.2</v>
      </c>
      <c r="G34" s="464">
        <v>86.8</v>
      </c>
      <c r="H34" s="405" t="s">
        <v>111</v>
      </c>
      <c r="I34" s="465">
        <v>130695</v>
      </c>
      <c r="J34" s="465">
        <v>100000</v>
      </c>
      <c r="K34" s="465">
        <v>119701</v>
      </c>
      <c r="L34" s="465">
        <v>134381</v>
      </c>
      <c r="M34" s="465">
        <v>134381</v>
      </c>
      <c r="N34" s="463">
        <v>112.2</v>
      </c>
      <c r="O34" s="456" t="s">
        <v>48</v>
      </c>
      <c r="P34" s="464">
        <v>2.8</v>
      </c>
    </row>
    <row r="35" ht="15.75" customHeight="1" spans="1:16">
      <c r="A35" s="155" t="s">
        <v>112</v>
      </c>
      <c r="B35" s="402">
        <v>3191</v>
      </c>
      <c r="C35" s="473"/>
      <c r="D35" s="405"/>
      <c r="E35" s="405"/>
      <c r="F35" s="456"/>
      <c r="G35" s="461" t="s">
        <v>100</v>
      </c>
      <c r="H35" s="405" t="s">
        <v>113</v>
      </c>
      <c r="I35" s="465">
        <v>214</v>
      </c>
      <c r="J35" s="465">
        <v>300</v>
      </c>
      <c r="K35" s="465">
        <v>300</v>
      </c>
      <c r="L35" s="465"/>
      <c r="M35" s="465"/>
      <c r="N35" s="463">
        <f>M35/K35</f>
        <v>0</v>
      </c>
      <c r="O35" s="456" t="s">
        <v>48</v>
      </c>
      <c r="P35" s="461" t="s">
        <v>100</v>
      </c>
    </row>
    <row r="36" ht="15.75" customHeight="1" spans="1:16">
      <c r="A36" s="155" t="s">
        <v>114</v>
      </c>
      <c r="B36" s="402">
        <v>70535</v>
      </c>
      <c r="C36" s="473">
        <v>90000</v>
      </c>
      <c r="D36" s="405">
        <v>110000</v>
      </c>
      <c r="E36" s="405">
        <v>110000</v>
      </c>
      <c r="F36" s="456" t="s">
        <v>48</v>
      </c>
      <c r="G36" s="474">
        <v>56</v>
      </c>
      <c r="H36" s="405" t="s">
        <v>115</v>
      </c>
      <c r="I36" s="465">
        <v>52200</v>
      </c>
      <c r="J36" s="465"/>
      <c r="K36" s="465"/>
      <c r="L36" s="465">
        <v>117098</v>
      </c>
      <c r="M36" s="465">
        <v>117098</v>
      </c>
      <c r="N36" s="463"/>
      <c r="O36" s="456" t="s">
        <v>48</v>
      </c>
      <c r="P36" s="464">
        <v>124.3</v>
      </c>
    </row>
    <row r="37" ht="15.75" customHeight="1" spans="1:16">
      <c r="A37" s="155" t="s">
        <v>116</v>
      </c>
      <c r="B37" s="402">
        <v>52200</v>
      </c>
      <c r="C37" s="473"/>
      <c r="D37" s="473"/>
      <c r="E37" s="405">
        <v>116800</v>
      </c>
      <c r="F37" s="456"/>
      <c r="G37" s="464">
        <v>123.8</v>
      </c>
      <c r="H37" s="405" t="s">
        <v>117</v>
      </c>
      <c r="I37" s="465">
        <v>611</v>
      </c>
      <c r="J37" s="465"/>
      <c r="K37" s="465"/>
      <c r="L37" s="465">
        <v>2009</v>
      </c>
      <c r="M37" s="465">
        <v>2009</v>
      </c>
      <c r="N37" s="463"/>
      <c r="O37" s="456" t="s">
        <v>48</v>
      </c>
      <c r="P37" s="464">
        <v>228.8</v>
      </c>
    </row>
    <row r="38" ht="15.75" customHeight="1" spans="1:16">
      <c r="A38" s="155" t="s">
        <v>118</v>
      </c>
      <c r="B38" s="402">
        <v>50000</v>
      </c>
      <c r="C38" s="473"/>
      <c r="D38" s="405">
        <v>23000</v>
      </c>
      <c r="E38" s="405">
        <v>23000</v>
      </c>
      <c r="F38" s="456" t="s">
        <v>48</v>
      </c>
      <c r="G38" s="461" t="s">
        <v>119</v>
      </c>
      <c r="H38" s="405" t="s">
        <v>120</v>
      </c>
      <c r="I38" s="465">
        <v>67090</v>
      </c>
      <c r="J38" s="465"/>
      <c r="K38" s="465"/>
      <c r="L38" s="465">
        <v>191239</v>
      </c>
      <c r="M38" s="465">
        <v>191239</v>
      </c>
      <c r="N38" s="463"/>
      <c r="O38" s="456" t="s">
        <v>48</v>
      </c>
      <c r="P38" s="461" t="s">
        <v>121</v>
      </c>
    </row>
    <row r="39" ht="15.75" customHeight="1" spans="1:16">
      <c r="A39" s="155" t="s">
        <v>122</v>
      </c>
      <c r="B39" s="402">
        <v>1000</v>
      </c>
      <c r="C39" s="473"/>
      <c r="D39" s="405"/>
      <c r="E39" s="405">
        <v>1000</v>
      </c>
      <c r="F39" s="475"/>
      <c r="G39" s="399"/>
      <c r="H39" s="405" t="s">
        <v>123</v>
      </c>
      <c r="I39" s="405"/>
      <c r="J39" s="473"/>
      <c r="K39" s="405"/>
      <c r="L39" s="493"/>
      <c r="M39" s="473"/>
      <c r="N39" s="473"/>
      <c r="O39" s="494"/>
      <c r="P39" s="495"/>
    </row>
    <row r="40" ht="15.75" customHeight="1" spans="1:16">
      <c r="A40" s="402"/>
      <c r="B40" s="402"/>
      <c r="C40" s="401"/>
      <c r="D40" s="401"/>
      <c r="E40" s="473"/>
      <c r="F40" s="475"/>
      <c r="G40" s="476"/>
      <c r="H40" s="405"/>
      <c r="I40" s="405"/>
      <c r="J40" s="401"/>
      <c r="K40" s="401"/>
      <c r="L40" s="491"/>
      <c r="M40" s="473"/>
      <c r="N40" s="473"/>
      <c r="O40" s="475"/>
      <c r="P40" s="495"/>
    </row>
    <row r="41" ht="15.75" customHeight="1" spans="1:16">
      <c r="A41" s="155"/>
      <c r="B41" s="155"/>
      <c r="C41" s="405"/>
      <c r="D41" s="405"/>
      <c r="E41" s="473"/>
      <c r="F41" s="475"/>
      <c r="G41" s="472"/>
      <c r="H41" s="405"/>
      <c r="I41" s="405"/>
      <c r="J41" s="405"/>
      <c r="K41" s="405"/>
      <c r="L41" s="493"/>
      <c r="M41" s="473"/>
      <c r="N41" s="473"/>
      <c r="O41" s="475"/>
      <c r="P41" s="496"/>
    </row>
    <row r="42" ht="15.75" customHeight="1" spans="1:16">
      <c r="A42" s="469"/>
      <c r="B42" s="469"/>
      <c r="C42" s="471"/>
      <c r="D42" s="471"/>
      <c r="E42" s="471"/>
      <c r="F42" s="472"/>
      <c r="G42" s="472"/>
      <c r="H42" s="405"/>
      <c r="I42" s="405"/>
      <c r="J42" s="471"/>
      <c r="K42" s="471"/>
      <c r="L42" s="492"/>
      <c r="M42" s="471"/>
      <c r="N42" s="471"/>
      <c r="O42" s="472"/>
      <c r="P42" s="496"/>
    </row>
    <row r="43" ht="15.75" customHeight="1" spans="1:16">
      <c r="A43" s="477"/>
      <c r="B43" s="477"/>
      <c r="C43" s="478"/>
      <c r="D43" s="478"/>
      <c r="E43" s="478"/>
      <c r="F43" s="479"/>
      <c r="G43" s="479"/>
      <c r="H43" s="480"/>
      <c r="I43" s="480"/>
      <c r="J43" s="478"/>
      <c r="K43" s="478"/>
      <c r="L43" s="497"/>
      <c r="M43" s="478"/>
      <c r="N43" s="478"/>
      <c r="O43" s="479"/>
      <c r="P43" s="498"/>
    </row>
    <row r="44" s="446" customFormat="1" ht="86.25" customHeight="1" spans="1:16">
      <c r="A44" s="481" t="s">
        <v>124</v>
      </c>
      <c r="B44" s="481"/>
      <c r="C44" s="481"/>
      <c r="D44" s="481"/>
      <c r="E44" s="481"/>
      <c r="F44" s="482"/>
      <c r="G44" s="482"/>
      <c r="H44" s="481"/>
      <c r="I44" s="481"/>
      <c r="J44" s="481"/>
      <c r="K44" s="481"/>
      <c r="L44" s="499"/>
      <c r="M44" s="481"/>
      <c r="N44" s="481"/>
      <c r="O44" s="482"/>
      <c r="P44" s="482"/>
    </row>
  </sheetData>
  <mergeCells count="3">
    <mergeCell ref="A1:P1"/>
    <mergeCell ref="A2:P2"/>
    <mergeCell ref="A44:P44"/>
  </mergeCells>
  <printOptions horizontalCentered="1"/>
  <pageMargins left="0.438888888888889" right="0.45" top="0.393055555555556" bottom="0" header="0.15625" footer="0.313888888888889"/>
  <pageSetup paperSize="9" scale="67" fitToWidth="0" orientation="landscape" blackAndWhite="1" errors="blank"/>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1318"/>
  <sheetViews>
    <sheetView showZeros="0" tabSelected="1" topLeftCell="B1" workbookViewId="0">
      <selection activeCell="F14" sqref="F14"/>
    </sheetView>
  </sheetViews>
  <sheetFormatPr defaultColWidth="21.5" defaultRowHeight="21.95" customHeight="1"/>
  <cols>
    <col min="1" max="1" width="8.375" style="196" hidden="1" customWidth="1"/>
    <col min="2" max="2" width="56.625" style="196" customWidth="1"/>
    <col min="3" max="3" width="26.25" style="434" customWidth="1"/>
    <col min="4" max="4" width="8.25" style="435" customWidth="1"/>
    <col min="5" max="11" width="21.5" style="435"/>
    <col min="12" max="16384" width="21.5" style="196"/>
  </cols>
  <sheetData>
    <row r="1" customHeight="1" spans="2:3">
      <c r="B1" s="98" t="s">
        <v>125</v>
      </c>
      <c r="C1" s="98"/>
    </row>
    <row r="2" s="195" customFormat="1" customHeight="1" spans="2:11">
      <c r="B2" s="99" t="s">
        <v>126</v>
      </c>
      <c r="C2" s="99"/>
      <c r="D2" s="436"/>
      <c r="E2" s="436"/>
      <c r="F2" s="436"/>
      <c r="G2" s="436"/>
      <c r="H2" s="436"/>
      <c r="I2" s="436"/>
      <c r="J2" s="436"/>
      <c r="K2" s="436"/>
    </row>
    <row r="3" s="195" customFormat="1" ht="18.75" customHeight="1" spans="2:11">
      <c r="B3" s="437"/>
      <c r="C3" s="438"/>
      <c r="D3" s="436"/>
      <c r="E3" s="436"/>
      <c r="F3" s="436"/>
      <c r="G3" s="436"/>
      <c r="H3" s="436"/>
      <c r="I3" s="436"/>
      <c r="J3" s="436"/>
      <c r="K3" s="436"/>
    </row>
    <row r="4" ht="24" customHeight="1" spans="2:3">
      <c r="B4" s="439" t="s">
        <v>35</v>
      </c>
      <c r="C4" s="439"/>
    </row>
    <row r="5" ht="20.1" customHeight="1" spans="2:3">
      <c r="B5" s="440" t="s">
        <v>127</v>
      </c>
      <c r="C5" s="441" t="s">
        <v>128</v>
      </c>
    </row>
    <row r="6" ht="20.1" customHeight="1" spans="1:3">
      <c r="A6" s="372">
        <v>1</v>
      </c>
      <c r="B6" s="373" t="s">
        <v>129</v>
      </c>
      <c r="C6" s="442">
        <v>772368.88</v>
      </c>
    </row>
    <row r="7" ht="16.5" customHeight="1" spans="1:3">
      <c r="A7" s="372">
        <v>201</v>
      </c>
      <c r="B7" s="374" t="s">
        <v>130</v>
      </c>
      <c r="C7" s="443">
        <v>33343.76</v>
      </c>
    </row>
    <row r="8" ht="16.5" customHeight="1" spans="1:3">
      <c r="A8" s="372">
        <v>20101</v>
      </c>
      <c r="B8" s="374" t="s">
        <v>131</v>
      </c>
      <c r="C8" s="443">
        <v>2054.27</v>
      </c>
    </row>
    <row r="9" ht="16.5" customHeight="1" spans="1:3">
      <c r="A9" s="372">
        <v>2010101</v>
      </c>
      <c r="B9" s="375" t="s">
        <v>132</v>
      </c>
      <c r="C9" s="443">
        <v>1176.88</v>
      </c>
    </row>
    <row r="10" ht="16.5" customHeight="1" spans="1:3">
      <c r="A10" s="372">
        <v>2010102</v>
      </c>
      <c r="B10" s="375" t="s">
        <v>133</v>
      </c>
      <c r="C10" s="443">
        <v>572</v>
      </c>
    </row>
    <row r="11" ht="16.5" hidden="1" customHeight="1" spans="1:3">
      <c r="A11" s="372">
        <v>2010103</v>
      </c>
      <c r="B11" s="375" t="s">
        <v>134</v>
      </c>
      <c r="C11" s="443"/>
    </row>
    <row r="12" ht="16.5" customHeight="1" spans="1:3">
      <c r="A12" s="372">
        <v>2010104</v>
      </c>
      <c r="B12" s="375" t="s">
        <v>135</v>
      </c>
      <c r="C12" s="443">
        <v>40</v>
      </c>
    </row>
    <row r="13" ht="16.5" hidden="1" customHeight="1" spans="1:3">
      <c r="A13" s="372">
        <v>2010105</v>
      </c>
      <c r="B13" s="375" t="s">
        <v>136</v>
      </c>
      <c r="C13" s="443"/>
    </row>
    <row r="14" ht="16.5" customHeight="1" spans="1:3">
      <c r="A14" s="372">
        <v>2010106</v>
      </c>
      <c r="B14" s="375" t="s">
        <v>137</v>
      </c>
      <c r="C14" s="443">
        <v>61</v>
      </c>
    </row>
    <row r="15" ht="16.5" customHeight="1" spans="1:3">
      <c r="A15" s="372">
        <v>2010107</v>
      </c>
      <c r="B15" s="375" t="s">
        <v>138</v>
      </c>
      <c r="C15" s="443">
        <v>166</v>
      </c>
    </row>
    <row r="16" ht="16.5" customHeight="1" spans="1:3">
      <c r="A16" s="372">
        <v>2010108</v>
      </c>
      <c r="B16" s="375" t="s">
        <v>139</v>
      </c>
      <c r="C16" s="443">
        <v>3</v>
      </c>
    </row>
    <row r="17" ht="16.5" hidden="1" customHeight="1" spans="1:3">
      <c r="A17" s="372">
        <v>2010109</v>
      </c>
      <c r="B17" s="375" t="s">
        <v>140</v>
      </c>
      <c r="C17" s="443"/>
    </row>
    <row r="18" ht="16.5" customHeight="1" spans="1:3">
      <c r="A18" s="372">
        <v>2010150</v>
      </c>
      <c r="B18" s="375" t="s">
        <v>141</v>
      </c>
      <c r="C18" s="443">
        <v>32.39</v>
      </c>
    </row>
    <row r="19" ht="16.5" customHeight="1" spans="1:3">
      <c r="A19" s="372">
        <v>2010199</v>
      </c>
      <c r="B19" s="375" t="s">
        <v>142</v>
      </c>
      <c r="C19" s="443">
        <v>3</v>
      </c>
    </row>
    <row r="20" ht="16.5" customHeight="1" spans="1:3">
      <c r="A20" s="372">
        <v>20102</v>
      </c>
      <c r="B20" s="374" t="s">
        <v>143</v>
      </c>
      <c r="C20" s="443">
        <v>1548.98</v>
      </c>
    </row>
    <row r="21" ht="16.5" customHeight="1" spans="1:3">
      <c r="A21" s="372">
        <v>2010201</v>
      </c>
      <c r="B21" s="375" t="s">
        <v>132</v>
      </c>
      <c r="C21" s="443">
        <v>1233.99</v>
      </c>
    </row>
    <row r="22" ht="16.5" customHeight="1" spans="1:3">
      <c r="A22" s="372">
        <v>2010202</v>
      </c>
      <c r="B22" s="375" t="s">
        <v>133</v>
      </c>
      <c r="C22" s="443">
        <v>37</v>
      </c>
    </row>
    <row r="23" ht="16.5" hidden="1" customHeight="1" spans="1:3">
      <c r="A23" s="372">
        <v>2010203</v>
      </c>
      <c r="B23" s="375" t="s">
        <v>134</v>
      </c>
      <c r="C23" s="443"/>
    </row>
    <row r="24" ht="16.5" customHeight="1" spans="1:3">
      <c r="A24" s="372">
        <v>2010204</v>
      </c>
      <c r="B24" s="375" t="s">
        <v>144</v>
      </c>
      <c r="C24" s="443">
        <v>40</v>
      </c>
    </row>
    <row r="25" ht="16.5" customHeight="1" spans="1:3">
      <c r="A25" s="372">
        <v>2010205</v>
      </c>
      <c r="B25" s="375" t="s">
        <v>145</v>
      </c>
      <c r="C25" s="443">
        <v>123</v>
      </c>
    </row>
    <row r="26" ht="16.5" customHeight="1" spans="1:3">
      <c r="A26" s="372">
        <v>2010206</v>
      </c>
      <c r="B26" s="375" t="s">
        <v>146</v>
      </c>
      <c r="C26" s="443">
        <v>52</v>
      </c>
    </row>
    <row r="27" ht="16.5" customHeight="1" spans="1:3">
      <c r="A27" s="372">
        <v>2010250</v>
      </c>
      <c r="B27" s="375" t="s">
        <v>141</v>
      </c>
      <c r="C27" s="443">
        <v>63</v>
      </c>
    </row>
    <row r="28" ht="16.5" hidden="1" customHeight="1" spans="1:3">
      <c r="A28" s="372">
        <v>2010299</v>
      </c>
      <c r="B28" s="375" t="s">
        <v>147</v>
      </c>
      <c r="C28" s="443"/>
    </row>
    <row r="29" ht="16.5" customHeight="1" spans="1:3">
      <c r="A29" s="372">
        <v>20103</v>
      </c>
      <c r="B29" s="374" t="s">
        <v>148</v>
      </c>
      <c r="C29" s="443">
        <v>3916.59</v>
      </c>
    </row>
    <row r="30" ht="16.5" customHeight="1" spans="1:3">
      <c r="A30" s="372">
        <v>2010301</v>
      </c>
      <c r="B30" s="375" t="s">
        <v>132</v>
      </c>
      <c r="C30" s="443">
        <v>1833.43</v>
      </c>
    </row>
    <row r="31" ht="16.5" customHeight="1" spans="1:3">
      <c r="A31" s="372">
        <v>2010302</v>
      </c>
      <c r="B31" s="375" t="s">
        <v>133</v>
      </c>
      <c r="C31" s="443">
        <v>537.88</v>
      </c>
    </row>
    <row r="32" ht="16.5" hidden="1" customHeight="1" spans="1:3">
      <c r="A32" s="372">
        <v>2010303</v>
      </c>
      <c r="B32" s="375" t="s">
        <v>134</v>
      </c>
      <c r="C32" s="443"/>
    </row>
    <row r="33" ht="16.5" hidden="1" customHeight="1" spans="1:3">
      <c r="A33" s="372">
        <v>2010304</v>
      </c>
      <c r="B33" s="375" t="s">
        <v>149</v>
      </c>
      <c r="C33" s="443"/>
    </row>
    <row r="34" ht="16.5" hidden="1" customHeight="1" spans="1:3">
      <c r="A34" s="372">
        <v>2010305</v>
      </c>
      <c r="B34" s="375" t="s">
        <v>150</v>
      </c>
      <c r="C34" s="443"/>
    </row>
    <row r="35" ht="16.5" customHeight="1" spans="1:3">
      <c r="A35" s="372">
        <v>2010306</v>
      </c>
      <c r="B35" s="375" t="s">
        <v>151</v>
      </c>
      <c r="C35" s="443">
        <v>251</v>
      </c>
    </row>
    <row r="36" ht="16.5" customHeight="1" spans="1:3">
      <c r="A36" s="372">
        <v>2010308</v>
      </c>
      <c r="B36" s="375" t="s">
        <v>152</v>
      </c>
      <c r="C36" s="443">
        <v>40</v>
      </c>
    </row>
    <row r="37" ht="16.5" hidden="1" customHeight="1" spans="1:3">
      <c r="A37" s="372">
        <v>2010309</v>
      </c>
      <c r="B37" s="375" t="s">
        <v>153</v>
      </c>
      <c r="C37" s="443"/>
    </row>
    <row r="38" ht="16.5" customHeight="1" spans="1:3">
      <c r="A38" s="372">
        <v>2010350</v>
      </c>
      <c r="B38" s="375" t="s">
        <v>141</v>
      </c>
      <c r="C38" s="443">
        <v>1205.82</v>
      </c>
    </row>
    <row r="39" ht="16.5" customHeight="1" spans="1:3">
      <c r="A39" s="372">
        <v>2010399</v>
      </c>
      <c r="B39" s="375" t="s">
        <v>154</v>
      </c>
      <c r="C39" s="443">
        <v>48.47</v>
      </c>
    </row>
    <row r="40" ht="16.5" customHeight="1" spans="1:3">
      <c r="A40" s="372">
        <v>20104</v>
      </c>
      <c r="B40" s="374" t="s">
        <v>155</v>
      </c>
      <c r="C40" s="443">
        <v>740.77</v>
      </c>
    </row>
    <row r="41" ht="16.5" customHeight="1" spans="1:3">
      <c r="A41" s="372">
        <v>2010401</v>
      </c>
      <c r="B41" s="375" t="s">
        <v>132</v>
      </c>
      <c r="C41" s="443">
        <v>499.02</v>
      </c>
    </row>
    <row r="42" ht="16.5" hidden="1" customHeight="1" spans="1:3">
      <c r="A42" s="372">
        <v>2010402</v>
      </c>
      <c r="B42" s="375" t="s">
        <v>133</v>
      </c>
      <c r="C42" s="443"/>
    </row>
    <row r="43" ht="16.5" hidden="1" customHeight="1" spans="1:3">
      <c r="A43" s="372">
        <v>2010403</v>
      </c>
      <c r="B43" s="375" t="s">
        <v>134</v>
      </c>
      <c r="C43" s="443"/>
    </row>
    <row r="44" ht="16.5" hidden="1" customHeight="1" spans="1:3">
      <c r="A44" s="372">
        <v>2010404</v>
      </c>
      <c r="B44" s="375" t="s">
        <v>156</v>
      </c>
      <c r="C44" s="443"/>
    </row>
    <row r="45" ht="16.5" hidden="1" customHeight="1" spans="1:3">
      <c r="A45" s="372">
        <v>2010405</v>
      </c>
      <c r="B45" s="375" t="s">
        <v>157</v>
      </c>
      <c r="C45" s="443"/>
    </row>
    <row r="46" ht="16.5" hidden="1" customHeight="1" spans="1:3">
      <c r="A46" s="372">
        <v>2010406</v>
      </c>
      <c r="B46" s="375" t="s">
        <v>158</v>
      </c>
      <c r="C46" s="443"/>
    </row>
    <row r="47" ht="16.5" hidden="1" customHeight="1" spans="1:3">
      <c r="A47" s="372">
        <v>2010407</v>
      </c>
      <c r="B47" s="375" t="s">
        <v>159</v>
      </c>
      <c r="C47" s="443"/>
    </row>
    <row r="48" ht="16.5" customHeight="1" spans="1:3">
      <c r="A48" s="372">
        <v>2010408</v>
      </c>
      <c r="B48" s="375" t="s">
        <v>160</v>
      </c>
      <c r="C48" s="443">
        <v>9.46</v>
      </c>
    </row>
    <row r="49" ht="16.5" customHeight="1" spans="1:3">
      <c r="A49" s="372">
        <v>2010450</v>
      </c>
      <c r="B49" s="375" t="s">
        <v>141</v>
      </c>
      <c r="C49" s="443">
        <v>232.29</v>
      </c>
    </row>
    <row r="50" ht="16.5" hidden="1" customHeight="1" spans="1:3">
      <c r="A50" s="372">
        <v>2010499</v>
      </c>
      <c r="B50" s="375" t="s">
        <v>161</v>
      </c>
      <c r="C50" s="443"/>
    </row>
    <row r="51" ht="16.5" customHeight="1" spans="1:3">
      <c r="A51" s="372">
        <v>20105</v>
      </c>
      <c r="B51" s="374" t="s">
        <v>162</v>
      </c>
      <c r="C51" s="443">
        <v>413.19</v>
      </c>
    </row>
    <row r="52" ht="16.5" customHeight="1" spans="1:3">
      <c r="A52" s="372">
        <v>2010501</v>
      </c>
      <c r="B52" s="375" t="s">
        <v>132</v>
      </c>
      <c r="C52" s="443">
        <v>337.54</v>
      </c>
    </row>
    <row r="53" ht="16.5" hidden="1" customHeight="1" spans="1:3">
      <c r="A53" s="372">
        <v>2010502</v>
      </c>
      <c r="B53" s="375" t="s">
        <v>133</v>
      </c>
      <c r="C53" s="443"/>
    </row>
    <row r="54" ht="16.5" hidden="1" customHeight="1" spans="1:3">
      <c r="A54" s="372">
        <v>2010503</v>
      </c>
      <c r="B54" s="375" t="s">
        <v>134</v>
      </c>
      <c r="C54" s="443"/>
    </row>
    <row r="55" ht="16.5" hidden="1" customHeight="1" spans="1:3">
      <c r="A55" s="372">
        <v>2010504</v>
      </c>
      <c r="B55" s="375" t="s">
        <v>163</v>
      </c>
      <c r="C55" s="443"/>
    </row>
    <row r="56" ht="16.5" hidden="1" customHeight="1" spans="1:3">
      <c r="A56" s="372">
        <v>2010505</v>
      </c>
      <c r="B56" s="375" t="s">
        <v>164</v>
      </c>
      <c r="C56" s="443"/>
    </row>
    <row r="57" ht="16.5" hidden="1" customHeight="1" spans="1:3">
      <c r="A57" s="372">
        <v>2010506</v>
      </c>
      <c r="B57" s="375" t="s">
        <v>165</v>
      </c>
      <c r="C57" s="443"/>
    </row>
    <row r="58" ht="16.5" hidden="1" customHeight="1" spans="1:3">
      <c r="A58" s="372">
        <v>2010507</v>
      </c>
      <c r="B58" s="375" t="s">
        <v>166</v>
      </c>
      <c r="C58" s="443"/>
    </row>
    <row r="59" ht="16.5" customHeight="1" spans="1:3">
      <c r="A59" s="372">
        <v>2010508</v>
      </c>
      <c r="B59" s="375" t="s">
        <v>167</v>
      </c>
      <c r="C59" s="443">
        <v>42.64</v>
      </c>
    </row>
    <row r="60" ht="16.5" customHeight="1" spans="1:3">
      <c r="A60" s="372">
        <v>2010550</v>
      </c>
      <c r="B60" s="375" t="s">
        <v>141</v>
      </c>
      <c r="C60" s="443">
        <v>33.01</v>
      </c>
    </row>
    <row r="61" ht="16.5" hidden="1" customHeight="1" spans="1:3">
      <c r="A61" s="372">
        <v>2010599</v>
      </c>
      <c r="B61" s="375" t="s">
        <v>168</v>
      </c>
      <c r="C61" s="443"/>
    </row>
    <row r="62" ht="16.5" customHeight="1" spans="1:3">
      <c r="A62" s="372">
        <v>20106</v>
      </c>
      <c r="B62" s="374" t="s">
        <v>169</v>
      </c>
      <c r="C62" s="442">
        <v>1413.55</v>
      </c>
    </row>
    <row r="63" ht="16.5" customHeight="1" spans="1:3">
      <c r="A63" s="372">
        <v>2010601</v>
      </c>
      <c r="B63" s="375" t="s">
        <v>132</v>
      </c>
      <c r="C63" s="443">
        <v>1068.83</v>
      </c>
    </row>
    <row r="64" ht="16.5" hidden="1" customHeight="1" spans="1:3">
      <c r="A64" s="372">
        <v>2010602</v>
      </c>
      <c r="B64" s="375" t="s">
        <v>133</v>
      </c>
      <c r="C64" s="443"/>
    </row>
    <row r="65" ht="16.5" hidden="1" customHeight="1" spans="1:3">
      <c r="A65" s="372">
        <v>2010603</v>
      </c>
      <c r="B65" s="375" t="s">
        <v>134</v>
      </c>
      <c r="C65" s="443"/>
    </row>
    <row r="66" ht="16.5" hidden="1" customHeight="1" spans="1:3">
      <c r="A66" s="372">
        <v>2010604</v>
      </c>
      <c r="B66" s="375" t="s">
        <v>170</v>
      </c>
      <c r="C66" s="443"/>
    </row>
    <row r="67" ht="16.5" hidden="1" customHeight="1" spans="1:3">
      <c r="A67" s="372">
        <v>2010605</v>
      </c>
      <c r="B67" s="375" t="s">
        <v>171</v>
      </c>
      <c r="C67" s="443"/>
    </row>
    <row r="68" ht="16.5" hidden="1" customHeight="1" spans="1:3">
      <c r="A68" s="372">
        <v>2010606</v>
      </c>
      <c r="B68" s="375" t="s">
        <v>172</v>
      </c>
      <c r="C68" s="443"/>
    </row>
    <row r="69" ht="16.5" hidden="1" customHeight="1" spans="1:3">
      <c r="A69" s="372">
        <v>2010607</v>
      </c>
      <c r="B69" s="375" t="s">
        <v>173</v>
      </c>
      <c r="C69" s="443"/>
    </row>
    <row r="70" ht="16.5" hidden="1" customHeight="1" spans="1:3">
      <c r="A70" s="372">
        <v>2010608</v>
      </c>
      <c r="B70" s="375" t="s">
        <v>174</v>
      </c>
      <c r="C70" s="443"/>
    </row>
    <row r="71" ht="16.5" customHeight="1" spans="1:3">
      <c r="A71" s="372">
        <v>2010650</v>
      </c>
      <c r="B71" s="375" t="s">
        <v>141</v>
      </c>
      <c r="C71" s="443">
        <v>342.88</v>
      </c>
    </row>
    <row r="72" ht="16.5" customHeight="1" spans="1:3">
      <c r="A72" s="372">
        <v>2010699</v>
      </c>
      <c r="B72" s="375" t="s">
        <v>175</v>
      </c>
      <c r="C72" s="443">
        <v>1.85</v>
      </c>
    </row>
    <row r="73" ht="16.5" customHeight="1" spans="1:3">
      <c r="A73" s="372">
        <v>20107</v>
      </c>
      <c r="B73" s="374" t="s">
        <v>176</v>
      </c>
      <c r="C73" s="442">
        <v>2320.53</v>
      </c>
    </row>
    <row r="74" ht="16.5" hidden="1" customHeight="1" spans="1:3">
      <c r="A74" s="372">
        <v>2010701</v>
      </c>
      <c r="B74" s="375" t="s">
        <v>132</v>
      </c>
      <c r="C74" s="443"/>
    </row>
    <row r="75" ht="16.5" hidden="1" customHeight="1" spans="1:3">
      <c r="A75" s="372">
        <v>2010702</v>
      </c>
      <c r="B75" s="375" t="s">
        <v>133</v>
      </c>
      <c r="C75" s="443"/>
    </row>
    <row r="76" ht="16.5" hidden="1" customHeight="1" spans="1:3">
      <c r="A76" s="372">
        <v>2010703</v>
      </c>
      <c r="B76" s="375" t="s">
        <v>134</v>
      </c>
      <c r="C76" s="443"/>
    </row>
    <row r="77" ht="16.5" hidden="1" customHeight="1" spans="1:3">
      <c r="A77" s="372">
        <v>2010709</v>
      </c>
      <c r="B77" s="375" t="s">
        <v>173</v>
      </c>
      <c r="C77" s="443"/>
    </row>
    <row r="78" ht="16.5" hidden="1" customHeight="1" spans="1:3">
      <c r="A78" s="372">
        <v>2010710</v>
      </c>
      <c r="B78" s="375" t="s">
        <v>177</v>
      </c>
      <c r="C78" s="443"/>
    </row>
    <row r="79" ht="16.5" hidden="1" customHeight="1" spans="1:3">
      <c r="A79" s="372">
        <v>2010750</v>
      </c>
      <c r="B79" s="375" t="s">
        <v>141</v>
      </c>
      <c r="C79" s="443"/>
    </row>
    <row r="80" ht="16.5" customHeight="1" spans="1:3">
      <c r="A80" s="372">
        <v>2010799</v>
      </c>
      <c r="B80" s="375" t="s">
        <v>178</v>
      </c>
      <c r="C80" s="443">
        <v>2320.53</v>
      </c>
    </row>
    <row r="81" ht="16.5" hidden="1" customHeight="1" spans="1:3">
      <c r="A81" s="372">
        <v>20108</v>
      </c>
      <c r="B81" s="374" t="s">
        <v>179</v>
      </c>
      <c r="C81" s="442"/>
    </row>
    <row r="82" ht="16.5" hidden="1" customHeight="1" spans="1:3">
      <c r="A82" s="372">
        <v>2010801</v>
      </c>
      <c r="B82" s="375" t="s">
        <v>132</v>
      </c>
      <c r="C82" s="443"/>
    </row>
    <row r="83" ht="16.5" hidden="1" customHeight="1" spans="1:3">
      <c r="A83" s="372">
        <v>2010802</v>
      </c>
      <c r="B83" s="375" t="s">
        <v>133</v>
      </c>
      <c r="C83" s="443"/>
    </row>
    <row r="84" ht="16.5" hidden="1" customHeight="1" spans="1:3">
      <c r="A84" s="372">
        <v>2010803</v>
      </c>
      <c r="B84" s="375" t="s">
        <v>134</v>
      </c>
      <c r="C84" s="443"/>
    </row>
    <row r="85" ht="16.5" hidden="1" customHeight="1" spans="1:3">
      <c r="A85" s="372">
        <v>2010804</v>
      </c>
      <c r="B85" s="375" t="s">
        <v>180</v>
      </c>
      <c r="C85" s="443"/>
    </row>
    <row r="86" ht="16.5" hidden="1" customHeight="1" spans="1:3">
      <c r="A86" s="372">
        <v>2010805</v>
      </c>
      <c r="B86" s="375" t="s">
        <v>181</v>
      </c>
      <c r="C86" s="443"/>
    </row>
    <row r="87" ht="16.5" hidden="1" customHeight="1" spans="1:3">
      <c r="A87" s="372">
        <v>2010806</v>
      </c>
      <c r="B87" s="375" t="s">
        <v>173</v>
      </c>
      <c r="C87" s="443"/>
    </row>
    <row r="88" ht="16.5" hidden="1" customHeight="1" spans="1:3">
      <c r="A88" s="372">
        <v>2010850</v>
      </c>
      <c r="B88" s="375" t="s">
        <v>141</v>
      </c>
      <c r="C88" s="443"/>
    </row>
    <row r="89" ht="16.5" hidden="1" customHeight="1" spans="1:3">
      <c r="A89" s="372">
        <v>2010899</v>
      </c>
      <c r="B89" s="375" t="s">
        <v>182</v>
      </c>
      <c r="C89" s="443"/>
    </row>
    <row r="90" ht="16.5" hidden="1" customHeight="1" spans="1:3">
      <c r="A90" s="372">
        <v>20109</v>
      </c>
      <c r="B90" s="374" t="s">
        <v>183</v>
      </c>
      <c r="C90" s="442"/>
    </row>
    <row r="91" ht="16.5" hidden="1" customHeight="1" spans="1:3">
      <c r="A91" s="372">
        <v>2010901</v>
      </c>
      <c r="B91" s="375" t="s">
        <v>132</v>
      </c>
      <c r="C91" s="443"/>
    </row>
    <row r="92" ht="16.5" hidden="1" customHeight="1" spans="1:3">
      <c r="A92" s="372">
        <v>2010902</v>
      </c>
      <c r="B92" s="375" t="s">
        <v>133</v>
      </c>
      <c r="C92" s="443"/>
    </row>
    <row r="93" ht="16.5" hidden="1" customHeight="1" spans="1:3">
      <c r="A93" s="372">
        <v>2010903</v>
      </c>
      <c r="B93" s="375" t="s">
        <v>134</v>
      </c>
      <c r="C93" s="443"/>
    </row>
    <row r="94" ht="16.5" hidden="1" customHeight="1" spans="1:3">
      <c r="A94" s="372">
        <v>2010905</v>
      </c>
      <c r="B94" s="375" t="s">
        <v>184</v>
      </c>
      <c r="C94" s="443"/>
    </row>
    <row r="95" ht="16.5" hidden="1" customHeight="1" spans="1:3">
      <c r="A95" s="372">
        <v>2010907</v>
      </c>
      <c r="B95" s="375" t="s">
        <v>185</v>
      </c>
      <c r="C95" s="443"/>
    </row>
    <row r="96" ht="16.5" hidden="1" customHeight="1" spans="1:3">
      <c r="A96" s="372">
        <v>2010908</v>
      </c>
      <c r="B96" s="375" t="s">
        <v>173</v>
      </c>
      <c r="C96" s="443"/>
    </row>
    <row r="97" ht="16.5" hidden="1" customHeight="1" spans="1:3">
      <c r="A97" s="372">
        <v>2010909</v>
      </c>
      <c r="B97" s="375" t="s">
        <v>186</v>
      </c>
      <c r="C97" s="443"/>
    </row>
    <row r="98" ht="16.5" hidden="1" customHeight="1" spans="1:3">
      <c r="A98" s="372">
        <v>2010910</v>
      </c>
      <c r="B98" s="375" t="s">
        <v>187</v>
      </c>
      <c r="C98" s="443"/>
    </row>
    <row r="99" ht="16.5" hidden="1" customHeight="1" spans="1:3">
      <c r="A99" s="372">
        <v>2010911</v>
      </c>
      <c r="B99" s="375" t="s">
        <v>188</v>
      </c>
      <c r="C99" s="443"/>
    </row>
    <row r="100" ht="16.5" hidden="1" customHeight="1" spans="1:3">
      <c r="A100" s="372">
        <v>2010912</v>
      </c>
      <c r="B100" s="375" t="s">
        <v>189</v>
      </c>
      <c r="C100" s="443"/>
    </row>
    <row r="101" ht="16.5" hidden="1" customHeight="1" spans="1:3">
      <c r="A101" s="372">
        <v>2010950</v>
      </c>
      <c r="B101" s="375" t="s">
        <v>141</v>
      </c>
      <c r="C101" s="443"/>
    </row>
    <row r="102" ht="16.5" hidden="1" customHeight="1" spans="1:3">
      <c r="A102" s="372">
        <v>2010999</v>
      </c>
      <c r="B102" s="375" t="s">
        <v>190</v>
      </c>
      <c r="C102" s="443"/>
    </row>
    <row r="103" ht="16.5" customHeight="1" spans="1:3">
      <c r="A103" s="372">
        <v>20111</v>
      </c>
      <c r="B103" s="374" t="s">
        <v>191</v>
      </c>
      <c r="C103" s="442">
        <v>4110.75</v>
      </c>
    </row>
    <row r="104" ht="16.5" customHeight="1" spans="1:3">
      <c r="A104" s="372">
        <v>2011101</v>
      </c>
      <c r="B104" s="375" t="s">
        <v>132</v>
      </c>
      <c r="C104" s="443">
        <v>3113.91</v>
      </c>
    </row>
    <row r="105" ht="16.5" customHeight="1" spans="1:3">
      <c r="A105" s="372">
        <v>2011102</v>
      </c>
      <c r="B105" s="375" t="s">
        <v>133</v>
      </c>
      <c r="C105" s="443">
        <v>515</v>
      </c>
    </row>
    <row r="106" ht="16.5" hidden="1" customHeight="1" spans="1:3">
      <c r="A106" s="372">
        <v>2011103</v>
      </c>
      <c r="B106" s="375" t="s">
        <v>134</v>
      </c>
      <c r="C106" s="443"/>
    </row>
    <row r="107" ht="16.5" customHeight="1" spans="1:3">
      <c r="A107" s="372">
        <v>2011104</v>
      </c>
      <c r="B107" s="375" t="s">
        <v>192</v>
      </c>
      <c r="C107" s="443">
        <v>351.54</v>
      </c>
    </row>
    <row r="108" ht="16.5" hidden="1" customHeight="1" spans="1:3">
      <c r="A108" s="372">
        <v>2011105</v>
      </c>
      <c r="B108" s="375" t="s">
        <v>193</v>
      </c>
      <c r="C108" s="443"/>
    </row>
    <row r="109" ht="16.5" hidden="1" customHeight="1" spans="1:3">
      <c r="A109" s="372">
        <v>2011106</v>
      </c>
      <c r="B109" s="375" t="s">
        <v>194</v>
      </c>
      <c r="C109" s="443"/>
    </row>
    <row r="110" ht="16.5" customHeight="1" spans="1:3">
      <c r="A110" s="372">
        <v>2011150</v>
      </c>
      <c r="B110" s="375" t="s">
        <v>141</v>
      </c>
      <c r="C110" s="443">
        <v>130.29</v>
      </c>
    </row>
    <row r="111" ht="16.5" hidden="1" customHeight="1" spans="1:3">
      <c r="A111" s="372">
        <v>2011199</v>
      </c>
      <c r="B111" s="375" t="s">
        <v>195</v>
      </c>
      <c r="C111" s="443"/>
    </row>
    <row r="112" ht="16.5" customHeight="1" spans="1:3">
      <c r="A112" s="372">
        <v>20113</v>
      </c>
      <c r="B112" s="374" t="s">
        <v>196</v>
      </c>
      <c r="C112" s="442">
        <v>1047.44</v>
      </c>
    </row>
    <row r="113" ht="16.5" customHeight="1" spans="1:3">
      <c r="A113" s="372">
        <v>2011301</v>
      </c>
      <c r="B113" s="375" t="s">
        <v>132</v>
      </c>
      <c r="C113" s="443">
        <v>547.45</v>
      </c>
    </row>
    <row r="114" ht="16.5" hidden="1" customHeight="1" spans="1:3">
      <c r="A114" s="372">
        <v>2011302</v>
      </c>
      <c r="B114" s="375" t="s">
        <v>133</v>
      </c>
      <c r="C114" s="443"/>
    </row>
    <row r="115" ht="16.5" hidden="1" customHeight="1" spans="1:3">
      <c r="A115" s="372">
        <v>2011303</v>
      </c>
      <c r="B115" s="375" t="s">
        <v>134</v>
      </c>
      <c r="C115" s="443"/>
    </row>
    <row r="116" ht="16.5" hidden="1" customHeight="1" spans="1:3">
      <c r="A116" s="372">
        <v>2011304</v>
      </c>
      <c r="B116" s="375" t="s">
        <v>197</v>
      </c>
      <c r="C116" s="443"/>
    </row>
    <row r="117" ht="16.5" hidden="1" customHeight="1" spans="1:3">
      <c r="A117" s="372">
        <v>2011305</v>
      </c>
      <c r="B117" s="375" t="s">
        <v>198</v>
      </c>
      <c r="C117" s="443"/>
    </row>
    <row r="118" ht="16.5" hidden="1" customHeight="1" spans="1:3">
      <c r="A118" s="372">
        <v>2011306</v>
      </c>
      <c r="B118" s="375" t="s">
        <v>199</v>
      </c>
      <c r="C118" s="443"/>
    </row>
    <row r="119" ht="16.5" hidden="1" customHeight="1" spans="1:3">
      <c r="A119" s="372">
        <v>2011307</v>
      </c>
      <c r="B119" s="375" t="s">
        <v>200</v>
      </c>
      <c r="C119" s="443"/>
    </row>
    <row r="120" ht="16.5" hidden="1" customHeight="1" spans="1:3">
      <c r="A120" s="372">
        <v>2011308</v>
      </c>
      <c r="B120" s="375" t="s">
        <v>201</v>
      </c>
      <c r="C120" s="443"/>
    </row>
    <row r="121" ht="16.5" customHeight="1" spans="1:3">
      <c r="A121" s="372">
        <v>2011350</v>
      </c>
      <c r="B121" s="375" t="s">
        <v>141</v>
      </c>
      <c r="C121" s="443">
        <v>499.99</v>
      </c>
    </row>
    <row r="122" ht="16.5" hidden="1" customHeight="1" spans="1:3">
      <c r="A122" s="372">
        <v>2011399</v>
      </c>
      <c r="B122" s="375" t="s">
        <v>202</v>
      </c>
      <c r="C122" s="443"/>
    </row>
    <row r="123" ht="16.5" hidden="1" customHeight="1" spans="1:3">
      <c r="A123" s="372">
        <v>20114</v>
      </c>
      <c r="B123" s="374" t="s">
        <v>203</v>
      </c>
      <c r="C123" s="442"/>
    </row>
    <row r="124" ht="16.5" hidden="1" customHeight="1" spans="1:3">
      <c r="A124" s="372">
        <v>2011401</v>
      </c>
      <c r="B124" s="375" t="s">
        <v>132</v>
      </c>
      <c r="C124" s="443"/>
    </row>
    <row r="125" ht="16.5" hidden="1" customHeight="1" spans="1:3">
      <c r="A125" s="372">
        <v>2011402</v>
      </c>
      <c r="B125" s="375" t="s">
        <v>133</v>
      </c>
      <c r="C125" s="443"/>
    </row>
    <row r="126" ht="16.5" hidden="1" customHeight="1" spans="1:3">
      <c r="A126" s="372">
        <v>2011403</v>
      </c>
      <c r="B126" s="375" t="s">
        <v>134</v>
      </c>
      <c r="C126" s="443"/>
    </row>
    <row r="127" ht="16.5" hidden="1" customHeight="1" spans="1:3">
      <c r="A127" s="372">
        <v>2011404</v>
      </c>
      <c r="B127" s="375" t="s">
        <v>204</v>
      </c>
      <c r="C127" s="443"/>
    </row>
    <row r="128" ht="16.5" hidden="1" customHeight="1" spans="1:3">
      <c r="A128" s="372">
        <v>2011405</v>
      </c>
      <c r="B128" s="375" t="s">
        <v>205</v>
      </c>
      <c r="C128" s="443"/>
    </row>
    <row r="129" ht="16.5" hidden="1" customHeight="1" spans="1:3">
      <c r="A129" s="372">
        <v>2011408</v>
      </c>
      <c r="B129" s="375" t="s">
        <v>206</v>
      </c>
      <c r="C129" s="443"/>
    </row>
    <row r="130" ht="16.5" hidden="1" customHeight="1" spans="1:3">
      <c r="A130" s="372">
        <v>2011409</v>
      </c>
      <c r="B130" s="375" t="s">
        <v>207</v>
      </c>
      <c r="C130" s="443"/>
    </row>
    <row r="131" ht="16.5" hidden="1" customHeight="1" spans="1:3">
      <c r="A131" s="372">
        <v>2011410</v>
      </c>
      <c r="B131" s="375" t="s">
        <v>208</v>
      </c>
      <c r="C131" s="443"/>
    </row>
    <row r="132" ht="16.5" hidden="1" customHeight="1" spans="1:3">
      <c r="A132" s="372">
        <v>2011411</v>
      </c>
      <c r="B132" s="375" t="s">
        <v>209</v>
      </c>
      <c r="C132" s="443"/>
    </row>
    <row r="133" ht="16.5" hidden="1" customHeight="1" spans="1:3">
      <c r="A133" s="372">
        <v>2011450</v>
      </c>
      <c r="B133" s="375" t="s">
        <v>141</v>
      </c>
      <c r="C133" s="443"/>
    </row>
    <row r="134" ht="16.5" hidden="1" customHeight="1" spans="1:3">
      <c r="A134" s="372">
        <v>2011499</v>
      </c>
      <c r="B134" s="375" t="s">
        <v>210</v>
      </c>
      <c r="C134" s="443"/>
    </row>
    <row r="135" ht="16.5" hidden="1" customHeight="1" spans="1:3">
      <c r="A135" s="372">
        <v>20123</v>
      </c>
      <c r="B135" s="374" t="s">
        <v>211</v>
      </c>
      <c r="C135" s="442"/>
    </row>
    <row r="136" ht="16.5" hidden="1" customHeight="1" spans="1:3">
      <c r="A136" s="372">
        <v>2012301</v>
      </c>
      <c r="B136" s="375" t="s">
        <v>132</v>
      </c>
      <c r="C136" s="443"/>
    </row>
    <row r="137" ht="16.5" hidden="1" customHeight="1" spans="1:3">
      <c r="A137" s="372">
        <v>2012302</v>
      </c>
      <c r="B137" s="375" t="s">
        <v>133</v>
      </c>
      <c r="C137" s="443"/>
    </row>
    <row r="138" ht="16.5" hidden="1" customHeight="1" spans="1:3">
      <c r="A138" s="372">
        <v>2012303</v>
      </c>
      <c r="B138" s="375" t="s">
        <v>134</v>
      </c>
      <c r="C138" s="443"/>
    </row>
    <row r="139" ht="16.5" hidden="1" customHeight="1" spans="1:3">
      <c r="A139" s="372">
        <v>2012304</v>
      </c>
      <c r="B139" s="375" t="s">
        <v>212</v>
      </c>
      <c r="C139" s="443"/>
    </row>
    <row r="140" ht="16.5" hidden="1" customHeight="1" spans="1:3">
      <c r="A140" s="372">
        <v>2012350</v>
      </c>
      <c r="B140" s="375" t="s">
        <v>141</v>
      </c>
      <c r="C140" s="443"/>
    </row>
    <row r="141" ht="16.5" hidden="1" customHeight="1" spans="1:3">
      <c r="A141" s="372">
        <v>2012399</v>
      </c>
      <c r="B141" s="375" t="s">
        <v>213</v>
      </c>
      <c r="C141" s="443"/>
    </row>
    <row r="142" ht="16.5" hidden="1" customHeight="1" spans="1:3">
      <c r="A142" s="372">
        <v>20125</v>
      </c>
      <c r="B142" s="374" t="s">
        <v>214</v>
      </c>
      <c r="C142" s="442"/>
    </row>
    <row r="143" ht="16.5" hidden="1" customHeight="1" spans="1:3">
      <c r="A143" s="372">
        <v>2012501</v>
      </c>
      <c r="B143" s="375" t="s">
        <v>132</v>
      </c>
      <c r="C143" s="443"/>
    </row>
    <row r="144" ht="16.5" hidden="1" customHeight="1" spans="1:3">
      <c r="A144" s="372">
        <v>2012502</v>
      </c>
      <c r="B144" s="375" t="s">
        <v>133</v>
      </c>
      <c r="C144" s="443"/>
    </row>
    <row r="145" ht="16.5" hidden="1" customHeight="1" spans="1:3">
      <c r="A145" s="372">
        <v>2012503</v>
      </c>
      <c r="B145" s="375" t="s">
        <v>134</v>
      </c>
      <c r="C145" s="443"/>
    </row>
    <row r="146" ht="16.5" hidden="1" customHeight="1" spans="1:3">
      <c r="A146" s="372">
        <v>2012504</v>
      </c>
      <c r="B146" s="375" t="s">
        <v>215</v>
      </c>
      <c r="C146" s="443"/>
    </row>
    <row r="147" ht="16.5" hidden="1" customHeight="1" spans="1:3">
      <c r="A147" s="372">
        <v>2012505</v>
      </c>
      <c r="B147" s="375" t="s">
        <v>216</v>
      </c>
      <c r="C147" s="443"/>
    </row>
    <row r="148" ht="16.5" hidden="1" customHeight="1" spans="1:3">
      <c r="A148" s="372">
        <v>2012550</v>
      </c>
      <c r="B148" s="375" t="s">
        <v>141</v>
      </c>
      <c r="C148" s="443"/>
    </row>
    <row r="149" ht="16.5" hidden="1" customHeight="1" spans="1:3">
      <c r="A149" s="372">
        <v>2012599</v>
      </c>
      <c r="B149" s="375" t="s">
        <v>217</v>
      </c>
      <c r="C149" s="443"/>
    </row>
    <row r="150" ht="16.5" customHeight="1" spans="1:3">
      <c r="A150" s="372">
        <v>20126</v>
      </c>
      <c r="B150" s="374" t="s">
        <v>218</v>
      </c>
      <c r="C150" s="442">
        <v>331.6</v>
      </c>
    </row>
    <row r="151" ht="16.5" customHeight="1" spans="1:3">
      <c r="A151" s="372">
        <v>2012601</v>
      </c>
      <c r="B151" s="375" t="s">
        <v>132</v>
      </c>
      <c r="C151" s="443">
        <v>331.6</v>
      </c>
    </row>
    <row r="152" ht="16.5" hidden="1" customHeight="1" spans="1:3">
      <c r="A152" s="372">
        <v>2012602</v>
      </c>
      <c r="B152" s="375" t="s">
        <v>133</v>
      </c>
      <c r="C152" s="443"/>
    </row>
    <row r="153" ht="16.5" hidden="1" customHeight="1" spans="1:3">
      <c r="A153" s="372">
        <v>2012603</v>
      </c>
      <c r="B153" s="375" t="s">
        <v>134</v>
      </c>
      <c r="C153" s="443"/>
    </row>
    <row r="154" ht="16.5" hidden="1" customHeight="1" spans="1:3">
      <c r="A154" s="372">
        <v>2012604</v>
      </c>
      <c r="B154" s="375" t="s">
        <v>219</v>
      </c>
      <c r="C154" s="443"/>
    </row>
    <row r="155" ht="16.5" hidden="1" customHeight="1" spans="1:3">
      <c r="A155" s="372">
        <v>2012699</v>
      </c>
      <c r="B155" s="375" t="s">
        <v>220</v>
      </c>
      <c r="C155" s="443"/>
    </row>
    <row r="156" ht="16.5" customHeight="1" spans="1:3">
      <c r="A156" s="372">
        <v>20128</v>
      </c>
      <c r="B156" s="374" t="s">
        <v>221</v>
      </c>
      <c r="C156" s="442">
        <v>125.77</v>
      </c>
    </row>
    <row r="157" ht="16.5" customHeight="1" spans="1:3">
      <c r="A157" s="372">
        <v>2012801</v>
      </c>
      <c r="B157" s="375" t="s">
        <v>132</v>
      </c>
      <c r="C157" s="443">
        <v>125.77</v>
      </c>
    </row>
    <row r="158" ht="16.5" hidden="1" customHeight="1" spans="1:3">
      <c r="A158" s="372">
        <v>2012802</v>
      </c>
      <c r="B158" s="375" t="s">
        <v>133</v>
      </c>
      <c r="C158" s="443"/>
    </row>
    <row r="159" ht="16.5" hidden="1" customHeight="1" spans="1:3">
      <c r="A159" s="372">
        <v>2012803</v>
      </c>
      <c r="B159" s="375" t="s">
        <v>134</v>
      </c>
      <c r="C159" s="443"/>
    </row>
    <row r="160" ht="16.5" hidden="1" customHeight="1" spans="1:3">
      <c r="A160" s="372">
        <v>2012804</v>
      </c>
      <c r="B160" s="375" t="s">
        <v>146</v>
      </c>
      <c r="C160" s="443"/>
    </row>
    <row r="161" ht="16.5" hidden="1" customHeight="1" spans="1:3">
      <c r="A161" s="372">
        <v>2012850</v>
      </c>
      <c r="B161" s="375" t="s">
        <v>141</v>
      </c>
      <c r="C161" s="443"/>
    </row>
    <row r="162" ht="16.5" hidden="1" customHeight="1" spans="1:3">
      <c r="A162" s="372">
        <v>2012899</v>
      </c>
      <c r="B162" s="375" t="s">
        <v>222</v>
      </c>
      <c r="C162" s="443"/>
    </row>
    <row r="163" ht="16.5" customHeight="1" spans="1:3">
      <c r="A163" s="372">
        <v>20129</v>
      </c>
      <c r="B163" s="374" t="s">
        <v>223</v>
      </c>
      <c r="C163" s="442">
        <v>976.18</v>
      </c>
    </row>
    <row r="164" ht="16.5" customHeight="1" spans="1:3">
      <c r="A164" s="372">
        <v>2012901</v>
      </c>
      <c r="B164" s="375" t="s">
        <v>132</v>
      </c>
      <c r="C164" s="443">
        <v>387.13</v>
      </c>
    </row>
    <row r="165" ht="16.5" customHeight="1" spans="1:3">
      <c r="A165" s="372">
        <v>2012902</v>
      </c>
      <c r="B165" s="375" t="s">
        <v>133</v>
      </c>
      <c r="C165" s="443">
        <v>153.93</v>
      </c>
    </row>
    <row r="166" ht="16.5" hidden="1" customHeight="1" spans="1:3">
      <c r="A166" s="372">
        <v>2012903</v>
      </c>
      <c r="B166" s="375" t="s">
        <v>134</v>
      </c>
      <c r="C166" s="443"/>
    </row>
    <row r="167" ht="16.5" hidden="1" customHeight="1" spans="1:3">
      <c r="A167" s="372">
        <v>2012906</v>
      </c>
      <c r="B167" s="375" t="s">
        <v>224</v>
      </c>
      <c r="C167" s="443"/>
    </row>
    <row r="168" ht="16.5" customHeight="1" spans="1:3">
      <c r="A168" s="372">
        <v>2012950</v>
      </c>
      <c r="B168" s="375" t="s">
        <v>141</v>
      </c>
      <c r="C168" s="443">
        <v>226.98</v>
      </c>
    </row>
    <row r="169" ht="16.5" customHeight="1" spans="1:3">
      <c r="A169" s="372">
        <v>2012999</v>
      </c>
      <c r="B169" s="375" t="s">
        <v>225</v>
      </c>
      <c r="C169" s="443">
        <v>208.15</v>
      </c>
    </row>
    <row r="170" ht="16.5" customHeight="1" spans="1:3">
      <c r="A170" s="372">
        <v>20131</v>
      </c>
      <c r="B170" s="374" t="s">
        <v>226</v>
      </c>
      <c r="C170" s="443">
        <v>2084.93</v>
      </c>
    </row>
    <row r="171" ht="16.5" customHeight="1" spans="1:3">
      <c r="A171" s="372">
        <v>2013101</v>
      </c>
      <c r="B171" s="375" t="s">
        <v>132</v>
      </c>
      <c r="C171" s="443">
        <v>1016.94</v>
      </c>
    </row>
    <row r="172" ht="16.5" customHeight="1" spans="1:3">
      <c r="A172" s="372">
        <v>2013102</v>
      </c>
      <c r="B172" s="375" t="s">
        <v>133</v>
      </c>
      <c r="C172" s="443">
        <v>154.33</v>
      </c>
    </row>
    <row r="173" ht="16.5" customHeight="1" spans="1:3">
      <c r="A173" s="372">
        <v>2013103</v>
      </c>
      <c r="B173" s="375" t="s">
        <v>134</v>
      </c>
      <c r="C173" s="443">
        <v>556</v>
      </c>
    </row>
    <row r="174" ht="16.5" hidden="1" customHeight="1" spans="1:3">
      <c r="A174" s="372">
        <v>2013105</v>
      </c>
      <c r="B174" s="375" t="s">
        <v>227</v>
      </c>
      <c r="C174" s="443"/>
    </row>
    <row r="175" ht="16.5" customHeight="1" spans="1:3">
      <c r="A175" s="372">
        <v>2013150</v>
      </c>
      <c r="B175" s="375" t="s">
        <v>141</v>
      </c>
      <c r="C175" s="443">
        <v>357.66</v>
      </c>
    </row>
    <row r="176" ht="16.5" hidden="1" customHeight="1" spans="1:3">
      <c r="A176" s="372">
        <v>2013199</v>
      </c>
      <c r="B176" s="375" t="s">
        <v>228</v>
      </c>
      <c r="C176" s="443"/>
    </row>
    <row r="177" ht="16.5" customHeight="1" spans="1:3">
      <c r="A177" s="372">
        <v>20132</v>
      </c>
      <c r="B177" s="374" t="s">
        <v>229</v>
      </c>
      <c r="C177" s="443">
        <v>1661.69</v>
      </c>
    </row>
    <row r="178" ht="16.5" customHeight="1" spans="1:3">
      <c r="A178" s="372">
        <v>2013201</v>
      </c>
      <c r="B178" s="375" t="s">
        <v>132</v>
      </c>
      <c r="C178" s="443">
        <v>642.67</v>
      </c>
    </row>
    <row r="179" ht="16.5" customHeight="1" spans="1:3">
      <c r="A179" s="372">
        <v>2013202</v>
      </c>
      <c r="B179" s="375" t="s">
        <v>133</v>
      </c>
      <c r="C179" s="443">
        <v>875.46</v>
      </c>
    </row>
    <row r="180" ht="16.5" hidden="1" customHeight="1" spans="1:3">
      <c r="A180" s="372">
        <v>2013203</v>
      </c>
      <c r="B180" s="375" t="s">
        <v>134</v>
      </c>
      <c r="C180" s="443"/>
    </row>
    <row r="181" ht="16.5" hidden="1" customHeight="1" spans="1:3">
      <c r="A181" s="372">
        <v>2013204</v>
      </c>
      <c r="B181" s="375" t="s">
        <v>230</v>
      </c>
      <c r="C181" s="443"/>
    </row>
    <row r="182" ht="16.5" customHeight="1" spans="1:3">
      <c r="A182" s="372">
        <v>2013250</v>
      </c>
      <c r="B182" s="375" t="s">
        <v>141</v>
      </c>
      <c r="C182" s="443">
        <v>143.56</v>
      </c>
    </row>
    <row r="183" ht="16.5" hidden="1" customHeight="1" spans="1:3">
      <c r="A183" s="372">
        <v>2013299</v>
      </c>
      <c r="B183" s="375" t="s">
        <v>231</v>
      </c>
      <c r="C183" s="443"/>
    </row>
    <row r="184" ht="16.5" customHeight="1" spans="1:3">
      <c r="A184" s="372">
        <v>20133</v>
      </c>
      <c r="B184" s="374" t="s">
        <v>232</v>
      </c>
      <c r="C184" s="443">
        <v>1336.18</v>
      </c>
    </row>
    <row r="185" ht="16.5" customHeight="1" spans="1:3">
      <c r="A185" s="372">
        <v>2013301</v>
      </c>
      <c r="B185" s="375" t="s">
        <v>132</v>
      </c>
      <c r="C185" s="443">
        <v>553.02</v>
      </c>
    </row>
    <row r="186" ht="16.5" customHeight="1" spans="1:3">
      <c r="A186" s="372">
        <v>2013302</v>
      </c>
      <c r="B186" s="375" t="s">
        <v>133</v>
      </c>
      <c r="C186" s="443">
        <v>675.43</v>
      </c>
    </row>
    <row r="187" ht="16.5" hidden="1" customHeight="1" spans="1:3">
      <c r="A187" s="372">
        <v>2013303</v>
      </c>
      <c r="B187" s="375" t="s">
        <v>134</v>
      </c>
      <c r="C187" s="443"/>
    </row>
    <row r="188" ht="16.5" hidden="1" customHeight="1" spans="1:3">
      <c r="A188" s="372">
        <v>2013304</v>
      </c>
      <c r="B188" s="375" t="s">
        <v>233</v>
      </c>
      <c r="C188" s="443"/>
    </row>
    <row r="189" ht="16.5" customHeight="1" spans="1:3">
      <c r="A189" s="372">
        <v>2013350</v>
      </c>
      <c r="B189" s="375" t="s">
        <v>141</v>
      </c>
      <c r="C189" s="443">
        <v>107.73</v>
      </c>
    </row>
    <row r="190" ht="16.5" hidden="1" customHeight="1" spans="1:3">
      <c r="A190" s="372">
        <v>2013399</v>
      </c>
      <c r="B190" s="375" t="s">
        <v>234</v>
      </c>
      <c r="C190" s="443"/>
    </row>
    <row r="191" ht="16.5" customHeight="1" spans="1:3">
      <c r="A191" s="372">
        <v>20134</v>
      </c>
      <c r="B191" s="374" t="s">
        <v>235</v>
      </c>
      <c r="C191" s="443">
        <v>695.26</v>
      </c>
    </row>
    <row r="192" ht="16.5" customHeight="1" spans="1:3">
      <c r="A192" s="372">
        <v>2013401</v>
      </c>
      <c r="B192" s="375" t="s">
        <v>132</v>
      </c>
      <c r="C192" s="443">
        <v>391.8</v>
      </c>
    </row>
    <row r="193" ht="16.5" customHeight="1" spans="1:3">
      <c r="A193" s="372">
        <v>2013402</v>
      </c>
      <c r="B193" s="375" t="s">
        <v>133</v>
      </c>
      <c r="C193" s="443">
        <v>118.44</v>
      </c>
    </row>
    <row r="194" ht="16.5" hidden="1" customHeight="1" spans="1:3">
      <c r="A194" s="372">
        <v>2013403</v>
      </c>
      <c r="B194" s="375" t="s">
        <v>134</v>
      </c>
      <c r="C194" s="443"/>
    </row>
    <row r="195" ht="16.5" customHeight="1" spans="1:3">
      <c r="A195" s="372">
        <v>2013404</v>
      </c>
      <c r="B195" s="375" t="s">
        <v>236</v>
      </c>
      <c r="C195" s="443">
        <v>119.14</v>
      </c>
    </row>
    <row r="196" ht="16.5" customHeight="1" spans="1:3">
      <c r="A196" s="372">
        <v>2013405</v>
      </c>
      <c r="B196" s="375" t="s">
        <v>237</v>
      </c>
      <c r="C196" s="443">
        <v>12.61</v>
      </c>
    </row>
    <row r="197" ht="16.5" customHeight="1" spans="1:3">
      <c r="A197" s="372">
        <v>2013450</v>
      </c>
      <c r="B197" s="375" t="s">
        <v>141</v>
      </c>
      <c r="C197" s="443">
        <v>53.27</v>
      </c>
    </row>
    <row r="198" ht="16.5" hidden="1" customHeight="1" spans="1:3">
      <c r="A198" s="372">
        <v>2013499</v>
      </c>
      <c r="B198" s="375" t="s">
        <v>238</v>
      </c>
      <c r="C198" s="443"/>
    </row>
    <row r="199" ht="16.5" hidden="1" customHeight="1" spans="1:3">
      <c r="A199" s="372">
        <v>20135</v>
      </c>
      <c r="B199" s="374" t="s">
        <v>239</v>
      </c>
      <c r="C199" s="443"/>
    </row>
    <row r="200" ht="16.5" hidden="1" customHeight="1" spans="1:3">
      <c r="A200" s="372">
        <v>2013501</v>
      </c>
      <c r="B200" s="375" t="s">
        <v>132</v>
      </c>
      <c r="C200" s="443"/>
    </row>
    <row r="201" ht="16.5" hidden="1" customHeight="1" spans="1:3">
      <c r="A201" s="372">
        <v>2013502</v>
      </c>
      <c r="B201" s="375" t="s">
        <v>133</v>
      </c>
      <c r="C201" s="443"/>
    </row>
    <row r="202" ht="16.5" hidden="1" customHeight="1" spans="1:3">
      <c r="A202" s="372">
        <v>2013503</v>
      </c>
      <c r="B202" s="375" t="s">
        <v>134</v>
      </c>
      <c r="C202" s="443"/>
    </row>
    <row r="203" ht="16.5" hidden="1" customHeight="1" spans="1:3">
      <c r="A203" s="372">
        <v>2013550</v>
      </c>
      <c r="B203" s="375" t="s">
        <v>141</v>
      </c>
      <c r="C203" s="443"/>
    </row>
    <row r="204" ht="16.5" hidden="1" customHeight="1" spans="1:3">
      <c r="A204" s="372">
        <v>2013599</v>
      </c>
      <c r="B204" s="375" t="s">
        <v>240</v>
      </c>
      <c r="C204" s="443"/>
    </row>
    <row r="205" ht="16.5" customHeight="1" spans="1:3">
      <c r="A205" s="372">
        <v>20136</v>
      </c>
      <c r="B205" s="374" t="s">
        <v>241</v>
      </c>
      <c r="C205" s="443">
        <v>2268.24</v>
      </c>
    </row>
    <row r="206" ht="16.5" customHeight="1" spans="1:3">
      <c r="A206" s="372">
        <v>2013601</v>
      </c>
      <c r="B206" s="375" t="s">
        <v>132</v>
      </c>
      <c r="C206" s="443">
        <v>776.61</v>
      </c>
    </row>
    <row r="207" ht="16.5" customHeight="1" spans="1:3">
      <c r="A207" s="372">
        <v>2013602</v>
      </c>
      <c r="B207" s="375" t="s">
        <v>133</v>
      </c>
      <c r="C207" s="443">
        <v>563.24</v>
      </c>
    </row>
    <row r="208" ht="16.5" hidden="1" customHeight="1" spans="1:3">
      <c r="A208" s="372">
        <v>2013603</v>
      </c>
      <c r="B208" s="375" t="s">
        <v>134</v>
      </c>
      <c r="C208" s="443"/>
    </row>
    <row r="209" ht="16.5" customHeight="1" spans="1:3">
      <c r="A209" s="372">
        <v>2013650</v>
      </c>
      <c r="B209" s="375" t="s">
        <v>141</v>
      </c>
      <c r="C209" s="443">
        <v>194.07</v>
      </c>
    </row>
    <row r="210" ht="16.5" customHeight="1" spans="1:3">
      <c r="A210" s="372">
        <v>2013699</v>
      </c>
      <c r="B210" s="375" t="s">
        <v>242</v>
      </c>
      <c r="C210" s="443">
        <v>734.32</v>
      </c>
    </row>
    <row r="211" ht="16.5" customHeight="1" spans="1:3">
      <c r="A211" s="372">
        <v>20137</v>
      </c>
      <c r="B211" s="374" t="s">
        <v>243</v>
      </c>
      <c r="C211" s="443">
        <v>297.65</v>
      </c>
    </row>
    <row r="212" ht="16.5" customHeight="1" spans="1:3">
      <c r="A212" s="372">
        <v>2013701</v>
      </c>
      <c r="B212" s="375" t="s">
        <v>132</v>
      </c>
      <c r="C212" s="443">
        <v>113.12</v>
      </c>
    </row>
    <row r="213" ht="16.5" customHeight="1" spans="1:3">
      <c r="A213" s="372">
        <v>2013702</v>
      </c>
      <c r="B213" s="375" t="s">
        <v>133</v>
      </c>
      <c r="C213" s="443">
        <v>70</v>
      </c>
    </row>
    <row r="214" ht="16.5" hidden="1" customHeight="1" spans="1:3">
      <c r="A214" s="372">
        <v>2013703</v>
      </c>
      <c r="B214" s="375" t="s">
        <v>134</v>
      </c>
      <c r="C214" s="443"/>
    </row>
    <row r="215" ht="16.5" hidden="1" customHeight="1" spans="1:3">
      <c r="A215" s="372">
        <v>2013704</v>
      </c>
      <c r="B215" s="375" t="s">
        <v>244</v>
      </c>
      <c r="C215" s="443"/>
    </row>
    <row r="216" ht="16.5" customHeight="1" spans="1:3">
      <c r="A216" s="372">
        <v>2013750</v>
      </c>
      <c r="B216" s="375" t="s">
        <v>141</v>
      </c>
      <c r="C216" s="443">
        <v>114.54</v>
      </c>
    </row>
    <row r="217" ht="16.5" hidden="1" customHeight="1" spans="1:3">
      <c r="A217" s="372">
        <v>2013799</v>
      </c>
      <c r="B217" s="375" t="s">
        <v>245</v>
      </c>
      <c r="C217" s="443"/>
    </row>
    <row r="218" ht="16.5" customHeight="1" spans="1:3">
      <c r="A218" s="372">
        <v>20138</v>
      </c>
      <c r="B218" s="374" t="s">
        <v>246</v>
      </c>
      <c r="C218" s="443">
        <v>4962.88</v>
      </c>
    </row>
    <row r="219" ht="16.5" customHeight="1" spans="1:3">
      <c r="A219" s="372">
        <v>2013801</v>
      </c>
      <c r="B219" s="375" t="s">
        <v>132</v>
      </c>
      <c r="C219" s="443">
        <v>4157.16</v>
      </c>
    </row>
    <row r="220" ht="16.5" customHeight="1" spans="1:3">
      <c r="A220" s="372">
        <v>2013802</v>
      </c>
      <c r="B220" s="375" t="s">
        <v>133</v>
      </c>
      <c r="C220" s="443">
        <v>192</v>
      </c>
    </row>
    <row r="221" ht="16.5" hidden="1" customHeight="1" spans="1:3">
      <c r="A221" s="372">
        <v>2013803</v>
      </c>
      <c r="B221" s="375" t="s">
        <v>134</v>
      </c>
      <c r="C221" s="443"/>
    </row>
    <row r="222" ht="16.5" hidden="1" customHeight="1" spans="1:3">
      <c r="A222" s="372">
        <v>2013804</v>
      </c>
      <c r="B222" s="375" t="s">
        <v>247</v>
      </c>
      <c r="C222" s="443"/>
    </row>
    <row r="223" ht="16.5" customHeight="1" spans="1:3">
      <c r="A223" s="372">
        <v>2013805</v>
      </c>
      <c r="B223" s="375" t="s">
        <v>248</v>
      </c>
      <c r="C223" s="443">
        <v>7</v>
      </c>
    </row>
    <row r="224" ht="16.5" hidden="1" customHeight="1" spans="1:3">
      <c r="A224" s="372">
        <v>2013808</v>
      </c>
      <c r="B224" s="375" t="s">
        <v>173</v>
      </c>
      <c r="C224" s="443"/>
    </row>
    <row r="225" ht="16.5" customHeight="1" spans="1:3">
      <c r="A225" s="372">
        <v>2013810</v>
      </c>
      <c r="B225" s="375" t="s">
        <v>249</v>
      </c>
      <c r="C225" s="443">
        <v>6</v>
      </c>
    </row>
    <row r="226" ht="16.5" customHeight="1" spans="1:3">
      <c r="A226" s="372">
        <v>2013812</v>
      </c>
      <c r="B226" s="375" t="s">
        <v>250</v>
      </c>
      <c r="C226" s="443">
        <v>49</v>
      </c>
    </row>
    <row r="227" ht="16.5" hidden="1" customHeight="1" spans="1:3">
      <c r="A227" s="372">
        <v>2013813</v>
      </c>
      <c r="B227" s="375" t="s">
        <v>251</v>
      </c>
      <c r="C227" s="443"/>
    </row>
    <row r="228" ht="16.5" customHeight="1" spans="1:3">
      <c r="A228" s="372">
        <v>2013814</v>
      </c>
      <c r="B228" s="375" t="s">
        <v>252</v>
      </c>
      <c r="C228" s="443">
        <v>4.5</v>
      </c>
    </row>
    <row r="229" ht="16.5" customHeight="1" spans="1:3">
      <c r="A229" s="372">
        <v>2013815</v>
      </c>
      <c r="B229" s="375" t="s">
        <v>253</v>
      </c>
      <c r="C229" s="443">
        <v>3</v>
      </c>
    </row>
    <row r="230" ht="16.5" customHeight="1" spans="1:3">
      <c r="A230" s="372">
        <v>2013816</v>
      </c>
      <c r="B230" s="375" t="s">
        <v>254</v>
      </c>
      <c r="C230" s="443">
        <v>27</v>
      </c>
    </row>
    <row r="231" ht="16.5" customHeight="1" spans="1:3">
      <c r="A231" s="372">
        <v>2013850</v>
      </c>
      <c r="B231" s="375" t="s">
        <v>141</v>
      </c>
      <c r="C231" s="443">
        <v>169.63</v>
      </c>
    </row>
    <row r="232" ht="16.5" customHeight="1" spans="1:3">
      <c r="A232" s="372">
        <v>2013899</v>
      </c>
      <c r="B232" s="375" t="s">
        <v>255</v>
      </c>
      <c r="C232" s="443">
        <v>347.59</v>
      </c>
    </row>
    <row r="233" ht="16.5" customHeight="1" spans="1:3">
      <c r="A233" s="372">
        <v>20199</v>
      </c>
      <c r="B233" s="374" t="s">
        <v>256</v>
      </c>
      <c r="C233" s="443">
        <v>1037.29</v>
      </c>
    </row>
    <row r="234" ht="16.5" hidden="1" customHeight="1" spans="1:3">
      <c r="A234" s="372">
        <v>2019901</v>
      </c>
      <c r="B234" s="375" t="s">
        <v>257</v>
      </c>
      <c r="C234" s="443"/>
    </row>
    <row r="235" ht="16.5" customHeight="1" spans="1:3">
      <c r="A235" s="372">
        <v>2019999</v>
      </c>
      <c r="B235" s="375" t="s">
        <v>258</v>
      </c>
      <c r="C235" s="443">
        <v>1037.29</v>
      </c>
    </row>
    <row r="236" ht="16.5" hidden="1" customHeight="1" spans="1:3">
      <c r="A236" s="372">
        <v>202</v>
      </c>
      <c r="B236" s="374" t="s">
        <v>259</v>
      </c>
      <c r="C236" s="443"/>
    </row>
    <row r="237" ht="16.5" hidden="1" customHeight="1" spans="1:3">
      <c r="A237" s="372">
        <v>20201</v>
      </c>
      <c r="B237" s="374" t="s">
        <v>260</v>
      </c>
      <c r="C237" s="443"/>
    </row>
    <row r="238" ht="16.5" hidden="1" customHeight="1" spans="1:3">
      <c r="A238" s="372">
        <v>2020101</v>
      </c>
      <c r="B238" s="375" t="s">
        <v>132</v>
      </c>
      <c r="C238" s="443"/>
    </row>
    <row r="239" ht="16.5" hidden="1" customHeight="1" spans="1:3">
      <c r="A239" s="372">
        <v>2020102</v>
      </c>
      <c r="B239" s="375" t="s">
        <v>133</v>
      </c>
      <c r="C239" s="443"/>
    </row>
    <row r="240" ht="16.5" hidden="1" customHeight="1" spans="1:3">
      <c r="A240" s="372">
        <v>2020103</v>
      </c>
      <c r="B240" s="375" t="s">
        <v>134</v>
      </c>
      <c r="C240" s="443"/>
    </row>
    <row r="241" ht="16.5" hidden="1" customHeight="1" spans="1:3">
      <c r="A241" s="372">
        <v>2020104</v>
      </c>
      <c r="B241" s="375" t="s">
        <v>227</v>
      </c>
      <c r="C241" s="443"/>
    </row>
    <row r="242" ht="16.5" hidden="1" customHeight="1" spans="1:3">
      <c r="A242" s="372">
        <v>2020150</v>
      </c>
      <c r="B242" s="375" t="s">
        <v>141</v>
      </c>
      <c r="C242" s="443"/>
    </row>
    <row r="243" ht="16.5" hidden="1" customHeight="1" spans="1:3">
      <c r="A243" s="372">
        <v>2020199</v>
      </c>
      <c r="B243" s="375" t="s">
        <v>261</v>
      </c>
      <c r="C243" s="443"/>
    </row>
    <row r="244" ht="16.5" hidden="1" customHeight="1" spans="1:3">
      <c r="A244" s="372">
        <v>20202</v>
      </c>
      <c r="B244" s="374" t="s">
        <v>262</v>
      </c>
      <c r="C244" s="443"/>
    </row>
    <row r="245" ht="16.5" hidden="1" customHeight="1" spans="1:3">
      <c r="A245" s="372">
        <v>2020201</v>
      </c>
      <c r="B245" s="375" t="s">
        <v>263</v>
      </c>
      <c r="C245" s="443"/>
    </row>
    <row r="246" ht="16.5" hidden="1" customHeight="1" spans="1:3">
      <c r="A246" s="372">
        <v>2020202</v>
      </c>
      <c r="B246" s="375" t="s">
        <v>264</v>
      </c>
      <c r="C246" s="443"/>
    </row>
    <row r="247" ht="16.5" customHeight="1" spans="1:3">
      <c r="A247" s="372">
        <v>20203</v>
      </c>
      <c r="B247" s="374" t="s">
        <v>265</v>
      </c>
      <c r="C247" s="443">
        <v>20443.11</v>
      </c>
    </row>
    <row r="248" ht="16.5" hidden="1" customHeight="1" spans="1:3">
      <c r="A248" s="372">
        <v>2020304</v>
      </c>
      <c r="B248" s="375" t="s">
        <v>266</v>
      </c>
      <c r="C248" s="443"/>
    </row>
    <row r="249" ht="16.5" hidden="1" customHeight="1" spans="1:3">
      <c r="A249" s="372">
        <v>2020306</v>
      </c>
      <c r="B249" s="375" t="s">
        <v>267</v>
      </c>
      <c r="C249" s="443"/>
    </row>
    <row r="250" ht="16.5" hidden="1" customHeight="1" spans="1:3">
      <c r="A250" s="372">
        <v>20204</v>
      </c>
      <c r="B250" s="374" t="s">
        <v>268</v>
      </c>
      <c r="C250" s="443"/>
    </row>
    <row r="251" ht="16.5" hidden="1" customHeight="1" spans="1:3">
      <c r="A251" s="372">
        <v>2020401</v>
      </c>
      <c r="B251" s="375" t="s">
        <v>269</v>
      </c>
      <c r="C251" s="443"/>
    </row>
    <row r="252" ht="16.5" hidden="1" customHeight="1" spans="1:3">
      <c r="A252" s="372">
        <v>2020402</v>
      </c>
      <c r="B252" s="375" t="s">
        <v>270</v>
      </c>
      <c r="C252" s="443"/>
    </row>
    <row r="253" ht="16.5" hidden="1" customHeight="1" spans="1:3">
      <c r="A253" s="372">
        <v>2020403</v>
      </c>
      <c r="B253" s="375" t="s">
        <v>271</v>
      </c>
      <c r="C253" s="443"/>
    </row>
    <row r="254" ht="16.5" hidden="1" customHeight="1" spans="1:3">
      <c r="A254" s="372">
        <v>2020404</v>
      </c>
      <c r="B254" s="375" t="s">
        <v>272</v>
      </c>
      <c r="C254" s="443"/>
    </row>
    <row r="255" ht="16.5" hidden="1" customHeight="1" spans="1:3">
      <c r="A255" s="372">
        <v>2020499</v>
      </c>
      <c r="B255" s="375" t="s">
        <v>273</v>
      </c>
      <c r="C255" s="443"/>
    </row>
    <row r="256" ht="16.5" hidden="1" customHeight="1" spans="1:3">
      <c r="A256" s="372">
        <v>20205</v>
      </c>
      <c r="B256" s="374" t="s">
        <v>274</v>
      </c>
      <c r="C256" s="443"/>
    </row>
    <row r="257" ht="16.5" hidden="1" customHeight="1" spans="1:3">
      <c r="A257" s="372">
        <v>2020503</v>
      </c>
      <c r="B257" s="375" t="s">
        <v>275</v>
      </c>
      <c r="C257" s="443"/>
    </row>
    <row r="258" ht="16.5" hidden="1" customHeight="1" spans="1:3">
      <c r="A258" s="372">
        <v>2020504</v>
      </c>
      <c r="B258" s="375" t="s">
        <v>276</v>
      </c>
      <c r="C258" s="443"/>
    </row>
    <row r="259" ht="16.5" hidden="1" customHeight="1" spans="1:3">
      <c r="A259" s="372">
        <v>2020505</v>
      </c>
      <c r="B259" s="375" t="s">
        <v>277</v>
      </c>
      <c r="C259" s="443"/>
    </row>
    <row r="260" ht="16.5" hidden="1" customHeight="1" spans="1:3">
      <c r="A260" s="372">
        <v>2020599</v>
      </c>
      <c r="B260" s="375" t="s">
        <v>278</v>
      </c>
      <c r="C260" s="443"/>
    </row>
    <row r="261" ht="16.5" hidden="1" customHeight="1" spans="1:3">
      <c r="A261" s="372">
        <v>20206</v>
      </c>
      <c r="B261" s="374" t="s">
        <v>279</v>
      </c>
      <c r="C261" s="443"/>
    </row>
    <row r="262" ht="16.5" hidden="1" customHeight="1" spans="1:3">
      <c r="A262" s="372">
        <v>2020601</v>
      </c>
      <c r="B262" s="375" t="s">
        <v>280</v>
      </c>
      <c r="C262" s="443"/>
    </row>
    <row r="263" ht="16.5" hidden="1" customHeight="1" spans="1:3">
      <c r="A263" s="372">
        <v>20207</v>
      </c>
      <c r="B263" s="374" t="s">
        <v>281</v>
      </c>
      <c r="C263" s="443"/>
    </row>
    <row r="264" ht="16.5" hidden="1" customHeight="1" spans="1:3">
      <c r="A264" s="372">
        <v>2020701</v>
      </c>
      <c r="B264" s="375" t="s">
        <v>282</v>
      </c>
      <c r="C264" s="443"/>
    </row>
    <row r="265" ht="16.5" hidden="1" customHeight="1" spans="1:3">
      <c r="A265" s="372">
        <v>2020702</v>
      </c>
      <c r="B265" s="375" t="s">
        <v>283</v>
      </c>
      <c r="C265" s="443"/>
    </row>
    <row r="266" ht="16.5" hidden="1" customHeight="1" spans="1:3">
      <c r="A266" s="372">
        <v>2020703</v>
      </c>
      <c r="B266" s="375" t="s">
        <v>284</v>
      </c>
      <c r="C266" s="443"/>
    </row>
    <row r="267" ht="16.5" hidden="1" customHeight="1" spans="1:3">
      <c r="A267" s="372">
        <v>2020799</v>
      </c>
      <c r="B267" s="375" t="s">
        <v>285</v>
      </c>
      <c r="C267" s="443"/>
    </row>
    <row r="268" ht="16.5" hidden="1" customHeight="1" spans="1:3">
      <c r="A268" s="372">
        <v>20208</v>
      </c>
      <c r="B268" s="374" t="s">
        <v>286</v>
      </c>
      <c r="C268" s="443"/>
    </row>
    <row r="269" ht="16.5" hidden="1" customHeight="1" spans="1:3">
      <c r="A269" s="372">
        <v>2020801</v>
      </c>
      <c r="B269" s="375" t="s">
        <v>132</v>
      </c>
      <c r="C269" s="443"/>
    </row>
    <row r="270" ht="16.5" hidden="1" customHeight="1" spans="1:3">
      <c r="A270" s="372">
        <v>2020802</v>
      </c>
      <c r="B270" s="375" t="s">
        <v>133</v>
      </c>
      <c r="C270" s="443"/>
    </row>
    <row r="271" ht="16.5" hidden="1" customHeight="1" spans="1:3">
      <c r="A271" s="372">
        <v>2020803</v>
      </c>
      <c r="B271" s="375" t="s">
        <v>134</v>
      </c>
      <c r="C271" s="443"/>
    </row>
    <row r="272" ht="16.5" hidden="1" customHeight="1" spans="1:3">
      <c r="A272" s="372">
        <v>2020850</v>
      </c>
      <c r="B272" s="375" t="s">
        <v>141</v>
      </c>
      <c r="C272" s="443"/>
    </row>
    <row r="273" ht="16.5" hidden="1" customHeight="1" spans="1:3">
      <c r="A273" s="372">
        <v>2020899</v>
      </c>
      <c r="B273" s="375" t="s">
        <v>287</v>
      </c>
      <c r="C273" s="443"/>
    </row>
    <row r="274" ht="16.5" hidden="1" customHeight="1" spans="1:3">
      <c r="A274" s="372">
        <v>20299</v>
      </c>
      <c r="B274" s="374" t="s">
        <v>288</v>
      </c>
      <c r="C274" s="443"/>
    </row>
    <row r="275" ht="16.5" hidden="1" customHeight="1" spans="1:3">
      <c r="A275" s="372">
        <v>2029999</v>
      </c>
      <c r="B275" s="375" t="s">
        <v>289</v>
      </c>
      <c r="C275" s="443"/>
    </row>
    <row r="276" ht="16.5" customHeight="1" spans="1:3">
      <c r="A276" s="372">
        <v>203</v>
      </c>
      <c r="B276" s="374" t="s">
        <v>290</v>
      </c>
      <c r="C276" s="443">
        <v>532.99</v>
      </c>
    </row>
    <row r="277" ht="16.5" hidden="1" customHeight="1" spans="1:3">
      <c r="A277" s="372">
        <v>20301</v>
      </c>
      <c r="B277" s="374" t="s">
        <v>291</v>
      </c>
      <c r="C277" s="443"/>
    </row>
    <row r="278" ht="16.5" hidden="1" customHeight="1" spans="1:3">
      <c r="A278" s="372">
        <v>2030101</v>
      </c>
      <c r="B278" s="375" t="s">
        <v>292</v>
      </c>
      <c r="C278" s="443"/>
    </row>
    <row r="279" ht="16.5" hidden="1" customHeight="1" spans="1:3">
      <c r="A279" s="372">
        <v>2030102</v>
      </c>
      <c r="B279" s="375" t="s">
        <v>293</v>
      </c>
      <c r="C279" s="443"/>
    </row>
    <row r="280" ht="16.5" hidden="1" customHeight="1" spans="1:3">
      <c r="A280" s="372">
        <v>2030199</v>
      </c>
      <c r="B280" s="375" t="s">
        <v>294</v>
      </c>
      <c r="C280" s="443"/>
    </row>
    <row r="281" ht="16.5" hidden="1" customHeight="1" spans="1:3">
      <c r="A281" s="372">
        <v>20304</v>
      </c>
      <c r="B281" s="374" t="s">
        <v>295</v>
      </c>
      <c r="C281" s="443"/>
    </row>
    <row r="282" ht="16.5" hidden="1" customHeight="1" spans="1:3">
      <c r="A282" s="372">
        <v>2030401</v>
      </c>
      <c r="B282" s="375" t="s">
        <v>296</v>
      </c>
      <c r="C282" s="443"/>
    </row>
    <row r="283" ht="16.5" hidden="1" customHeight="1" spans="1:3">
      <c r="A283" s="372">
        <v>20305</v>
      </c>
      <c r="B283" s="374" t="s">
        <v>297</v>
      </c>
      <c r="C283" s="443"/>
    </row>
    <row r="284" ht="16.5" hidden="1" customHeight="1" spans="1:3">
      <c r="A284" s="372">
        <v>2030501</v>
      </c>
      <c r="B284" s="375" t="s">
        <v>298</v>
      </c>
      <c r="C284" s="443"/>
    </row>
    <row r="285" ht="16.5" customHeight="1" spans="1:3">
      <c r="A285" s="372">
        <v>20306</v>
      </c>
      <c r="B285" s="374" t="s">
        <v>299</v>
      </c>
      <c r="C285" s="443">
        <v>532.99</v>
      </c>
    </row>
    <row r="286" ht="16.5" customHeight="1" spans="1:3">
      <c r="A286" s="372">
        <v>2030601</v>
      </c>
      <c r="B286" s="375" t="s">
        <v>300</v>
      </c>
      <c r="C286" s="443">
        <v>240</v>
      </c>
    </row>
    <row r="287" ht="16.5" hidden="1" customHeight="1" spans="1:3">
      <c r="A287" s="372">
        <v>2030602</v>
      </c>
      <c r="B287" s="375" t="s">
        <v>301</v>
      </c>
      <c r="C287" s="443"/>
    </row>
    <row r="288" ht="16.5" hidden="1" customHeight="1" spans="1:3">
      <c r="A288" s="372">
        <v>2030603</v>
      </c>
      <c r="B288" s="375" t="s">
        <v>302</v>
      </c>
      <c r="C288" s="443"/>
    </row>
    <row r="289" ht="16.5" hidden="1" customHeight="1" spans="1:3">
      <c r="A289" s="372">
        <v>2030604</v>
      </c>
      <c r="B289" s="375" t="s">
        <v>303</v>
      </c>
      <c r="C289" s="443"/>
    </row>
    <row r="290" ht="16.5" customHeight="1" spans="1:3">
      <c r="A290" s="372">
        <v>2030607</v>
      </c>
      <c r="B290" s="375" t="s">
        <v>304</v>
      </c>
      <c r="C290" s="443">
        <v>287.99</v>
      </c>
    </row>
    <row r="291" ht="16.5" hidden="1" customHeight="1" spans="1:3">
      <c r="A291" s="372">
        <v>2030608</v>
      </c>
      <c r="B291" s="375" t="s">
        <v>305</v>
      </c>
      <c r="C291" s="443"/>
    </row>
    <row r="292" ht="16.5" customHeight="1" spans="1:3">
      <c r="A292" s="372">
        <v>2030699</v>
      </c>
      <c r="B292" s="375" t="s">
        <v>306</v>
      </c>
      <c r="C292" s="443">
        <v>5</v>
      </c>
    </row>
    <row r="293" ht="16.5" hidden="1" customHeight="1" spans="1:3">
      <c r="A293" s="372">
        <v>20399</v>
      </c>
      <c r="B293" s="374" t="s">
        <v>307</v>
      </c>
      <c r="C293" s="443"/>
    </row>
    <row r="294" ht="16.5" hidden="1" customHeight="1" spans="1:3">
      <c r="A294" s="372">
        <v>2039999</v>
      </c>
      <c r="B294" s="375" t="s">
        <v>308</v>
      </c>
      <c r="C294" s="443"/>
    </row>
    <row r="295" ht="16.5" customHeight="1" spans="1:3">
      <c r="A295" s="372">
        <v>204</v>
      </c>
      <c r="B295" s="374" t="s">
        <v>309</v>
      </c>
      <c r="C295" s="443">
        <v>29777.71</v>
      </c>
    </row>
    <row r="296" ht="16.5" hidden="1" customHeight="1" spans="1:3">
      <c r="A296" s="372">
        <v>20401</v>
      </c>
      <c r="B296" s="374" t="s">
        <v>310</v>
      </c>
      <c r="C296" s="443"/>
    </row>
    <row r="297" ht="16.5" hidden="1" customHeight="1" spans="1:3">
      <c r="A297" s="372">
        <v>2040101</v>
      </c>
      <c r="B297" s="375" t="s">
        <v>311</v>
      </c>
      <c r="C297" s="443"/>
    </row>
    <row r="298" ht="16.5" hidden="1" customHeight="1" spans="1:3">
      <c r="A298" s="372">
        <v>2040199</v>
      </c>
      <c r="B298" s="375" t="s">
        <v>312</v>
      </c>
      <c r="C298" s="443"/>
    </row>
    <row r="299" ht="16.5" customHeight="1" spans="1:3">
      <c r="A299" s="372">
        <v>20402</v>
      </c>
      <c r="B299" s="374" t="s">
        <v>313</v>
      </c>
      <c r="C299" s="443">
        <v>27228.1</v>
      </c>
    </row>
    <row r="300" ht="16.5" customHeight="1" spans="1:3">
      <c r="A300" s="372">
        <v>2040201</v>
      </c>
      <c r="B300" s="375" t="s">
        <v>132</v>
      </c>
      <c r="C300" s="443">
        <v>18769.25</v>
      </c>
    </row>
    <row r="301" ht="16.5" hidden="1" customHeight="1" spans="1:3">
      <c r="A301" s="372">
        <v>2040202</v>
      </c>
      <c r="B301" s="375" t="s">
        <v>133</v>
      </c>
      <c r="C301" s="443"/>
    </row>
    <row r="302" ht="16.5" hidden="1" customHeight="1" spans="1:3">
      <c r="A302" s="372">
        <v>2040203</v>
      </c>
      <c r="B302" s="375" t="s">
        <v>134</v>
      </c>
      <c r="C302" s="443"/>
    </row>
    <row r="303" ht="16.5" customHeight="1" spans="1:3">
      <c r="A303" s="372">
        <v>2040219</v>
      </c>
      <c r="B303" s="375" t="s">
        <v>173</v>
      </c>
      <c r="C303" s="443">
        <v>968</v>
      </c>
    </row>
    <row r="304" ht="16.5" customHeight="1" spans="1:3">
      <c r="A304" s="372">
        <v>2040220</v>
      </c>
      <c r="B304" s="375" t="s">
        <v>314</v>
      </c>
      <c r="C304" s="443">
        <v>3905.6</v>
      </c>
    </row>
    <row r="305" ht="16.5" hidden="1" customHeight="1" spans="1:3">
      <c r="A305" s="372">
        <v>2040221</v>
      </c>
      <c r="B305" s="375" t="s">
        <v>315</v>
      </c>
      <c r="C305" s="443"/>
    </row>
    <row r="306" ht="16.5" hidden="1" customHeight="1" spans="1:3">
      <c r="A306" s="372">
        <v>2040222</v>
      </c>
      <c r="B306" s="375" t="s">
        <v>316</v>
      </c>
      <c r="C306" s="443"/>
    </row>
    <row r="307" ht="16.5" hidden="1" customHeight="1" spans="1:3">
      <c r="A307" s="372">
        <v>2040223</v>
      </c>
      <c r="B307" s="375" t="s">
        <v>317</v>
      </c>
      <c r="C307" s="443"/>
    </row>
    <row r="308" ht="16.5" customHeight="1" spans="1:3">
      <c r="A308" s="372">
        <v>2040250</v>
      </c>
      <c r="B308" s="375" t="s">
        <v>141</v>
      </c>
      <c r="C308" s="443">
        <v>2585.25</v>
      </c>
    </row>
    <row r="309" ht="16.5" customHeight="1" spans="1:3">
      <c r="A309" s="372">
        <v>2040299</v>
      </c>
      <c r="B309" s="375" t="s">
        <v>318</v>
      </c>
      <c r="C309" s="443">
        <v>1000</v>
      </c>
    </row>
    <row r="310" ht="16.5" hidden="1" customHeight="1" spans="1:3">
      <c r="A310" s="372">
        <v>20403</v>
      </c>
      <c r="B310" s="374" t="s">
        <v>319</v>
      </c>
      <c r="C310" s="443"/>
    </row>
    <row r="311" ht="16.5" hidden="1" customHeight="1" spans="1:3">
      <c r="A311" s="372">
        <v>2040301</v>
      </c>
      <c r="B311" s="375" t="s">
        <v>132</v>
      </c>
      <c r="C311" s="443"/>
    </row>
    <row r="312" ht="16.5" hidden="1" customHeight="1" spans="1:3">
      <c r="A312" s="372">
        <v>2040302</v>
      </c>
      <c r="B312" s="375" t="s">
        <v>133</v>
      </c>
      <c r="C312" s="443"/>
    </row>
    <row r="313" ht="16.5" hidden="1" customHeight="1" spans="1:3">
      <c r="A313" s="372">
        <v>2040303</v>
      </c>
      <c r="B313" s="375" t="s">
        <v>134</v>
      </c>
      <c r="C313" s="443"/>
    </row>
    <row r="314" ht="16.5" hidden="1" customHeight="1" spans="1:3">
      <c r="A314" s="372">
        <v>2040304</v>
      </c>
      <c r="B314" s="375" t="s">
        <v>320</v>
      </c>
      <c r="C314" s="443"/>
    </row>
    <row r="315" ht="16.5" hidden="1" customHeight="1" spans="1:3">
      <c r="A315" s="372">
        <v>2040350</v>
      </c>
      <c r="B315" s="375" t="s">
        <v>141</v>
      </c>
      <c r="C315" s="443"/>
    </row>
    <row r="316" ht="16.5" hidden="1" customHeight="1" spans="1:3">
      <c r="A316" s="372">
        <v>2040399</v>
      </c>
      <c r="B316" s="375" t="s">
        <v>321</v>
      </c>
      <c r="C316" s="443"/>
    </row>
    <row r="317" ht="16.5" hidden="1" customHeight="1" spans="1:3">
      <c r="A317" s="372">
        <v>20404</v>
      </c>
      <c r="B317" s="374" t="s">
        <v>322</v>
      </c>
      <c r="C317" s="443"/>
    </row>
    <row r="318" ht="16.5" hidden="1" customHeight="1" spans="1:3">
      <c r="A318" s="372">
        <v>2040401</v>
      </c>
      <c r="B318" s="375" t="s">
        <v>132</v>
      </c>
      <c r="C318" s="443"/>
    </row>
    <row r="319" ht="16.5" hidden="1" customHeight="1" spans="1:3">
      <c r="A319" s="372">
        <v>2040402</v>
      </c>
      <c r="B319" s="375" t="s">
        <v>133</v>
      </c>
      <c r="C319" s="443"/>
    </row>
    <row r="320" ht="16.5" hidden="1" customHeight="1" spans="1:3">
      <c r="A320" s="372">
        <v>2040403</v>
      </c>
      <c r="B320" s="375" t="s">
        <v>134</v>
      </c>
      <c r="C320" s="443"/>
    </row>
    <row r="321" ht="16.5" hidden="1" customHeight="1" spans="1:3">
      <c r="A321" s="372">
        <v>2040409</v>
      </c>
      <c r="B321" s="375" t="s">
        <v>323</v>
      </c>
      <c r="C321" s="443"/>
    </row>
    <row r="322" ht="16.5" hidden="1" customHeight="1" spans="1:3">
      <c r="A322" s="372">
        <v>2040410</v>
      </c>
      <c r="B322" s="375" t="s">
        <v>324</v>
      </c>
      <c r="C322" s="443"/>
    </row>
    <row r="323" ht="16.5" hidden="1" customHeight="1" spans="1:3">
      <c r="A323" s="372">
        <v>2040450</v>
      </c>
      <c r="B323" s="375" t="s">
        <v>141</v>
      </c>
      <c r="C323" s="443"/>
    </row>
    <row r="324" ht="16.5" hidden="1" customHeight="1" spans="1:3">
      <c r="A324" s="372">
        <v>2040499</v>
      </c>
      <c r="B324" s="375" t="s">
        <v>325</v>
      </c>
      <c r="C324" s="443"/>
    </row>
    <row r="325" ht="16.5" hidden="1" customHeight="1" spans="1:3">
      <c r="A325" s="372">
        <v>20405</v>
      </c>
      <c r="B325" s="374" t="s">
        <v>326</v>
      </c>
      <c r="C325" s="443"/>
    </row>
    <row r="326" ht="16.5" hidden="1" customHeight="1" spans="1:3">
      <c r="A326" s="372">
        <v>2040501</v>
      </c>
      <c r="B326" s="375" t="s">
        <v>132</v>
      </c>
      <c r="C326" s="443"/>
    </row>
    <row r="327" ht="16.5" hidden="1" customHeight="1" spans="1:3">
      <c r="A327" s="372">
        <v>2040502</v>
      </c>
      <c r="B327" s="375" t="s">
        <v>133</v>
      </c>
      <c r="C327" s="443"/>
    </row>
    <row r="328" ht="16.5" hidden="1" customHeight="1" spans="1:3">
      <c r="A328" s="372">
        <v>2040503</v>
      </c>
      <c r="B328" s="375" t="s">
        <v>134</v>
      </c>
      <c r="C328" s="443"/>
    </row>
    <row r="329" ht="16.5" hidden="1" customHeight="1" spans="1:3">
      <c r="A329" s="372">
        <v>2040504</v>
      </c>
      <c r="B329" s="375" t="s">
        <v>327</v>
      </c>
      <c r="C329" s="443"/>
    </row>
    <row r="330" ht="16.5" hidden="1" customHeight="1" spans="1:3">
      <c r="A330" s="372">
        <v>2040505</v>
      </c>
      <c r="B330" s="375" t="s">
        <v>328</v>
      </c>
      <c r="C330" s="443"/>
    </row>
    <row r="331" ht="16.5" hidden="1" customHeight="1" spans="1:3">
      <c r="A331" s="372">
        <v>2040506</v>
      </c>
      <c r="B331" s="375" t="s">
        <v>329</v>
      </c>
      <c r="C331" s="443"/>
    </row>
    <row r="332" ht="16.5" hidden="1" customHeight="1" spans="1:3">
      <c r="A332" s="372">
        <v>2040550</v>
      </c>
      <c r="B332" s="375" t="s">
        <v>141</v>
      </c>
      <c r="C332" s="443"/>
    </row>
    <row r="333" ht="16.5" hidden="1" customHeight="1" spans="1:3">
      <c r="A333" s="372">
        <v>2040599</v>
      </c>
      <c r="B333" s="375" t="s">
        <v>330</v>
      </c>
      <c r="C333" s="443"/>
    </row>
    <row r="334" ht="16.5" customHeight="1" spans="1:3">
      <c r="A334" s="372">
        <v>20406</v>
      </c>
      <c r="B334" s="374" t="s">
        <v>331</v>
      </c>
      <c r="C334" s="443">
        <v>2343.26</v>
      </c>
    </row>
    <row r="335" ht="16.5" customHeight="1" spans="1:3">
      <c r="A335" s="372">
        <v>2040601</v>
      </c>
      <c r="B335" s="375" t="s">
        <v>132</v>
      </c>
      <c r="C335" s="443">
        <v>1420.43</v>
      </c>
    </row>
    <row r="336" ht="16.5" hidden="1" customHeight="1" spans="1:3">
      <c r="A336" s="372">
        <v>2040602</v>
      </c>
      <c r="B336" s="375" t="s">
        <v>133</v>
      </c>
      <c r="C336" s="443"/>
    </row>
    <row r="337" ht="16.5" hidden="1" customHeight="1" spans="1:3">
      <c r="A337" s="372">
        <v>2040603</v>
      </c>
      <c r="B337" s="375" t="s">
        <v>134</v>
      </c>
      <c r="C337" s="443"/>
    </row>
    <row r="338" ht="16.5" customHeight="1" spans="1:3">
      <c r="A338" s="372">
        <v>2040604</v>
      </c>
      <c r="B338" s="375" t="s">
        <v>332</v>
      </c>
      <c r="C338" s="443">
        <v>658.12</v>
      </c>
    </row>
    <row r="339" ht="16.5" customHeight="1" spans="1:3">
      <c r="A339" s="372">
        <v>2040605</v>
      </c>
      <c r="B339" s="375" t="s">
        <v>333</v>
      </c>
      <c r="C339" s="443">
        <v>13</v>
      </c>
    </row>
    <row r="340" ht="16.5" hidden="1" customHeight="1" spans="1:3">
      <c r="A340" s="372">
        <v>2040606</v>
      </c>
      <c r="B340" s="375" t="s">
        <v>334</v>
      </c>
      <c r="C340" s="443"/>
    </row>
    <row r="341" ht="16.5" customHeight="1" spans="1:3">
      <c r="A341" s="372">
        <v>2040607</v>
      </c>
      <c r="B341" s="375" t="s">
        <v>335</v>
      </c>
      <c r="C341" s="443">
        <v>3</v>
      </c>
    </row>
    <row r="342" ht="16.5" hidden="1" customHeight="1" spans="1:3">
      <c r="A342" s="372">
        <v>2040608</v>
      </c>
      <c r="B342" s="375" t="s">
        <v>336</v>
      </c>
      <c r="C342" s="443"/>
    </row>
    <row r="343" ht="16.5" hidden="1" customHeight="1" spans="1:3">
      <c r="A343" s="372">
        <v>2040610</v>
      </c>
      <c r="B343" s="375" t="s">
        <v>337</v>
      </c>
      <c r="C343" s="443"/>
    </row>
    <row r="344" ht="16.5" hidden="1" customHeight="1" spans="1:3">
      <c r="A344" s="372">
        <v>2040612</v>
      </c>
      <c r="B344" s="375" t="s">
        <v>338</v>
      </c>
      <c r="C344" s="443"/>
    </row>
    <row r="345" ht="16.5" hidden="1" customHeight="1" spans="1:3">
      <c r="A345" s="372">
        <v>2040613</v>
      </c>
      <c r="B345" s="375" t="s">
        <v>173</v>
      </c>
      <c r="C345" s="443"/>
    </row>
    <row r="346" ht="16.5" customHeight="1" spans="1:3">
      <c r="A346" s="372">
        <v>2040650</v>
      </c>
      <c r="B346" s="375" t="s">
        <v>141</v>
      </c>
      <c r="C346" s="443">
        <v>248.71</v>
      </c>
    </row>
    <row r="347" ht="16.5" hidden="1" customHeight="1" spans="1:3">
      <c r="A347" s="372">
        <v>2040699</v>
      </c>
      <c r="B347" s="375" t="s">
        <v>339</v>
      </c>
      <c r="C347" s="443"/>
    </row>
    <row r="348" ht="16.5" hidden="1" customHeight="1" spans="1:3">
      <c r="A348" s="372">
        <v>20407</v>
      </c>
      <c r="B348" s="374" t="s">
        <v>340</v>
      </c>
      <c r="C348" s="443"/>
    </row>
    <row r="349" ht="16.5" hidden="1" customHeight="1" spans="1:3">
      <c r="A349" s="372">
        <v>2040701</v>
      </c>
      <c r="B349" s="375" t="s">
        <v>132</v>
      </c>
      <c r="C349" s="443"/>
    </row>
    <row r="350" ht="16.5" hidden="1" customHeight="1" spans="1:3">
      <c r="A350" s="372">
        <v>2040702</v>
      </c>
      <c r="B350" s="375" t="s">
        <v>133</v>
      </c>
      <c r="C350" s="443"/>
    </row>
    <row r="351" ht="16.5" hidden="1" customHeight="1" spans="1:3">
      <c r="A351" s="372">
        <v>2040703</v>
      </c>
      <c r="B351" s="375" t="s">
        <v>134</v>
      </c>
      <c r="C351" s="443"/>
    </row>
    <row r="352" ht="16.5" hidden="1" customHeight="1" spans="1:3">
      <c r="A352" s="372">
        <v>2040704</v>
      </c>
      <c r="B352" s="375" t="s">
        <v>341</v>
      </c>
      <c r="C352" s="443"/>
    </row>
    <row r="353" ht="16.5" hidden="1" customHeight="1" spans="1:3">
      <c r="A353" s="372">
        <v>2040705</v>
      </c>
      <c r="B353" s="375" t="s">
        <v>342</v>
      </c>
      <c r="C353" s="443"/>
    </row>
    <row r="354" ht="16.5" hidden="1" customHeight="1" spans="1:3">
      <c r="A354" s="372">
        <v>2040706</v>
      </c>
      <c r="B354" s="375" t="s">
        <v>343</v>
      </c>
      <c r="C354" s="443"/>
    </row>
    <row r="355" ht="16.5" hidden="1" customHeight="1" spans="1:3">
      <c r="A355" s="372">
        <v>2040707</v>
      </c>
      <c r="B355" s="375" t="s">
        <v>173</v>
      </c>
      <c r="C355" s="443"/>
    </row>
    <row r="356" ht="16.5" hidden="1" customHeight="1" spans="1:3">
      <c r="A356" s="372">
        <v>2040750</v>
      </c>
      <c r="B356" s="375" t="s">
        <v>141</v>
      </c>
      <c r="C356" s="443"/>
    </row>
    <row r="357" ht="16.5" hidden="1" customHeight="1" spans="1:3">
      <c r="A357" s="372">
        <v>2040799</v>
      </c>
      <c r="B357" s="375" t="s">
        <v>344</v>
      </c>
      <c r="C357" s="443"/>
    </row>
    <row r="358" ht="16.5" hidden="1" customHeight="1" spans="1:3">
      <c r="A358" s="372">
        <v>20408</v>
      </c>
      <c r="B358" s="374" t="s">
        <v>345</v>
      </c>
      <c r="C358" s="443"/>
    </row>
    <row r="359" ht="16.5" hidden="1" customHeight="1" spans="1:3">
      <c r="A359" s="372">
        <v>2040801</v>
      </c>
      <c r="B359" s="375" t="s">
        <v>132</v>
      </c>
      <c r="C359" s="443"/>
    </row>
    <row r="360" ht="16.5" hidden="1" customHeight="1" spans="1:3">
      <c r="A360" s="372">
        <v>2040802</v>
      </c>
      <c r="B360" s="375" t="s">
        <v>133</v>
      </c>
      <c r="C360" s="443"/>
    </row>
    <row r="361" ht="16.5" hidden="1" customHeight="1" spans="1:3">
      <c r="A361" s="372">
        <v>2040803</v>
      </c>
      <c r="B361" s="375" t="s">
        <v>134</v>
      </c>
      <c r="C361" s="443"/>
    </row>
    <row r="362" ht="16.5" hidden="1" customHeight="1" spans="1:3">
      <c r="A362" s="372">
        <v>2040804</v>
      </c>
      <c r="B362" s="375" t="s">
        <v>346</v>
      </c>
      <c r="C362" s="443"/>
    </row>
    <row r="363" ht="16.5" hidden="1" customHeight="1" spans="1:3">
      <c r="A363" s="372">
        <v>2040805</v>
      </c>
      <c r="B363" s="375" t="s">
        <v>347</v>
      </c>
      <c r="C363" s="443"/>
    </row>
    <row r="364" ht="16.5" hidden="1" customHeight="1" spans="1:3">
      <c r="A364" s="372">
        <v>2040806</v>
      </c>
      <c r="B364" s="375" t="s">
        <v>348</v>
      </c>
      <c r="C364" s="443"/>
    </row>
    <row r="365" ht="16.5" hidden="1" customHeight="1" spans="1:3">
      <c r="A365" s="372">
        <v>2040807</v>
      </c>
      <c r="B365" s="375" t="s">
        <v>173</v>
      </c>
      <c r="C365" s="443"/>
    </row>
    <row r="366" ht="16.5" hidden="1" customHeight="1" spans="1:3">
      <c r="A366" s="372">
        <v>2040850</v>
      </c>
      <c r="B366" s="375" t="s">
        <v>141</v>
      </c>
      <c r="C366" s="443"/>
    </row>
    <row r="367" ht="16.5" hidden="1" customHeight="1" spans="1:3">
      <c r="A367" s="372">
        <v>2040899</v>
      </c>
      <c r="B367" s="375" t="s">
        <v>349</v>
      </c>
      <c r="C367" s="443"/>
    </row>
    <row r="368" ht="16.5" hidden="1" customHeight="1" spans="1:3">
      <c r="A368" s="372">
        <v>20409</v>
      </c>
      <c r="B368" s="374" t="s">
        <v>350</v>
      </c>
      <c r="C368" s="443"/>
    </row>
    <row r="369" ht="16.5" hidden="1" customHeight="1" spans="1:3">
      <c r="A369" s="372">
        <v>2040901</v>
      </c>
      <c r="B369" s="375" t="s">
        <v>132</v>
      </c>
      <c r="C369" s="443"/>
    </row>
    <row r="370" ht="16.5" hidden="1" customHeight="1" spans="1:3">
      <c r="A370" s="372">
        <v>2040902</v>
      </c>
      <c r="B370" s="375" t="s">
        <v>133</v>
      </c>
      <c r="C370" s="443"/>
    </row>
    <row r="371" ht="16.5" hidden="1" customHeight="1" spans="1:3">
      <c r="A371" s="372">
        <v>2040903</v>
      </c>
      <c r="B371" s="375" t="s">
        <v>134</v>
      </c>
      <c r="C371" s="443"/>
    </row>
    <row r="372" ht="16.5" hidden="1" customHeight="1" spans="1:3">
      <c r="A372" s="372">
        <v>2040904</v>
      </c>
      <c r="B372" s="375" t="s">
        <v>351</v>
      </c>
      <c r="C372" s="443"/>
    </row>
    <row r="373" ht="16.5" hidden="1" customHeight="1" spans="1:3">
      <c r="A373" s="372">
        <v>2040905</v>
      </c>
      <c r="B373" s="375" t="s">
        <v>352</v>
      </c>
      <c r="C373" s="443"/>
    </row>
    <row r="374" ht="16.5" hidden="1" customHeight="1" spans="1:3">
      <c r="A374" s="372">
        <v>2040950</v>
      </c>
      <c r="B374" s="375" t="s">
        <v>141</v>
      </c>
      <c r="C374" s="443"/>
    </row>
    <row r="375" ht="16.5" hidden="1" customHeight="1" spans="1:3">
      <c r="A375" s="372">
        <v>2040999</v>
      </c>
      <c r="B375" s="375" t="s">
        <v>353</v>
      </c>
      <c r="C375" s="443"/>
    </row>
    <row r="376" ht="16.5" hidden="1" customHeight="1" spans="1:3">
      <c r="A376" s="372">
        <v>20410</v>
      </c>
      <c r="B376" s="374" t="s">
        <v>354</v>
      </c>
      <c r="C376" s="443"/>
    </row>
    <row r="377" ht="16.5" hidden="1" customHeight="1" spans="1:3">
      <c r="A377" s="372">
        <v>2041001</v>
      </c>
      <c r="B377" s="375" t="s">
        <v>132</v>
      </c>
      <c r="C377" s="443"/>
    </row>
    <row r="378" ht="16.5" hidden="1" customHeight="1" spans="1:3">
      <c r="A378" s="372">
        <v>2041002</v>
      </c>
      <c r="B378" s="375" t="s">
        <v>133</v>
      </c>
      <c r="C378" s="443"/>
    </row>
    <row r="379" ht="16.5" hidden="1" customHeight="1" spans="1:3">
      <c r="A379" s="372">
        <v>2041006</v>
      </c>
      <c r="B379" s="375" t="s">
        <v>173</v>
      </c>
      <c r="C379" s="443"/>
    </row>
    <row r="380" ht="16.5" hidden="1" customHeight="1" spans="1:3">
      <c r="A380" s="372">
        <v>2041007</v>
      </c>
      <c r="B380" s="375" t="s">
        <v>355</v>
      </c>
      <c r="C380" s="443"/>
    </row>
    <row r="381" ht="16.5" hidden="1" customHeight="1" spans="1:3">
      <c r="A381" s="372">
        <v>2041099</v>
      </c>
      <c r="B381" s="375" t="s">
        <v>356</v>
      </c>
      <c r="C381" s="443"/>
    </row>
    <row r="382" ht="16.5" customHeight="1" spans="1:3">
      <c r="A382" s="372">
        <v>20499</v>
      </c>
      <c r="B382" s="374" t="s">
        <v>357</v>
      </c>
      <c r="C382" s="443">
        <v>206.35</v>
      </c>
    </row>
    <row r="383" ht="16.5" hidden="1" customHeight="1" spans="1:3">
      <c r="A383" s="372">
        <v>2049902</v>
      </c>
      <c r="B383" s="375" t="s">
        <v>358</v>
      </c>
      <c r="C383" s="443"/>
    </row>
    <row r="384" ht="16.5" customHeight="1" spans="1:3">
      <c r="A384" s="372">
        <v>2049999</v>
      </c>
      <c r="B384" s="375" t="s">
        <v>359</v>
      </c>
      <c r="C384" s="443">
        <v>206.35</v>
      </c>
    </row>
    <row r="385" ht="16.5" customHeight="1" spans="1:3">
      <c r="A385" s="372">
        <v>205</v>
      </c>
      <c r="B385" s="374" t="s">
        <v>360</v>
      </c>
      <c r="C385" s="443">
        <v>238261.05</v>
      </c>
    </row>
    <row r="386" ht="16.5" customHeight="1" spans="1:3">
      <c r="A386" s="372">
        <v>20501</v>
      </c>
      <c r="B386" s="374" t="s">
        <v>361</v>
      </c>
      <c r="C386" s="443">
        <v>989.07</v>
      </c>
    </row>
    <row r="387" ht="16.5" customHeight="1" spans="1:3">
      <c r="A387" s="372">
        <v>2050101</v>
      </c>
      <c r="B387" s="375" t="s">
        <v>132</v>
      </c>
      <c r="C387" s="443">
        <v>502.05</v>
      </c>
    </row>
    <row r="388" ht="16.5" hidden="1" customHeight="1" spans="1:3">
      <c r="A388" s="372">
        <v>2050102</v>
      </c>
      <c r="B388" s="375" t="s">
        <v>133</v>
      </c>
      <c r="C388" s="443"/>
    </row>
    <row r="389" ht="16.5" hidden="1" customHeight="1" spans="1:3">
      <c r="A389" s="372">
        <v>2050103</v>
      </c>
      <c r="B389" s="375" t="s">
        <v>134</v>
      </c>
      <c r="C389" s="443"/>
    </row>
    <row r="390" ht="16.5" customHeight="1" spans="1:3">
      <c r="A390" s="372">
        <v>2050199</v>
      </c>
      <c r="B390" s="375" t="s">
        <v>362</v>
      </c>
      <c r="C390" s="443">
        <v>487.02</v>
      </c>
    </row>
    <row r="391" ht="16.5" customHeight="1" spans="1:3">
      <c r="A391" s="372">
        <v>20502</v>
      </c>
      <c r="B391" s="374" t="s">
        <v>363</v>
      </c>
      <c r="C391" s="443">
        <v>223547.66</v>
      </c>
    </row>
    <row r="392" ht="16.5" customHeight="1" spans="1:3">
      <c r="A392" s="372">
        <v>2050201</v>
      </c>
      <c r="B392" s="375" t="s">
        <v>364</v>
      </c>
      <c r="C392" s="443">
        <v>15275.58</v>
      </c>
    </row>
    <row r="393" ht="16.5" customHeight="1" spans="1:3">
      <c r="A393" s="372">
        <v>2050202</v>
      </c>
      <c r="B393" s="375" t="s">
        <v>365</v>
      </c>
      <c r="C393" s="443">
        <v>100817.28</v>
      </c>
    </row>
    <row r="394" ht="16.5" customHeight="1" spans="1:3">
      <c r="A394" s="372">
        <v>2050203</v>
      </c>
      <c r="B394" s="375" t="s">
        <v>366</v>
      </c>
      <c r="C394" s="443">
        <v>68029.43</v>
      </c>
    </row>
    <row r="395" ht="16.5" customHeight="1" spans="1:3">
      <c r="A395" s="372">
        <v>2050204</v>
      </c>
      <c r="B395" s="375" t="s">
        <v>367</v>
      </c>
      <c r="C395" s="443">
        <v>39418.11</v>
      </c>
    </row>
    <row r="396" ht="16.5" customHeight="1" spans="1:3">
      <c r="A396" s="372">
        <v>2050205</v>
      </c>
      <c r="B396" s="375" t="s">
        <v>368</v>
      </c>
      <c r="C396" s="443">
        <v>7.26</v>
      </c>
    </row>
    <row r="397" ht="16.5" hidden="1" customHeight="1" spans="1:3">
      <c r="A397" s="372">
        <v>2050299</v>
      </c>
      <c r="B397" s="375" t="s">
        <v>369</v>
      </c>
      <c r="C397" s="443"/>
    </row>
    <row r="398" ht="16.5" customHeight="1" spans="1:3">
      <c r="A398" s="372">
        <v>20503</v>
      </c>
      <c r="B398" s="374" t="s">
        <v>370</v>
      </c>
      <c r="C398" s="443">
        <v>7893.29</v>
      </c>
    </row>
    <row r="399" ht="16.5" hidden="1" customHeight="1" spans="1:3">
      <c r="A399" s="372">
        <v>2050301</v>
      </c>
      <c r="B399" s="375" t="s">
        <v>371</v>
      </c>
      <c r="C399" s="443"/>
    </row>
    <row r="400" ht="16.5" customHeight="1" spans="1:3">
      <c r="A400" s="372">
        <v>2050302</v>
      </c>
      <c r="B400" s="375" t="s">
        <v>372</v>
      </c>
      <c r="C400" s="443">
        <v>7893.29</v>
      </c>
    </row>
    <row r="401" ht="16.5" hidden="1" customHeight="1" spans="1:3">
      <c r="A401" s="372">
        <v>2050303</v>
      </c>
      <c r="B401" s="375" t="s">
        <v>373</v>
      </c>
      <c r="C401" s="443"/>
    </row>
    <row r="402" ht="16.5" hidden="1" customHeight="1" spans="1:3">
      <c r="A402" s="372">
        <v>2050305</v>
      </c>
      <c r="B402" s="375" t="s">
        <v>374</v>
      </c>
      <c r="C402" s="443"/>
    </row>
    <row r="403" ht="16.5" hidden="1" customHeight="1" spans="1:3">
      <c r="A403" s="372">
        <v>2050399</v>
      </c>
      <c r="B403" s="375" t="s">
        <v>375</v>
      </c>
      <c r="C403" s="443"/>
    </row>
    <row r="404" ht="16.5" hidden="1" customHeight="1" spans="1:3">
      <c r="A404" s="372">
        <v>20504</v>
      </c>
      <c r="B404" s="374" t="s">
        <v>376</v>
      </c>
      <c r="C404" s="443"/>
    </row>
    <row r="405" ht="16.5" hidden="1" customHeight="1" spans="1:3">
      <c r="A405" s="372">
        <v>2050401</v>
      </c>
      <c r="B405" s="375" t="s">
        <v>377</v>
      </c>
      <c r="C405" s="443"/>
    </row>
    <row r="406" ht="16.5" hidden="1" customHeight="1" spans="1:3">
      <c r="A406" s="372">
        <v>2050402</v>
      </c>
      <c r="B406" s="375" t="s">
        <v>378</v>
      </c>
      <c r="C406" s="443"/>
    </row>
    <row r="407" ht="16.5" hidden="1" customHeight="1" spans="1:3">
      <c r="A407" s="372">
        <v>2050403</v>
      </c>
      <c r="B407" s="375" t="s">
        <v>379</v>
      </c>
      <c r="C407" s="443"/>
    </row>
    <row r="408" ht="16.5" hidden="1" customHeight="1" spans="1:3">
      <c r="A408" s="372">
        <v>2050404</v>
      </c>
      <c r="B408" s="375" t="s">
        <v>380</v>
      </c>
      <c r="C408" s="443"/>
    </row>
    <row r="409" ht="16.5" hidden="1" customHeight="1" spans="1:3">
      <c r="A409" s="372">
        <v>2050499</v>
      </c>
      <c r="B409" s="375" t="s">
        <v>381</v>
      </c>
      <c r="C409" s="443"/>
    </row>
    <row r="410" ht="16.5" hidden="1" customHeight="1" spans="1:3">
      <c r="A410" s="372">
        <v>20505</v>
      </c>
      <c r="B410" s="374" t="s">
        <v>382</v>
      </c>
      <c r="C410" s="443"/>
    </row>
    <row r="411" ht="16.5" hidden="1" customHeight="1" spans="1:3">
      <c r="A411" s="372">
        <v>2050501</v>
      </c>
      <c r="B411" s="375" t="s">
        <v>383</v>
      </c>
      <c r="C411" s="443"/>
    </row>
    <row r="412" ht="16.5" hidden="1" customHeight="1" spans="1:3">
      <c r="A412" s="372">
        <v>2050502</v>
      </c>
      <c r="B412" s="375" t="s">
        <v>384</v>
      </c>
      <c r="C412" s="443"/>
    </row>
    <row r="413" ht="16.5" hidden="1" customHeight="1" spans="1:3">
      <c r="A413" s="372">
        <v>2050599</v>
      </c>
      <c r="B413" s="375" t="s">
        <v>385</v>
      </c>
      <c r="C413" s="443"/>
    </row>
    <row r="414" ht="16.5" hidden="1" customHeight="1" spans="1:3">
      <c r="A414" s="372">
        <v>20506</v>
      </c>
      <c r="B414" s="374" t="s">
        <v>386</v>
      </c>
      <c r="C414" s="443"/>
    </row>
    <row r="415" ht="16.5" hidden="1" customHeight="1" spans="1:3">
      <c r="A415" s="372">
        <v>2050601</v>
      </c>
      <c r="B415" s="375" t="s">
        <v>387</v>
      </c>
      <c r="C415" s="443"/>
    </row>
    <row r="416" ht="16.5" hidden="1" customHeight="1" spans="1:3">
      <c r="A416" s="372">
        <v>2050602</v>
      </c>
      <c r="B416" s="375" t="s">
        <v>388</v>
      </c>
      <c r="C416" s="443"/>
    </row>
    <row r="417" ht="16.5" hidden="1" customHeight="1" spans="1:3">
      <c r="A417" s="372">
        <v>2050699</v>
      </c>
      <c r="B417" s="375" t="s">
        <v>389</v>
      </c>
      <c r="C417" s="443"/>
    </row>
    <row r="418" ht="16.5" customHeight="1" spans="1:3">
      <c r="A418" s="372">
        <v>20507</v>
      </c>
      <c r="B418" s="374" t="s">
        <v>390</v>
      </c>
      <c r="C418" s="443">
        <v>820.65</v>
      </c>
    </row>
    <row r="419" ht="16.5" customHeight="1" spans="1:3">
      <c r="A419" s="372">
        <v>2050701</v>
      </c>
      <c r="B419" s="375" t="s">
        <v>391</v>
      </c>
      <c r="C419" s="443">
        <v>815.65</v>
      </c>
    </row>
    <row r="420" ht="16.5" hidden="1" customHeight="1" spans="1:3">
      <c r="A420" s="372">
        <v>2050702</v>
      </c>
      <c r="B420" s="375" t="s">
        <v>392</v>
      </c>
      <c r="C420" s="443"/>
    </row>
    <row r="421" ht="16.5" customHeight="1" spans="1:3">
      <c r="A421" s="372">
        <v>2050799</v>
      </c>
      <c r="B421" s="375" t="s">
        <v>393</v>
      </c>
      <c r="C421" s="443">
        <v>5</v>
      </c>
    </row>
    <row r="422" ht="16.5" customHeight="1" spans="1:3">
      <c r="A422" s="372">
        <v>20508</v>
      </c>
      <c r="B422" s="374" t="s">
        <v>394</v>
      </c>
      <c r="C422" s="443">
        <v>1992.67</v>
      </c>
    </row>
    <row r="423" ht="16.5" customHeight="1" spans="1:3">
      <c r="A423" s="372">
        <v>2050801</v>
      </c>
      <c r="B423" s="375" t="s">
        <v>395</v>
      </c>
      <c r="C423" s="443">
        <v>1425.57</v>
      </c>
    </row>
    <row r="424" ht="16.5" customHeight="1" spans="1:3">
      <c r="A424" s="372">
        <v>2050802</v>
      </c>
      <c r="B424" s="375" t="s">
        <v>396</v>
      </c>
      <c r="C424" s="443">
        <v>559.44</v>
      </c>
    </row>
    <row r="425" ht="16.5" customHeight="1" spans="1:3">
      <c r="A425" s="372">
        <v>2050803</v>
      </c>
      <c r="B425" s="375" t="s">
        <v>397</v>
      </c>
      <c r="C425" s="443">
        <v>7.66</v>
      </c>
    </row>
    <row r="426" ht="16.5" hidden="1" customHeight="1" spans="1:3">
      <c r="A426" s="372">
        <v>2050804</v>
      </c>
      <c r="B426" s="375" t="s">
        <v>398</v>
      </c>
      <c r="C426" s="443"/>
    </row>
    <row r="427" ht="16.5" hidden="1" customHeight="1" spans="1:3">
      <c r="A427" s="372">
        <v>2050899</v>
      </c>
      <c r="B427" s="375" t="s">
        <v>399</v>
      </c>
      <c r="C427" s="443"/>
    </row>
    <row r="428" ht="16.5" customHeight="1" spans="1:3">
      <c r="A428" s="372">
        <v>20509</v>
      </c>
      <c r="B428" s="374" t="s">
        <v>400</v>
      </c>
      <c r="C428" s="443">
        <v>213.21</v>
      </c>
    </row>
    <row r="429" ht="16.5" customHeight="1" spans="1:3">
      <c r="A429" s="372">
        <v>2050901</v>
      </c>
      <c r="B429" s="375" t="s">
        <v>401</v>
      </c>
      <c r="C429" s="443">
        <v>13.21</v>
      </c>
    </row>
    <row r="430" ht="16.5" hidden="1" customHeight="1" spans="1:3">
      <c r="A430" s="372">
        <v>2050902</v>
      </c>
      <c r="B430" s="375" t="s">
        <v>402</v>
      </c>
      <c r="C430" s="443"/>
    </row>
    <row r="431" ht="16.5" hidden="1" customHeight="1" spans="1:3">
      <c r="A431" s="372">
        <v>2050903</v>
      </c>
      <c r="B431" s="375" t="s">
        <v>403</v>
      </c>
      <c r="C431" s="443"/>
    </row>
    <row r="432" ht="16.5" hidden="1" customHeight="1" spans="1:3">
      <c r="A432" s="372">
        <v>2050904</v>
      </c>
      <c r="B432" s="375" t="s">
        <v>404</v>
      </c>
      <c r="C432" s="443"/>
    </row>
    <row r="433" ht="16.5" hidden="1" customHeight="1" spans="1:3">
      <c r="A433" s="372">
        <v>2050905</v>
      </c>
      <c r="B433" s="375" t="s">
        <v>405</v>
      </c>
      <c r="C433" s="443"/>
    </row>
    <row r="434" ht="16.5" customHeight="1" spans="1:3">
      <c r="A434" s="372">
        <v>2050999</v>
      </c>
      <c r="B434" s="375" t="s">
        <v>406</v>
      </c>
      <c r="C434" s="443">
        <v>200</v>
      </c>
    </row>
    <row r="435" ht="16.5" customHeight="1" spans="1:3">
      <c r="A435" s="372">
        <v>20599</v>
      </c>
      <c r="B435" s="374" t="s">
        <v>407</v>
      </c>
      <c r="C435" s="443">
        <v>2804.49</v>
      </c>
    </row>
    <row r="436" ht="16.5" customHeight="1" spans="1:3">
      <c r="A436" s="372">
        <v>2059999</v>
      </c>
      <c r="B436" s="375" t="s">
        <v>408</v>
      </c>
      <c r="C436" s="443">
        <v>2804.49</v>
      </c>
    </row>
    <row r="437" ht="16.5" customHeight="1" spans="1:3">
      <c r="A437" s="372">
        <v>206</v>
      </c>
      <c r="B437" s="374" t="s">
        <v>409</v>
      </c>
      <c r="C437" s="443">
        <v>3591.86</v>
      </c>
    </row>
    <row r="438" ht="16.5" customHeight="1" spans="1:3">
      <c r="A438" s="372">
        <v>20601</v>
      </c>
      <c r="B438" s="374" t="s">
        <v>410</v>
      </c>
      <c r="C438" s="443">
        <v>349.69</v>
      </c>
    </row>
    <row r="439" ht="16.5" customHeight="1" spans="1:3">
      <c r="A439" s="372">
        <v>2060101</v>
      </c>
      <c r="B439" s="375" t="s">
        <v>132</v>
      </c>
      <c r="C439" s="443">
        <v>349.69</v>
      </c>
    </row>
    <row r="440" ht="16.5" hidden="1" customHeight="1" spans="1:3">
      <c r="A440" s="372">
        <v>2060102</v>
      </c>
      <c r="B440" s="375" t="s">
        <v>133</v>
      </c>
      <c r="C440" s="443"/>
    </row>
    <row r="441" ht="16.5" hidden="1" customHeight="1" spans="1:3">
      <c r="A441" s="372">
        <v>2060103</v>
      </c>
      <c r="B441" s="375" t="s">
        <v>134</v>
      </c>
      <c r="C441" s="443"/>
    </row>
    <row r="442" ht="16.5" hidden="1" customHeight="1" spans="1:3">
      <c r="A442" s="372">
        <v>2060199</v>
      </c>
      <c r="B442" s="375" t="s">
        <v>411</v>
      </c>
      <c r="C442" s="443"/>
    </row>
    <row r="443" ht="16.5" hidden="1" customHeight="1" spans="1:3">
      <c r="A443" s="372">
        <v>20602</v>
      </c>
      <c r="B443" s="374" t="s">
        <v>412</v>
      </c>
      <c r="C443" s="443"/>
    </row>
    <row r="444" ht="16.5" hidden="1" customHeight="1" spans="1:3">
      <c r="A444" s="372">
        <v>2060201</v>
      </c>
      <c r="B444" s="375" t="s">
        <v>413</v>
      </c>
      <c r="C444" s="443"/>
    </row>
    <row r="445" ht="16.5" hidden="1" customHeight="1" spans="1:3">
      <c r="A445" s="372">
        <v>2060203</v>
      </c>
      <c r="B445" s="375" t="s">
        <v>414</v>
      </c>
      <c r="C445" s="443"/>
    </row>
    <row r="446" ht="16.5" hidden="1" customHeight="1" spans="1:3">
      <c r="A446" s="372">
        <v>2060204</v>
      </c>
      <c r="B446" s="375" t="s">
        <v>415</v>
      </c>
      <c r="C446" s="443"/>
    </row>
    <row r="447" ht="16.5" hidden="1" customHeight="1" spans="1:3">
      <c r="A447" s="372">
        <v>2060205</v>
      </c>
      <c r="B447" s="375" t="s">
        <v>416</v>
      </c>
      <c r="C447" s="443"/>
    </row>
    <row r="448" ht="16.5" hidden="1" customHeight="1" spans="1:3">
      <c r="A448" s="372">
        <v>2060206</v>
      </c>
      <c r="B448" s="375" t="s">
        <v>417</v>
      </c>
      <c r="C448" s="443"/>
    </row>
    <row r="449" ht="16.5" hidden="1" customHeight="1" spans="1:3">
      <c r="A449" s="372">
        <v>2060207</v>
      </c>
      <c r="B449" s="375" t="s">
        <v>418</v>
      </c>
      <c r="C449" s="443"/>
    </row>
    <row r="450" ht="16.5" hidden="1" customHeight="1" spans="1:3">
      <c r="A450" s="372">
        <v>2060208</v>
      </c>
      <c r="B450" s="375" t="s">
        <v>419</v>
      </c>
      <c r="C450" s="443"/>
    </row>
    <row r="451" ht="16.5" hidden="1" customHeight="1" spans="1:3">
      <c r="A451" s="372">
        <v>2060299</v>
      </c>
      <c r="B451" s="375" t="s">
        <v>420</v>
      </c>
      <c r="C451" s="443"/>
    </row>
    <row r="452" ht="16.5" hidden="1" customHeight="1" spans="1:3">
      <c r="A452" s="372">
        <v>20603</v>
      </c>
      <c r="B452" s="374" t="s">
        <v>421</v>
      </c>
      <c r="C452" s="443"/>
    </row>
    <row r="453" ht="16.5" hidden="1" customHeight="1" spans="1:3">
      <c r="A453" s="372">
        <v>2060301</v>
      </c>
      <c r="B453" s="375" t="s">
        <v>413</v>
      </c>
      <c r="C453" s="443"/>
    </row>
    <row r="454" ht="16.5" hidden="1" customHeight="1" spans="1:3">
      <c r="A454" s="372">
        <v>2060302</v>
      </c>
      <c r="B454" s="375" t="s">
        <v>422</v>
      </c>
      <c r="C454" s="443"/>
    </row>
    <row r="455" ht="16.5" hidden="1" customHeight="1" spans="1:3">
      <c r="A455" s="372">
        <v>2060303</v>
      </c>
      <c r="B455" s="375" t="s">
        <v>423</v>
      </c>
      <c r="C455" s="443"/>
    </row>
    <row r="456" ht="16.5" hidden="1" customHeight="1" spans="1:3">
      <c r="A456" s="372">
        <v>2060304</v>
      </c>
      <c r="B456" s="375" t="s">
        <v>424</v>
      </c>
      <c r="C456" s="443"/>
    </row>
    <row r="457" ht="16.5" hidden="1" customHeight="1" spans="1:3">
      <c r="A457" s="372">
        <v>2060399</v>
      </c>
      <c r="B457" s="375" t="s">
        <v>425</v>
      </c>
      <c r="C457" s="443"/>
    </row>
    <row r="458" ht="16.5" customHeight="1" spans="1:3">
      <c r="A458" s="372">
        <v>20604</v>
      </c>
      <c r="B458" s="374" t="s">
        <v>426</v>
      </c>
      <c r="C458" s="443">
        <v>143.6</v>
      </c>
    </row>
    <row r="459" ht="16.5" hidden="1" customHeight="1" spans="1:3">
      <c r="A459" s="372">
        <v>2060401</v>
      </c>
      <c r="B459" s="375" t="s">
        <v>413</v>
      </c>
      <c r="C459" s="443"/>
    </row>
    <row r="460" ht="16.5" customHeight="1" spans="1:3">
      <c r="A460" s="372">
        <v>2060404</v>
      </c>
      <c r="B460" s="375" t="s">
        <v>427</v>
      </c>
      <c r="C460" s="443">
        <v>143.6</v>
      </c>
    </row>
    <row r="461" ht="16.5" hidden="1" customHeight="1" spans="1:3">
      <c r="A461" s="372">
        <v>2060405</v>
      </c>
      <c r="B461" s="375" t="s">
        <v>428</v>
      </c>
      <c r="C461" s="443"/>
    </row>
    <row r="462" ht="16.5" hidden="1" customHeight="1" spans="1:3">
      <c r="A462" s="372">
        <v>2060499</v>
      </c>
      <c r="B462" s="375" t="s">
        <v>429</v>
      </c>
      <c r="C462" s="443"/>
    </row>
    <row r="463" ht="16.5" customHeight="1" spans="1:3">
      <c r="A463" s="372">
        <v>20605</v>
      </c>
      <c r="B463" s="374" t="s">
        <v>430</v>
      </c>
      <c r="C463" s="443">
        <v>1776.67</v>
      </c>
    </row>
    <row r="464" ht="16.5" customHeight="1" spans="1:3">
      <c r="A464" s="372">
        <v>2060501</v>
      </c>
      <c r="B464" s="375" t="s">
        <v>413</v>
      </c>
      <c r="C464" s="443">
        <v>71.65</v>
      </c>
    </row>
    <row r="465" ht="16.5" customHeight="1" spans="1:3">
      <c r="A465" s="372">
        <v>2060502</v>
      </c>
      <c r="B465" s="375" t="s">
        <v>431</v>
      </c>
      <c r="C465" s="443">
        <v>1705.03</v>
      </c>
    </row>
    <row r="466" ht="16.5" hidden="1" customHeight="1" spans="1:3">
      <c r="A466" s="372">
        <v>2060503</v>
      </c>
      <c r="B466" s="375" t="s">
        <v>432</v>
      </c>
      <c r="C466" s="443"/>
    </row>
    <row r="467" ht="16.5" hidden="1" customHeight="1" spans="1:3">
      <c r="A467" s="372">
        <v>2060599</v>
      </c>
      <c r="B467" s="375" t="s">
        <v>433</v>
      </c>
      <c r="C467" s="443"/>
    </row>
    <row r="468" ht="16.5" hidden="1" customHeight="1" spans="1:3">
      <c r="A468" s="372">
        <v>20606</v>
      </c>
      <c r="B468" s="374" t="s">
        <v>434</v>
      </c>
      <c r="C468" s="443"/>
    </row>
    <row r="469" ht="16.5" hidden="1" customHeight="1" spans="1:3">
      <c r="A469" s="372">
        <v>2060601</v>
      </c>
      <c r="B469" s="375" t="s">
        <v>435</v>
      </c>
      <c r="C469" s="443"/>
    </row>
    <row r="470" ht="16.5" hidden="1" customHeight="1" spans="1:3">
      <c r="A470" s="372">
        <v>2060602</v>
      </c>
      <c r="B470" s="375" t="s">
        <v>436</v>
      </c>
      <c r="C470" s="443"/>
    </row>
    <row r="471" ht="16.5" hidden="1" customHeight="1" spans="1:3">
      <c r="A471" s="372">
        <v>2060603</v>
      </c>
      <c r="B471" s="375" t="s">
        <v>437</v>
      </c>
      <c r="C471" s="443"/>
    </row>
    <row r="472" ht="16.5" hidden="1" customHeight="1" spans="1:3">
      <c r="A472" s="372">
        <v>2060699</v>
      </c>
      <c r="B472" s="375" t="s">
        <v>438</v>
      </c>
      <c r="C472" s="443"/>
    </row>
    <row r="473" ht="16.5" customHeight="1" spans="1:3">
      <c r="A473" s="372">
        <v>20607</v>
      </c>
      <c r="B473" s="374" t="s">
        <v>439</v>
      </c>
      <c r="C473" s="443">
        <v>34</v>
      </c>
    </row>
    <row r="474" ht="16.5" hidden="1" customHeight="1" spans="1:3">
      <c r="A474" s="372">
        <v>2060701</v>
      </c>
      <c r="B474" s="375" t="s">
        <v>413</v>
      </c>
      <c r="C474" s="443"/>
    </row>
    <row r="475" ht="16.5" customHeight="1" spans="1:3">
      <c r="A475" s="372">
        <v>2060702</v>
      </c>
      <c r="B475" s="375" t="s">
        <v>440</v>
      </c>
      <c r="C475" s="443">
        <v>34</v>
      </c>
    </row>
    <row r="476" ht="16.5" hidden="1" customHeight="1" spans="1:3">
      <c r="A476" s="372">
        <v>2060703</v>
      </c>
      <c r="B476" s="375" t="s">
        <v>441</v>
      </c>
      <c r="C476" s="443"/>
    </row>
    <row r="477" ht="16.5" hidden="1" customHeight="1" spans="1:3">
      <c r="A477" s="372">
        <v>2060704</v>
      </c>
      <c r="B477" s="375" t="s">
        <v>442</v>
      </c>
      <c r="C477" s="443"/>
    </row>
    <row r="478" ht="16.5" hidden="1" customHeight="1" spans="1:3">
      <c r="A478" s="372">
        <v>2060705</v>
      </c>
      <c r="B478" s="375" t="s">
        <v>443</v>
      </c>
      <c r="C478" s="443"/>
    </row>
    <row r="479" ht="16.5" hidden="1" customHeight="1" spans="1:3">
      <c r="A479" s="372">
        <v>2060799</v>
      </c>
      <c r="B479" s="375" t="s">
        <v>444</v>
      </c>
      <c r="C479" s="443"/>
    </row>
    <row r="480" ht="16.5" hidden="1" customHeight="1" spans="1:3">
      <c r="A480" s="372">
        <v>20608</v>
      </c>
      <c r="B480" s="374" t="s">
        <v>445</v>
      </c>
      <c r="C480" s="443"/>
    </row>
    <row r="481" ht="16.5" hidden="1" customHeight="1" spans="1:3">
      <c r="A481" s="372">
        <v>2060801</v>
      </c>
      <c r="B481" s="375" t="s">
        <v>446</v>
      </c>
      <c r="C481" s="443"/>
    </row>
    <row r="482" ht="16.5" hidden="1" customHeight="1" spans="1:3">
      <c r="A482" s="372">
        <v>2060802</v>
      </c>
      <c r="B482" s="375" t="s">
        <v>447</v>
      </c>
      <c r="C482" s="443"/>
    </row>
    <row r="483" ht="16.5" hidden="1" customHeight="1" spans="1:3">
      <c r="A483" s="372">
        <v>2060899</v>
      </c>
      <c r="B483" s="375" t="s">
        <v>448</v>
      </c>
      <c r="C483" s="443"/>
    </row>
    <row r="484" ht="16.5" hidden="1" customHeight="1" spans="1:3">
      <c r="A484" s="372">
        <v>20609</v>
      </c>
      <c r="B484" s="374" t="s">
        <v>449</v>
      </c>
      <c r="C484" s="443"/>
    </row>
    <row r="485" ht="16.5" hidden="1" customHeight="1" spans="1:3">
      <c r="A485" s="372">
        <v>2060901</v>
      </c>
      <c r="B485" s="375" t="s">
        <v>450</v>
      </c>
      <c r="C485" s="443"/>
    </row>
    <row r="486" ht="16.5" hidden="1" customHeight="1" spans="1:3">
      <c r="A486" s="372">
        <v>2060902</v>
      </c>
      <c r="B486" s="375" t="s">
        <v>451</v>
      </c>
      <c r="C486" s="443"/>
    </row>
    <row r="487" ht="16.5" hidden="1" customHeight="1" spans="1:3">
      <c r="A487" s="372">
        <v>2060999</v>
      </c>
      <c r="B487" s="375" t="s">
        <v>452</v>
      </c>
      <c r="C487" s="443"/>
    </row>
    <row r="488" ht="16.5" customHeight="1" spans="1:3">
      <c r="A488" s="372">
        <v>20699</v>
      </c>
      <c r="B488" s="374" t="s">
        <v>453</v>
      </c>
      <c r="C488" s="443">
        <v>1287.9</v>
      </c>
    </row>
    <row r="489" ht="16.5" hidden="1" customHeight="1" spans="1:3">
      <c r="A489" s="372">
        <v>2069901</v>
      </c>
      <c r="B489" s="375" t="s">
        <v>454</v>
      </c>
      <c r="C489" s="443"/>
    </row>
    <row r="490" ht="16.5" hidden="1" customHeight="1" spans="1:3">
      <c r="A490" s="372">
        <v>2069902</v>
      </c>
      <c r="B490" s="375" t="s">
        <v>455</v>
      </c>
      <c r="C490" s="443"/>
    </row>
    <row r="491" ht="16.5" hidden="1" customHeight="1" spans="1:3">
      <c r="A491" s="372">
        <v>2069903</v>
      </c>
      <c r="B491" s="375" t="s">
        <v>456</v>
      </c>
      <c r="C491" s="443"/>
    </row>
    <row r="492" ht="16.5" customHeight="1" spans="1:3">
      <c r="A492" s="372">
        <v>2069999</v>
      </c>
      <c r="B492" s="375" t="s">
        <v>457</v>
      </c>
      <c r="C492" s="443">
        <v>1287.9</v>
      </c>
    </row>
    <row r="493" ht="16.5" customHeight="1" spans="1:3">
      <c r="A493" s="372">
        <v>207</v>
      </c>
      <c r="B493" s="374" t="s">
        <v>458</v>
      </c>
      <c r="C493" s="443">
        <v>6597.57</v>
      </c>
    </row>
    <row r="494" ht="16.5" customHeight="1" spans="1:3">
      <c r="A494" s="372">
        <v>20701</v>
      </c>
      <c r="B494" s="374" t="s">
        <v>459</v>
      </c>
      <c r="C494" s="443">
        <v>2591.39</v>
      </c>
    </row>
    <row r="495" ht="16.5" customHeight="1" spans="1:3">
      <c r="A495" s="372">
        <v>2070101</v>
      </c>
      <c r="B495" s="375" t="s">
        <v>132</v>
      </c>
      <c r="C495" s="443">
        <v>836.91</v>
      </c>
    </row>
    <row r="496" ht="16.5" hidden="1" customHeight="1" spans="1:3">
      <c r="A496" s="372">
        <v>2070102</v>
      </c>
      <c r="B496" s="375" t="s">
        <v>133</v>
      </c>
      <c r="C496" s="443"/>
    </row>
    <row r="497" ht="16.5" hidden="1" customHeight="1" spans="1:3">
      <c r="A497" s="372">
        <v>2070103</v>
      </c>
      <c r="B497" s="375" t="s">
        <v>134</v>
      </c>
      <c r="C497" s="443"/>
    </row>
    <row r="498" ht="16.5" customHeight="1" spans="1:3">
      <c r="A498" s="372">
        <v>2070104</v>
      </c>
      <c r="B498" s="375" t="s">
        <v>460</v>
      </c>
      <c r="C498" s="443">
        <v>349.63</v>
      </c>
    </row>
    <row r="499" ht="16.5" hidden="1" customHeight="1" spans="1:3">
      <c r="A499" s="372">
        <v>2070105</v>
      </c>
      <c r="B499" s="375" t="s">
        <v>461</v>
      </c>
      <c r="C499" s="443"/>
    </row>
    <row r="500" ht="16.5" hidden="1" customHeight="1" spans="1:3">
      <c r="A500" s="372">
        <v>2070106</v>
      </c>
      <c r="B500" s="375" t="s">
        <v>462</v>
      </c>
      <c r="C500" s="443"/>
    </row>
    <row r="501" ht="16.5" hidden="1" customHeight="1" spans="1:3">
      <c r="A501" s="372">
        <v>2070107</v>
      </c>
      <c r="B501" s="375" t="s">
        <v>463</v>
      </c>
      <c r="C501" s="443"/>
    </row>
    <row r="502" ht="16.5" hidden="1" customHeight="1" spans="1:3">
      <c r="A502" s="372">
        <v>2070108</v>
      </c>
      <c r="B502" s="375" t="s">
        <v>464</v>
      </c>
      <c r="C502" s="443"/>
    </row>
    <row r="503" ht="16.5" customHeight="1" spans="1:3">
      <c r="A503" s="372">
        <v>2070109</v>
      </c>
      <c r="B503" s="375" t="s">
        <v>465</v>
      </c>
      <c r="C503" s="443">
        <v>660.47</v>
      </c>
    </row>
    <row r="504" ht="16.5" hidden="1" customHeight="1" spans="1:3">
      <c r="A504" s="372">
        <v>2070110</v>
      </c>
      <c r="B504" s="375" t="s">
        <v>466</v>
      </c>
      <c r="C504" s="443"/>
    </row>
    <row r="505" ht="16.5" hidden="1" customHeight="1" spans="1:3">
      <c r="A505" s="372">
        <v>2070111</v>
      </c>
      <c r="B505" s="375" t="s">
        <v>467</v>
      </c>
      <c r="C505" s="443"/>
    </row>
    <row r="506" ht="16.5" hidden="1" customHeight="1" spans="1:3">
      <c r="A506" s="372">
        <v>2070112</v>
      </c>
      <c r="B506" s="375" t="s">
        <v>468</v>
      </c>
      <c r="C506" s="443"/>
    </row>
    <row r="507" ht="16.5" customHeight="1" spans="1:3">
      <c r="A507" s="372">
        <v>2070113</v>
      </c>
      <c r="B507" s="375" t="s">
        <v>469</v>
      </c>
      <c r="C507" s="443">
        <v>111.7</v>
      </c>
    </row>
    <row r="508" ht="16.5" customHeight="1" spans="1:3">
      <c r="A508" s="372">
        <v>2070114</v>
      </c>
      <c r="B508" s="375" t="s">
        <v>470</v>
      </c>
      <c r="C508" s="443">
        <v>130.1</v>
      </c>
    </row>
    <row r="509" ht="16.5" customHeight="1" spans="1:3">
      <c r="A509" s="372">
        <v>2070199</v>
      </c>
      <c r="B509" s="375" t="s">
        <v>471</v>
      </c>
      <c r="C509" s="443">
        <v>502.58</v>
      </c>
    </row>
    <row r="510" ht="16.5" customHeight="1" spans="1:3">
      <c r="A510" s="372">
        <v>20702</v>
      </c>
      <c r="B510" s="374" t="s">
        <v>472</v>
      </c>
      <c r="C510" s="443">
        <v>1785.63</v>
      </c>
    </row>
    <row r="511" ht="16.5" hidden="1" customHeight="1" spans="1:3">
      <c r="A511" s="372">
        <v>2070201</v>
      </c>
      <c r="B511" s="375" t="s">
        <v>132</v>
      </c>
      <c r="C511" s="443"/>
    </row>
    <row r="512" ht="16.5" hidden="1" customHeight="1" spans="1:3">
      <c r="A512" s="372">
        <v>2070202</v>
      </c>
      <c r="B512" s="375" t="s">
        <v>133</v>
      </c>
      <c r="C512" s="443"/>
    </row>
    <row r="513" ht="16.5" hidden="1" customHeight="1" spans="1:3">
      <c r="A513" s="372">
        <v>2070203</v>
      </c>
      <c r="B513" s="375" t="s">
        <v>134</v>
      </c>
      <c r="C513" s="443"/>
    </row>
    <row r="514" ht="16.5" customHeight="1" spans="1:3">
      <c r="A514" s="372">
        <v>2070204</v>
      </c>
      <c r="B514" s="375" t="s">
        <v>473</v>
      </c>
      <c r="C514" s="443">
        <v>726.07</v>
      </c>
    </row>
    <row r="515" ht="16.5" customHeight="1" spans="1:3">
      <c r="A515" s="372">
        <v>2070205</v>
      </c>
      <c r="B515" s="375" t="s">
        <v>474</v>
      </c>
      <c r="C515" s="443">
        <v>1059.56</v>
      </c>
    </row>
    <row r="516" ht="16.5" hidden="1" customHeight="1" spans="1:3">
      <c r="A516" s="372">
        <v>2070206</v>
      </c>
      <c r="B516" s="375" t="s">
        <v>475</v>
      </c>
      <c r="C516" s="443"/>
    </row>
    <row r="517" ht="16.5" hidden="1" customHeight="1" spans="1:3">
      <c r="A517" s="372">
        <v>2070299</v>
      </c>
      <c r="B517" s="375" t="s">
        <v>476</v>
      </c>
      <c r="C517" s="443"/>
    </row>
    <row r="518" ht="16.5" customHeight="1" spans="1:3">
      <c r="A518" s="372">
        <v>20703</v>
      </c>
      <c r="B518" s="374" t="s">
        <v>477</v>
      </c>
      <c r="C518" s="443">
        <v>743.43</v>
      </c>
    </row>
    <row r="519" ht="16.5" hidden="1" customHeight="1" spans="1:3">
      <c r="A519" s="372">
        <v>2070301</v>
      </c>
      <c r="B519" s="375" t="s">
        <v>132</v>
      </c>
      <c r="C519" s="443"/>
    </row>
    <row r="520" ht="16.5" hidden="1" customHeight="1" spans="1:3">
      <c r="A520" s="372">
        <v>2070302</v>
      </c>
      <c r="B520" s="375" t="s">
        <v>133</v>
      </c>
      <c r="C520" s="443"/>
    </row>
    <row r="521" ht="16.5" hidden="1" customHeight="1" spans="1:3">
      <c r="A521" s="372">
        <v>2070303</v>
      </c>
      <c r="B521" s="375" t="s">
        <v>134</v>
      </c>
      <c r="C521" s="443"/>
    </row>
    <row r="522" ht="16.5" hidden="1" customHeight="1" spans="1:3">
      <c r="A522" s="372">
        <v>2070304</v>
      </c>
      <c r="B522" s="375" t="s">
        <v>478</v>
      </c>
      <c r="C522" s="443"/>
    </row>
    <row r="523" ht="16.5" hidden="1" customHeight="1" spans="1:3">
      <c r="A523" s="372">
        <v>2070305</v>
      </c>
      <c r="B523" s="375" t="s">
        <v>479</v>
      </c>
      <c r="C523" s="443"/>
    </row>
    <row r="524" ht="16.5" hidden="1" customHeight="1" spans="1:3">
      <c r="A524" s="372">
        <v>2070306</v>
      </c>
      <c r="B524" s="375" t="s">
        <v>480</v>
      </c>
      <c r="C524" s="443"/>
    </row>
    <row r="525" ht="16.5" customHeight="1" spans="1:3">
      <c r="A525" s="372">
        <v>2070307</v>
      </c>
      <c r="B525" s="375" t="s">
        <v>481</v>
      </c>
      <c r="C525" s="443">
        <v>641.15</v>
      </c>
    </row>
    <row r="526" ht="16.5" customHeight="1" spans="1:3">
      <c r="A526" s="372">
        <v>2070308</v>
      </c>
      <c r="B526" s="375" t="s">
        <v>482</v>
      </c>
      <c r="C526" s="443">
        <v>102.28</v>
      </c>
    </row>
    <row r="527" ht="16.5" hidden="1" customHeight="1" spans="1:3">
      <c r="A527" s="372">
        <v>2070309</v>
      </c>
      <c r="B527" s="375" t="s">
        <v>483</v>
      </c>
      <c r="C527" s="443"/>
    </row>
    <row r="528" ht="16.5" hidden="1" customHeight="1" spans="1:3">
      <c r="A528" s="372">
        <v>2070399</v>
      </c>
      <c r="B528" s="375" t="s">
        <v>484</v>
      </c>
      <c r="C528" s="443"/>
    </row>
    <row r="529" ht="16.5" customHeight="1" spans="1:3">
      <c r="A529" s="372">
        <v>20706</v>
      </c>
      <c r="B529" s="374" t="s">
        <v>485</v>
      </c>
      <c r="C529" s="443">
        <v>222.42</v>
      </c>
    </row>
    <row r="530" ht="16.5" hidden="1" customHeight="1" spans="1:3">
      <c r="A530" s="372">
        <v>2070601</v>
      </c>
      <c r="B530" s="375" t="s">
        <v>132</v>
      </c>
      <c r="C530" s="443"/>
    </row>
    <row r="531" ht="16.5" hidden="1" customHeight="1" spans="1:3">
      <c r="A531" s="372">
        <v>2070602</v>
      </c>
      <c r="B531" s="375" t="s">
        <v>133</v>
      </c>
      <c r="C531" s="443"/>
    </row>
    <row r="532" ht="16.5" hidden="1" customHeight="1" spans="1:3">
      <c r="A532" s="372">
        <v>2070603</v>
      </c>
      <c r="B532" s="375" t="s">
        <v>134</v>
      </c>
      <c r="C532" s="443"/>
    </row>
    <row r="533" ht="16.5" hidden="1" customHeight="1" spans="1:3">
      <c r="A533" s="372">
        <v>2070604</v>
      </c>
      <c r="B533" s="375" t="s">
        <v>486</v>
      </c>
      <c r="C533" s="443"/>
    </row>
    <row r="534" ht="16.5" customHeight="1" spans="1:3">
      <c r="A534" s="372">
        <v>2070605</v>
      </c>
      <c r="B534" s="375" t="s">
        <v>487</v>
      </c>
      <c r="C534" s="443">
        <v>135.9</v>
      </c>
    </row>
    <row r="535" ht="16.5" hidden="1" customHeight="1" spans="1:3">
      <c r="A535" s="372">
        <v>2070606</v>
      </c>
      <c r="B535" s="375" t="s">
        <v>488</v>
      </c>
      <c r="C535" s="443"/>
    </row>
    <row r="536" ht="16.5" customHeight="1" spans="1:3">
      <c r="A536" s="372">
        <v>2070607</v>
      </c>
      <c r="B536" s="375" t="s">
        <v>489</v>
      </c>
      <c r="C536" s="443">
        <v>86.52</v>
      </c>
    </row>
    <row r="537" ht="16.5" hidden="1" customHeight="1" spans="1:3">
      <c r="A537" s="372">
        <v>2070699</v>
      </c>
      <c r="B537" s="375" t="s">
        <v>490</v>
      </c>
      <c r="C537" s="443"/>
    </row>
    <row r="538" ht="16.5" customHeight="1" spans="1:3">
      <c r="A538" s="372">
        <v>20708</v>
      </c>
      <c r="B538" s="374" t="s">
        <v>491</v>
      </c>
      <c r="C538" s="443">
        <v>1208.31</v>
      </c>
    </row>
    <row r="539" ht="16.5" hidden="1" customHeight="1" spans="1:3">
      <c r="A539" s="372">
        <v>2070801</v>
      </c>
      <c r="B539" s="375" t="s">
        <v>132</v>
      </c>
      <c r="C539" s="443"/>
    </row>
    <row r="540" ht="16.5" hidden="1" customHeight="1" spans="1:3">
      <c r="A540" s="372">
        <v>2070802</v>
      </c>
      <c r="B540" s="375" t="s">
        <v>133</v>
      </c>
      <c r="C540" s="443"/>
    </row>
    <row r="541" ht="16.5" hidden="1" customHeight="1" spans="1:3">
      <c r="A541" s="372">
        <v>2070803</v>
      </c>
      <c r="B541" s="375" t="s">
        <v>134</v>
      </c>
      <c r="C541" s="443"/>
    </row>
    <row r="542" ht="16.5" hidden="1" customHeight="1" spans="1:3">
      <c r="A542" s="372">
        <v>2070806</v>
      </c>
      <c r="B542" s="375" t="s">
        <v>492</v>
      </c>
      <c r="C542" s="443"/>
    </row>
    <row r="543" ht="16.5" customHeight="1" spans="1:3">
      <c r="A543" s="372">
        <v>2070807</v>
      </c>
      <c r="B543" s="375" t="s">
        <v>493</v>
      </c>
      <c r="C543" s="443">
        <v>31</v>
      </c>
    </row>
    <row r="544" ht="16.5" customHeight="1" spans="1:3">
      <c r="A544" s="372">
        <v>2070808</v>
      </c>
      <c r="B544" s="375" t="s">
        <v>494</v>
      </c>
      <c r="C544" s="443">
        <v>1177.31</v>
      </c>
    </row>
    <row r="545" ht="16.5" hidden="1" customHeight="1" spans="1:3">
      <c r="A545" s="372">
        <v>2070899</v>
      </c>
      <c r="B545" s="375" t="s">
        <v>495</v>
      </c>
      <c r="C545" s="443"/>
    </row>
    <row r="546" ht="16.5" customHeight="1" spans="1:3">
      <c r="A546" s="372">
        <v>20799</v>
      </c>
      <c r="B546" s="374" t="s">
        <v>496</v>
      </c>
      <c r="C546" s="443">
        <v>46.39</v>
      </c>
    </row>
    <row r="547" ht="16.5" customHeight="1" spans="1:3">
      <c r="A547" s="372">
        <v>2079902</v>
      </c>
      <c r="B547" s="375" t="s">
        <v>497</v>
      </c>
      <c r="C547" s="443">
        <v>45</v>
      </c>
    </row>
    <row r="548" ht="16.5" hidden="1" customHeight="1" spans="1:3">
      <c r="A548" s="372">
        <v>2079903</v>
      </c>
      <c r="B548" s="375" t="s">
        <v>498</v>
      </c>
      <c r="C548" s="443"/>
    </row>
    <row r="549" ht="16.5" customHeight="1" spans="1:3">
      <c r="A549" s="372">
        <v>2079999</v>
      </c>
      <c r="B549" s="375" t="s">
        <v>499</v>
      </c>
      <c r="C549" s="443">
        <v>1.39</v>
      </c>
    </row>
    <row r="550" ht="16.5" customHeight="1" spans="1:3">
      <c r="A550" s="372">
        <v>208</v>
      </c>
      <c r="B550" s="374" t="s">
        <v>500</v>
      </c>
      <c r="C550" s="443">
        <v>156986.32</v>
      </c>
    </row>
    <row r="551" ht="16.5" customHeight="1" spans="1:3">
      <c r="A551" s="372">
        <v>20801</v>
      </c>
      <c r="B551" s="374" t="s">
        <v>501</v>
      </c>
      <c r="C551" s="443">
        <v>2934.24</v>
      </c>
    </row>
    <row r="552" ht="16.5" customHeight="1" spans="1:3">
      <c r="A552" s="372">
        <v>2080101</v>
      </c>
      <c r="B552" s="375" t="s">
        <v>132</v>
      </c>
      <c r="C552" s="443">
        <v>824.65</v>
      </c>
    </row>
    <row r="553" ht="16.5" hidden="1" customHeight="1" spans="1:3">
      <c r="A553" s="372">
        <v>2080102</v>
      </c>
      <c r="B553" s="375" t="s">
        <v>133</v>
      </c>
      <c r="C553" s="443"/>
    </row>
    <row r="554" ht="16.5" hidden="1" customHeight="1" spans="1:3">
      <c r="A554" s="372">
        <v>2080103</v>
      </c>
      <c r="B554" s="375" t="s">
        <v>134</v>
      </c>
      <c r="C554" s="443"/>
    </row>
    <row r="555" ht="16.5" hidden="1" customHeight="1" spans="1:3">
      <c r="A555" s="372">
        <v>2080104</v>
      </c>
      <c r="B555" s="375" t="s">
        <v>502</v>
      </c>
      <c r="C555" s="443"/>
    </row>
    <row r="556" ht="16.5" hidden="1" customHeight="1" spans="1:3">
      <c r="A556" s="372">
        <v>2080105</v>
      </c>
      <c r="B556" s="375" t="s">
        <v>503</v>
      </c>
      <c r="C556" s="443"/>
    </row>
    <row r="557" ht="16.5" hidden="1" customHeight="1" spans="1:3">
      <c r="A557" s="372">
        <v>2080106</v>
      </c>
      <c r="B557" s="375" t="s">
        <v>504</v>
      </c>
      <c r="C557" s="443"/>
    </row>
    <row r="558" ht="16.5" hidden="1" customHeight="1" spans="1:3">
      <c r="A558" s="372">
        <v>2080107</v>
      </c>
      <c r="B558" s="375" t="s">
        <v>505</v>
      </c>
      <c r="C558" s="443"/>
    </row>
    <row r="559" ht="16.5" hidden="1" customHeight="1" spans="1:3">
      <c r="A559" s="372">
        <v>2080108</v>
      </c>
      <c r="B559" s="375" t="s">
        <v>173</v>
      </c>
      <c r="C559" s="443"/>
    </row>
    <row r="560" ht="16.5" customHeight="1" spans="1:3">
      <c r="A560" s="372">
        <v>2080109</v>
      </c>
      <c r="B560" s="375" t="s">
        <v>506</v>
      </c>
      <c r="C560" s="443">
        <v>1691.63</v>
      </c>
    </row>
    <row r="561" ht="16.5" hidden="1" customHeight="1" spans="1:3">
      <c r="A561" s="372">
        <v>2080110</v>
      </c>
      <c r="B561" s="375" t="s">
        <v>507</v>
      </c>
      <c r="C561" s="443"/>
    </row>
    <row r="562" ht="16.5" hidden="1" customHeight="1" spans="1:3">
      <c r="A562" s="372">
        <v>2080111</v>
      </c>
      <c r="B562" s="375" t="s">
        <v>508</v>
      </c>
      <c r="C562" s="443"/>
    </row>
    <row r="563" ht="16.5" hidden="1" customHeight="1" spans="1:3">
      <c r="A563" s="372">
        <v>2080112</v>
      </c>
      <c r="B563" s="375" t="s">
        <v>509</v>
      </c>
      <c r="C563" s="443"/>
    </row>
    <row r="564" ht="16.5" hidden="1" customHeight="1" spans="1:3">
      <c r="A564" s="372">
        <v>2080113</v>
      </c>
      <c r="B564" s="375" t="s">
        <v>510</v>
      </c>
      <c r="C564" s="443"/>
    </row>
    <row r="565" ht="16.5" hidden="1" customHeight="1" spans="1:3">
      <c r="A565" s="372">
        <v>2080114</v>
      </c>
      <c r="B565" s="375" t="s">
        <v>511</v>
      </c>
      <c r="C565" s="443"/>
    </row>
    <row r="566" ht="16.5" hidden="1" customHeight="1" spans="1:3">
      <c r="A566" s="372">
        <v>2080115</v>
      </c>
      <c r="B566" s="375" t="s">
        <v>512</v>
      </c>
      <c r="C566" s="443"/>
    </row>
    <row r="567" ht="16.5" hidden="1" customHeight="1" spans="1:3">
      <c r="A567" s="372">
        <v>2080116</v>
      </c>
      <c r="B567" s="375" t="s">
        <v>513</v>
      </c>
      <c r="C567" s="443"/>
    </row>
    <row r="568" ht="16.5" customHeight="1" spans="1:3">
      <c r="A568" s="372">
        <v>2080150</v>
      </c>
      <c r="B568" s="375" t="s">
        <v>141</v>
      </c>
      <c r="C568" s="443">
        <v>259.96</v>
      </c>
    </row>
    <row r="569" ht="16.5" customHeight="1" spans="1:3">
      <c r="A569" s="372">
        <v>2080199</v>
      </c>
      <c r="B569" s="375" t="s">
        <v>514</v>
      </c>
      <c r="C569" s="443">
        <v>158</v>
      </c>
    </row>
    <row r="570" ht="16.5" customHeight="1" spans="1:3">
      <c r="A570" s="372">
        <v>20802</v>
      </c>
      <c r="B570" s="374" t="s">
        <v>515</v>
      </c>
      <c r="C570" s="443">
        <v>575.37</v>
      </c>
    </row>
    <row r="571" ht="16.5" customHeight="1" spans="1:3">
      <c r="A571" s="372">
        <v>2080201</v>
      </c>
      <c r="B571" s="375" t="s">
        <v>132</v>
      </c>
      <c r="C571" s="443">
        <v>513.28</v>
      </c>
    </row>
    <row r="572" ht="16.5" hidden="1" customHeight="1" spans="1:3">
      <c r="A572" s="372">
        <v>2080202</v>
      </c>
      <c r="B572" s="375" t="s">
        <v>133</v>
      </c>
      <c r="C572" s="443"/>
    </row>
    <row r="573" ht="16.5" hidden="1" customHeight="1" spans="1:3">
      <c r="A573" s="372">
        <v>2080203</v>
      </c>
      <c r="B573" s="375" t="s">
        <v>134</v>
      </c>
      <c r="C573" s="443"/>
    </row>
    <row r="574" ht="16.5" hidden="1" customHeight="1" spans="1:3">
      <c r="A574" s="372">
        <v>2080206</v>
      </c>
      <c r="B574" s="375" t="s">
        <v>516</v>
      </c>
      <c r="C574" s="443"/>
    </row>
    <row r="575" ht="16.5" hidden="1" customHeight="1" spans="1:3">
      <c r="A575" s="372">
        <v>2080207</v>
      </c>
      <c r="B575" s="375" t="s">
        <v>517</v>
      </c>
      <c r="C575" s="443"/>
    </row>
    <row r="576" ht="16.5" customHeight="1" spans="1:3">
      <c r="A576" s="372">
        <v>2080208</v>
      </c>
      <c r="B576" s="375" t="s">
        <v>518</v>
      </c>
      <c r="C576" s="443">
        <v>50</v>
      </c>
    </row>
    <row r="577" ht="16.5" customHeight="1" spans="1:3">
      <c r="A577" s="372">
        <v>2080299</v>
      </c>
      <c r="B577" s="375" t="s">
        <v>519</v>
      </c>
      <c r="C577" s="443">
        <v>12.09</v>
      </c>
    </row>
    <row r="578" ht="16.5" hidden="1" customHeight="1" spans="1:3">
      <c r="A578" s="372">
        <v>20804</v>
      </c>
      <c r="B578" s="374" t="s">
        <v>520</v>
      </c>
      <c r="C578" s="443"/>
    </row>
    <row r="579" ht="16.5" hidden="1" customHeight="1" spans="1:3">
      <c r="A579" s="372">
        <v>2080402</v>
      </c>
      <c r="B579" s="375" t="s">
        <v>521</v>
      </c>
      <c r="C579" s="443"/>
    </row>
    <row r="580" ht="16.5" customHeight="1" spans="1:3">
      <c r="A580" s="372">
        <v>20805</v>
      </c>
      <c r="B580" s="374" t="s">
        <v>522</v>
      </c>
      <c r="C580" s="443">
        <v>69868.92</v>
      </c>
    </row>
    <row r="581" ht="16.5" customHeight="1" spans="1:3">
      <c r="A581" s="372">
        <v>2080501</v>
      </c>
      <c r="B581" s="375" t="s">
        <v>523</v>
      </c>
      <c r="C581" s="443">
        <v>2.12</v>
      </c>
    </row>
    <row r="582" ht="16.5" hidden="1" customHeight="1" spans="1:3">
      <c r="A582" s="372">
        <v>2080502</v>
      </c>
      <c r="B582" s="375" t="s">
        <v>524</v>
      </c>
      <c r="C582" s="443"/>
    </row>
    <row r="583" ht="16.5" hidden="1" customHeight="1" spans="1:3">
      <c r="A583" s="372">
        <v>2080503</v>
      </c>
      <c r="B583" s="375" t="s">
        <v>525</v>
      </c>
      <c r="C583" s="443"/>
    </row>
    <row r="584" ht="16.5" customHeight="1" spans="1:3">
      <c r="A584" s="372">
        <v>2080505</v>
      </c>
      <c r="B584" s="375" t="s">
        <v>526</v>
      </c>
      <c r="C584" s="443">
        <v>27068.54</v>
      </c>
    </row>
    <row r="585" ht="16.5" customHeight="1" spans="1:3">
      <c r="A585" s="372">
        <v>2080506</v>
      </c>
      <c r="B585" s="375" t="s">
        <v>527</v>
      </c>
      <c r="C585" s="443">
        <v>16406.44</v>
      </c>
    </row>
    <row r="586" ht="16.5" hidden="1" customHeight="1" spans="1:3">
      <c r="A586" s="372">
        <v>2080507</v>
      </c>
      <c r="B586" s="375" t="s">
        <v>528</v>
      </c>
      <c r="C586" s="443"/>
    </row>
    <row r="587" ht="16.5" hidden="1" customHeight="1" spans="1:3">
      <c r="A587" s="372">
        <v>2080508</v>
      </c>
      <c r="B587" s="375" t="s">
        <v>529</v>
      </c>
      <c r="C587" s="443"/>
    </row>
    <row r="588" ht="16.5" customHeight="1" spans="1:3">
      <c r="A588" s="372">
        <v>2080599</v>
      </c>
      <c r="B588" s="375" t="s">
        <v>530</v>
      </c>
      <c r="C588" s="443">
        <v>26391.83</v>
      </c>
    </row>
    <row r="589" ht="16.5" hidden="1" customHeight="1" spans="1:3">
      <c r="A589" s="372">
        <v>20806</v>
      </c>
      <c r="B589" s="374" t="s">
        <v>531</v>
      </c>
      <c r="C589" s="443"/>
    </row>
    <row r="590" ht="16.5" hidden="1" customHeight="1" spans="1:3">
      <c r="A590" s="372">
        <v>2080601</v>
      </c>
      <c r="B590" s="375" t="s">
        <v>532</v>
      </c>
      <c r="C590" s="443"/>
    </row>
    <row r="591" ht="16.5" hidden="1" customHeight="1" spans="1:3">
      <c r="A591" s="372">
        <v>2080602</v>
      </c>
      <c r="B591" s="375" t="s">
        <v>533</v>
      </c>
      <c r="C591" s="443"/>
    </row>
    <row r="592" ht="16.5" hidden="1" customHeight="1" spans="1:3">
      <c r="A592" s="372">
        <v>2080699</v>
      </c>
      <c r="B592" s="375" t="s">
        <v>534</v>
      </c>
      <c r="C592" s="443"/>
    </row>
    <row r="593" ht="16.5" customHeight="1" spans="1:3">
      <c r="A593" s="372">
        <v>20807</v>
      </c>
      <c r="B593" s="374" t="s">
        <v>535</v>
      </c>
      <c r="C593" s="443">
        <v>9026.67</v>
      </c>
    </row>
    <row r="594" ht="16.5" customHeight="1" spans="1:3">
      <c r="A594" s="372">
        <v>2080701</v>
      </c>
      <c r="B594" s="375" t="s">
        <v>536</v>
      </c>
      <c r="C594" s="443">
        <v>7831.67</v>
      </c>
    </row>
    <row r="595" ht="16.5" customHeight="1" spans="1:3">
      <c r="A595" s="372">
        <v>2080702</v>
      </c>
      <c r="B595" s="375" t="s">
        <v>537</v>
      </c>
      <c r="C595" s="443">
        <v>790</v>
      </c>
    </row>
    <row r="596" ht="16.5" hidden="1" customHeight="1" spans="1:3">
      <c r="A596" s="372">
        <v>2080704</v>
      </c>
      <c r="B596" s="375" t="s">
        <v>538</v>
      </c>
      <c r="C596" s="443"/>
    </row>
    <row r="597" ht="16.5" customHeight="1" spans="1:3">
      <c r="A597" s="372">
        <v>2080705</v>
      </c>
      <c r="B597" s="375" t="s">
        <v>539</v>
      </c>
      <c r="C597" s="443">
        <v>400</v>
      </c>
    </row>
    <row r="598" ht="16.5" hidden="1" customHeight="1" spans="1:3">
      <c r="A598" s="372">
        <v>2080709</v>
      </c>
      <c r="B598" s="375" t="s">
        <v>540</v>
      </c>
      <c r="C598" s="443"/>
    </row>
    <row r="599" ht="16.5" hidden="1" customHeight="1" spans="1:3">
      <c r="A599" s="372">
        <v>2080711</v>
      </c>
      <c r="B599" s="375" t="s">
        <v>541</v>
      </c>
      <c r="C599" s="443"/>
    </row>
    <row r="600" ht="16.5" hidden="1" customHeight="1" spans="1:3">
      <c r="A600" s="372">
        <v>2080712</v>
      </c>
      <c r="B600" s="375" t="s">
        <v>542</v>
      </c>
      <c r="C600" s="443"/>
    </row>
    <row r="601" ht="16.5" hidden="1" customHeight="1" spans="1:3">
      <c r="A601" s="372">
        <v>2080713</v>
      </c>
      <c r="B601" s="375" t="s">
        <v>543</v>
      </c>
      <c r="C601" s="443"/>
    </row>
    <row r="602" ht="16.5" customHeight="1" spans="1:3">
      <c r="A602" s="372">
        <v>2080799</v>
      </c>
      <c r="B602" s="375" t="s">
        <v>544</v>
      </c>
      <c r="C602" s="443">
        <v>5</v>
      </c>
    </row>
    <row r="603" ht="16.5" customHeight="1" spans="1:3">
      <c r="A603" s="372">
        <v>20808</v>
      </c>
      <c r="B603" s="374" t="s">
        <v>545</v>
      </c>
      <c r="C603" s="443">
        <v>13959.74</v>
      </c>
    </row>
    <row r="604" ht="16.5" customHeight="1" spans="1:3">
      <c r="A604" s="372">
        <v>2080801</v>
      </c>
      <c r="B604" s="375" t="s">
        <v>546</v>
      </c>
      <c r="C604" s="443">
        <v>2841.02</v>
      </c>
    </row>
    <row r="605" ht="16.5" customHeight="1" spans="1:3">
      <c r="A605" s="372">
        <v>2080802</v>
      </c>
      <c r="B605" s="375" t="s">
        <v>547</v>
      </c>
      <c r="C605" s="443">
        <v>2656.18</v>
      </c>
    </row>
    <row r="606" ht="16.5" customHeight="1" spans="1:3">
      <c r="A606" s="372">
        <v>2080803</v>
      </c>
      <c r="B606" s="375" t="s">
        <v>548</v>
      </c>
      <c r="C606" s="443">
        <v>6324.21</v>
      </c>
    </row>
    <row r="607" ht="16.5" customHeight="1" spans="1:3">
      <c r="A607" s="372">
        <v>2080805</v>
      </c>
      <c r="B607" s="375" t="s">
        <v>549</v>
      </c>
      <c r="C607" s="443">
        <v>1418.38</v>
      </c>
    </row>
    <row r="608" ht="16.5" hidden="1" customHeight="1" spans="1:3">
      <c r="A608" s="372">
        <v>2080806</v>
      </c>
      <c r="B608" s="375" t="s">
        <v>550</v>
      </c>
      <c r="C608" s="443"/>
    </row>
    <row r="609" ht="16.5" hidden="1" customHeight="1" spans="1:3">
      <c r="A609" s="372">
        <v>2080807</v>
      </c>
      <c r="B609" s="375" t="s">
        <v>551</v>
      </c>
      <c r="C609" s="443"/>
    </row>
    <row r="610" ht="16.5" customHeight="1" spans="1:3">
      <c r="A610" s="372">
        <v>2080808</v>
      </c>
      <c r="B610" s="375" t="s">
        <v>552</v>
      </c>
      <c r="C610" s="443">
        <v>38.95</v>
      </c>
    </row>
    <row r="611" ht="16.5" customHeight="1" spans="1:3">
      <c r="A611" s="372">
        <v>2080899</v>
      </c>
      <c r="B611" s="375" t="s">
        <v>553</v>
      </c>
      <c r="C611" s="443">
        <v>680.99</v>
      </c>
    </row>
    <row r="612" ht="16.5" customHeight="1" spans="1:3">
      <c r="A612" s="372">
        <v>20809</v>
      </c>
      <c r="B612" s="374" t="s">
        <v>554</v>
      </c>
      <c r="C612" s="443">
        <v>2697.08</v>
      </c>
    </row>
    <row r="613" ht="16.5" customHeight="1" spans="1:3">
      <c r="A613" s="372">
        <v>2080901</v>
      </c>
      <c r="B613" s="375" t="s">
        <v>555</v>
      </c>
      <c r="C613" s="443">
        <v>1485.95</v>
      </c>
    </row>
    <row r="614" ht="16.5" customHeight="1" spans="1:3">
      <c r="A614" s="372">
        <v>2080902</v>
      </c>
      <c r="B614" s="375" t="s">
        <v>556</v>
      </c>
      <c r="C614" s="443">
        <v>464.08</v>
      </c>
    </row>
    <row r="615" ht="16.5" customHeight="1" spans="1:3">
      <c r="A615" s="372">
        <v>2080903</v>
      </c>
      <c r="B615" s="375" t="s">
        <v>557</v>
      </c>
      <c r="C615" s="443">
        <v>29</v>
      </c>
    </row>
    <row r="616" ht="16.5" customHeight="1" spans="1:3">
      <c r="A616" s="372">
        <v>2080904</v>
      </c>
      <c r="B616" s="375" t="s">
        <v>558</v>
      </c>
      <c r="C616" s="443">
        <v>9.71</v>
      </c>
    </row>
    <row r="617" ht="16.5" customHeight="1" spans="1:3">
      <c r="A617" s="372">
        <v>2080905</v>
      </c>
      <c r="B617" s="375" t="s">
        <v>559</v>
      </c>
      <c r="C617" s="443">
        <v>708.35</v>
      </c>
    </row>
    <row r="618" ht="16.5" hidden="1" customHeight="1" spans="1:3">
      <c r="A618" s="372">
        <v>2080999</v>
      </c>
      <c r="B618" s="375" t="s">
        <v>560</v>
      </c>
      <c r="C618" s="443"/>
    </row>
    <row r="619" ht="16.5" customHeight="1" spans="1:3">
      <c r="A619" s="372">
        <v>20810</v>
      </c>
      <c r="B619" s="374" t="s">
        <v>561</v>
      </c>
      <c r="C619" s="443">
        <v>4082.94</v>
      </c>
    </row>
    <row r="620" ht="16.5" customHeight="1" spans="1:3">
      <c r="A620" s="372">
        <v>2081001</v>
      </c>
      <c r="B620" s="375" t="s">
        <v>562</v>
      </c>
      <c r="C620" s="443">
        <v>687.01</v>
      </c>
    </row>
    <row r="621" ht="16.5" customHeight="1" spans="1:3">
      <c r="A621" s="372">
        <v>2081002</v>
      </c>
      <c r="B621" s="375" t="s">
        <v>563</v>
      </c>
      <c r="C621" s="443">
        <v>1936</v>
      </c>
    </row>
    <row r="622" ht="16.5" hidden="1" customHeight="1" spans="1:3">
      <c r="A622" s="372">
        <v>2081003</v>
      </c>
      <c r="B622" s="375" t="s">
        <v>564</v>
      </c>
      <c r="C622" s="443"/>
    </row>
    <row r="623" ht="16.5" hidden="1" customHeight="1" spans="1:3">
      <c r="A623" s="372">
        <v>2081004</v>
      </c>
      <c r="B623" s="375" t="s">
        <v>565</v>
      </c>
      <c r="C623" s="443"/>
    </row>
    <row r="624" ht="16.5" customHeight="1" spans="1:3">
      <c r="A624" s="372">
        <v>2081005</v>
      </c>
      <c r="B624" s="375" t="s">
        <v>566</v>
      </c>
      <c r="C624" s="443">
        <v>794.94</v>
      </c>
    </row>
    <row r="625" ht="16.5" customHeight="1" spans="1:3">
      <c r="A625" s="372">
        <v>2081006</v>
      </c>
      <c r="B625" s="375" t="s">
        <v>567</v>
      </c>
      <c r="C625" s="443">
        <v>659.98</v>
      </c>
    </row>
    <row r="626" ht="16.5" customHeight="1" spans="1:3">
      <c r="A626" s="372">
        <v>2081099</v>
      </c>
      <c r="B626" s="375" t="s">
        <v>568</v>
      </c>
      <c r="C626" s="443">
        <v>5.02</v>
      </c>
    </row>
    <row r="627" ht="16.5" customHeight="1" spans="1:3">
      <c r="A627" s="372">
        <v>20811</v>
      </c>
      <c r="B627" s="374" t="s">
        <v>569</v>
      </c>
      <c r="C627" s="443">
        <v>3660.8</v>
      </c>
    </row>
    <row r="628" ht="16.5" customHeight="1" spans="1:3">
      <c r="A628" s="372">
        <v>2081101</v>
      </c>
      <c r="B628" s="375" t="s">
        <v>132</v>
      </c>
      <c r="C628" s="443">
        <v>126.8</v>
      </c>
    </row>
    <row r="629" ht="16.5" hidden="1" customHeight="1" spans="1:3">
      <c r="A629" s="372">
        <v>2081102</v>
      </c>
      <c r="B629" s="375" t="s">
        <v>133</v>
      </c>
      <c r="C629" s="443"/>
    </row>
    <row r="630" ht="16.5" hidden="1" customHeight="1" spans="1:3">
      <c r="A630" s="372">
        <v>2081103</v>
      </c>
      <c r="B630" s="375" t="s">
        <v>134</v>
      </c>
      <c r="C630" s="443"/>
    </row>
    <row r="631" ht="16.5" customHeight="1" spans="1:3">
      <c r="A631" s="372">
        <v>2081104</v>
      </c>
      <c r="B631" s="375" t="s">
        <v>570</v>
      </c>
      <c r="C631" s="443">
        <v>163.37</v>
      </c>
    </row>
    <row r="632" ht="16.5" customHeight="1" spans="1:3">
      <c r="A632" s="372">
        <v>2081105</v>
      </c>
      <c r="B632" s="375" t="s">
        <v>571</v>
      </c>
      <c r="C632" s="443">
        <v>142.69</v>
      </c>
    </row>
    <row r="633" ht="16.5" hidden="1" customHeight="1" spans="1:3">
      <c r="A633" s="372">
        <v>2081106</v>
      </c>
      <c r="B633" s="375" t="s">
        <v>572</v>
      </c>
      <c r="C633" s="443"/>
    </row>
    <row r="634" ht="16.5" customHeight="1" spans="1:3">
      <c r="A634" s="372">
        <v>2081107</v>
      </c>
      <c r="B634" s="375" t="s">
        <v>573</v>
      </c>
      <c r="C634" s="443">
        <v>2675.28</v>
      </c>
    </row>
    <row r="635" ht="16.5" customHeight="1" spans="1:3">
      <c r="A635" s="372">
        <v>2081199</v>
      </c>
      <c r="B635" s="375" t="s">
        <v>574</v>
      </c>
      <c r="C635" s="443">
        <v>552.66</v>
      </c>
    </row>
    <row r="636" ht="16.5" hidden="1" customHeight="1" spans="1:3">
      <c r="A636" s="372">
        <v>20816</v>
      </c>
      <c r="B636" s="374" t="s">
        <v>575</v>
      </c>
      <c r="C636" s="443"/>
    </row>
    <row r="637" ht="16.5" hidden="1" customHeight="1" spans="1:3">
      <c r="A637" s="372">
        <v>2081601</v>
      </c>
      <c r="B637" s="375" t="s">
        <v>132</v>
      </c>
      <c r="C637" s="443"/>
    </row>
    <row r="638" ht="16.5" hidden="1" customHeight="1" spans="1:3">
      <c r="A638" s="372">
        <v>2081602</v>
      </c>
      <c r="B638" s="375" t="s">
        <v>133</v>
      </c>
      <c r="C638" s="443"/>
    </row>
    <row r="639" ht="16.5" hidden="1" customHeight="1" spans="1:3">
      <c r="A639" s="372">
        <v>2081603</v>
      </c>
      <c r="B639" s="375" t="s">
        <v>134</v>
      </c>
      <c r="C639" s="443"/>
    </row>
    <row r="640" ht="16.5" hidden="1" customHeight="1" spans="1:3">
      <c r="A640" s="372">
        <v>2081699</v>
      </c>
      <c r="B640" s="375" t="s">
        <v>576</v>
      </c>
      <c r="C640" s="443"/>
    </row>
    <row r="641" ht="16.5" customHeight="1" spans="1:3">
      <c r="A641" s="372">
        <v>20819</v>
      </c>
      <c r="B641" s="374" t="s">
        <v>577</v>
      </c>
      <c r="C641" s="443">
        <v>32919.43</v>
      </c>
    </row>
    <row r="642" ht="16.5" customHeight="1" spans="1:3">
      <c r="A642" s="372">
        <v>2081901</v>
      </c>
      <c r="B642" s="375" t="s">
        <v>578</v>
      </c>
      <c r="C642" s="443">
        <v>11605.39</v>
      </c>
    </row>
    <row r="643" ht="16.5" customHeight="1" spans="1:3">
      <c r="A643" s="372">
        <v>2081902</v>
      </c>
      <c r="B643" s="375" t="s">
        <v>579</v>
      </c>
      <c r="C643" s="443">
        <v>21314.05</v>
      </c>
    </row>
    <row r="644" ht="16.5" customHeight="1" spans="1:3">
      <c r="A644" s="372">
        <v>20820</v>
      </c>
      <c r="B644" s="374" t="s">
        <v>580</v>
      </c>
      <c r="C644" s="443">
        <v>766.8</v>
      </c>
    </row>
    <row r="645" ht="16.5" customHeight="1" spans="1:3">
      <c r="A645" s="372">
        <v>2082001</v>
      </c>
      <c r="B645" s="375" t="s">
        <v>581</v>
      </c>
      <c r="C645" s="443">
        <v>707.19</v>
      </c>
    </row>
    <row r="646" ht="16.5" customHeight="1" spans="1:3">
      <c r="A646" s="372">
        <v>2082002</v>
      </c>
      <c r="B646" s="375" t="s">
        <v>582</v>
      </c>
      <c r="C646" s="443">
        <v>59.61</v>
      </c>
    </row>
    <row r="647" ht="16.5" customHeight="1" spans="1:3">
      <c r="A647" s="372">
        <v>20821</v>
      </c>
      <c r="B647" s="374" t="s">
        <v>583</v>
      </c>
      <c r="C647" s="443">
        <v>13476.77</v>
      </c>
    </row>
    <row r="648" ht="16.5" customHeight="1" spans="1:3">
      <c r="A648" s="372">
        <v>2082101</v>
      </c>
      <c r="B648" s="375" t="s">
        <v>584</v>
      </c>
      <c r="C648" s="443">
        <v>8662.4</v>
      </c>
    </row>
    <row r="649" ht="16.5" customHeight="1" spans="1:3">
      <c r="A649" s="372">
        <v>2082102</v>
      </c>
      <c r="B649" s="375" t="s">
        <v>585</v>
      </c>
      <c r="C649" s="443">
        <v>4814.38</v>
      </c>
    </row>
    <row r="650" ht="16.5" hidden="1" customHeight="1" spans="1:3">
      <c r="A650" s="372">
        <v>20824</v>
      </c>
      <c r="B650" s="374" t="s">
        <v>586</v>
      </c>
      <c r="C650" s="443"/>
    </row>
    <row r="651" ht="16.5" hidden="1" customHeight="1" spans="1:3">
      <c r="A651" s="372">
        <v>2082401</v>
      </c>
      <c r="B651" s="375" t="s">
        <v>587</v>
      </c>
      <c r="C651" s="443"/>
    </row>
    <row r="652" ht="16.5" hidden="1" customHeight="1" spans="1:3">
      <c r="A652" s="372">
        <v>2082402</v>
      </c>
      <c r="B652" s="375" t="s">
        <v>588</v>
      </c>
      <c r="C652" s="443"/>
    </row>
    <row r="653" ht="16.5" customHeight="1" spans="1:3">
      <c r="A653" s="372">
        <v>20825</v>
      </c>
      <c r="B653" s="374" t="s">
        <v>589</v>
      </c>
      <c r="C653" s="443">
        <v>1008.74</v>
      </c>
    </row>
    <row r="654" ht="16.5" customHeight="1" spans="1:3">
      <c r="A654" s="372">
        <v>2082501</v>
      </c>
      <c r="B654" s="375" t="s">
        <v>590</v>
      </c>
      <c r="C654" s="443">
        <v>323.69</v>
      </c>
    </row>
    <row r="655" ht="16.5" customHeight="1" spans="1:3">
      <c r="A655" s="372">
        <v>2082502</v>
      </c>
      <c r="B655" s="375" t="s">
        <v>591</v>
      </c>
      <c r="C655" s="443">
        <v>685.05</v>
      </c>
    </row>
    <row r="656" ht="16.5" hidden="1" customHeight="1" spans="1:3">
      <c r="A656" s="372">
        <v>20826</v>
      </c>
      <c r="B656" s="374" t="s">
        <v>592</v>
      </c>
      <c r="C656" s="443"/>
    </row>
    <row r="657" ht="16.5" hidden="1" customHeight="1" spans="1:3">
      <c r="A657" s="372">
        <v>2082601</v>
      </c>
      <c r="B657" s="375" t="s">
        <v>593</v>
      </c>
      <c r="C657" s="443"/>
    </row>
    <row r="658" ht="16.5" hidden="1" customHeight="1" spans="1:3">
      <c r="A658" s="372">
        <v>2082602</v>
      </c>
      <c r="B658" s="375" t="s">
        <v>594</v>
      </c>
      <c r="C658" s="443"/>
    </row>
    <row r="659" ht="16.5" hidden="1" customHeight="1" spans="1:3">
      <c r="A659" s="372">
        <v>2082699</v>
      </c>
      <c r="B659" s="375" t="s">
        <v>595</v>
      </c>
      <c r="C659" s="443"/>
    </row>
    <row r="660" ht="16.5" hidden="1" customHeight="1" spans="1:3">
      <c r="A660" s="372">
        <v>20827</v>
      </c>
      <c r="B660" s="374" t="s">
        <v>596</v>
      </c>
      <c r="C660" s="443"/>
    </row>
    <row r="661" ht="16.5" hidden="1" customHeight="1" spans="1:3">
      <c r="A661" s="372">
        <v>2082701</v>
      </c>
      <c r="B661" s="375" t="s">
        <v>597</v>
      </c>
      <c r="C661" s="443"/>
    </row>
    <row r="662" ht="16.5" hidden="1" customHeight="1" spans="1:3">
      <c r="A662" s="372">
        <v>2082702</v>
      </c>
      <c r="B662" s="375" t="s">
        <v>598</v>
      </c>
      <c r="C662" s="443"/>
    </row>
    <row r="663" ht="16.5" hidden="1" customHeight="1" spans="1:3">
      <c r="A663" s="372">
        <v>2082799</v>
      </c>
      <c r="B663" s="375" t="s">
        <v>599</v>
      </c>
      <c r="C663" s="443"/>
    </row>
    <row r="664" ht="16.5" customHeight="1" spans="1:3">
      <c r="A664" s="372">
        <v>20828</v>
      </c>
      <c r="B664" s="374" t="s">
        <v>600</v>
      </c>
      <c r="C664" s="443">
        <v>591.32</v>
      </c>
    </row>
    <row r="665" ht="16.5" customHeight="1" spans="1:3">
      <c r="A665" s="372">
        <v>2082801</v>
      </c>
      <c r="B665" s="375" t="s">
        <v>132</v>
      </c>
      <c r="C665" s="443">
        <v>235.68</v>
      </c>
    </row>
    <row r="666" ht="16.5" hidden="1" customHeight="1" spans="1:3">
      <c r="A666" s="372">
        <v>2082802</v>
      </c>
      <c r="B666" s="375" t="s">
        <v>133</v>
      </c>
      <c r="C666" s="443"/>
    </row>
    <row r="667" ht="16.5" hidden="1" customHeight="1" spans="1:3">
      <c r="A667" s="372">
        <v>2082803</v>
      </c>
      <c r="B667" s="375" t="s">
        <v>134</v>
      </c>
      <c r="C667" s="443"/>
    </row>
    <row r="668" ht="16.5" hidden="1" customHeight="1" spans="1:3">
      <c r="A668" s="372">
        <v>2082804</v>
      </c>
      <c r="B668" s="375" t="s">
        <v>601</v>
      </c>
      <c r="C668" s="443"/>
    </row>
    <row r="669" ht="16.5" hidden="1" customHeight="1" spans="1:3">
      <c r="A669" s="372">
        <v>2082805</v>
      </c>
      <c r="B669" s="375" t="s">
        <v>602</v>
      </c>
      <c r="C669" s="443"/>
    </row>
    <row r="670" ht="16.5" customHeight="1" spans="1:3">
      <c r="A670" s="372">
        <v>2082850</v>
      </c>
      <c r="B670" s="375" t="s">
        <v>141</v>
      </c>
      <c r="C670" s="443">
        <v>249.39</v>
      </c>
    </row>
    <row r="671" ht="16.5" customHeight="1" spans="1:3">
      <c r="A671" s="372">
        <v>2082899</v>
      </c>
      <c r="B671" s="375" t="s">
        <v>603</v>
      </c>
      <c r="C671" s="443">
        <v>106.24</v>
      </c>
    </row>
    <row r="672" ht="16.5" hidden="1" customHeight="1" spans="1:3">
      <c r="A672" s="372">
        <v>20830</v>
      </c>
      <c r="B672" s="374" t="s">
        <v>604</v>
      </c>
      <c r="C672" s="443"/>
    </row>
    <row r="673" ht="16.5" hidden="1" customHeight="1" spans="1:3">
      <c r="A673" s="372">
        <v>2083001</v>
      </c>
      <c r="B673" s="375" t="s">
        <v>605</v>
      </c>
      <c r="C673" s="443"/>
    </row>
    <row r="674" ht="16.5" hidden="1" customHeight="1" spans="1:3">
      <c r="A674" s="372">
        <v>2083099</v>
      </c>
      <c r="B674" s="375" t="s">
        <v>606</v>
      </c>
      <c r="C674" s="443"/>
    </row>
    <row r="675" ht="16.5" customHeight="1" spans="1:3">
      <c r="A675" s="372">
        <v>20899</v>
      </c>
      <c r="B675" s="374" t="s">
        <v>607</v>
      </c>
      <c r="C675" s="443">
        <v>1417.49</v>
      </c>
    </row>
    <row r="676" ht="16.5" customHeight="1" spans="1:3">
      <c r="A676" s="372">
        <v>2089999</v>
      </c>
      <c r="B676" s="375" t="s">
        <v>608</v>
      </c>
      <c r="C676" s="443">
        <v>1417.49</v>
      </c>
    </row>
    <row r="677" ht="16.5" customHeight="1" spans="1:3">
      <c r="A677" s="372">
        <v>210</v>
      </c>
      <c r="B677" s="374" t="s">
        <v>609</v>
      </c>
      <c r="C677" s="443">
        <v>82074.18</v>
      </c>
    </row>
    <row r="678" ht="16.5" customHeight="1" spans="1:3">
      <c r="A678" s="372">
        <v>21001</v>
      </c>
      <c r="B678" s="374" t="s">
        <v>610</v>
      </c>
      <c r="C678" s="443">
        <v>3222.25</v>
      </c>
    </row>
    <row r="679" ht="16.5" customHeight="1" spans="1:3">
      <c r="A679" s="372">
        <v>2100101</v>
      </c>
      <c r="B679" s="375" t="s">
        <v>132</v>
      </c>
      <c r="C679" s="443">
        <v>733.89</v>
      </c>
    </row>
    <row r="680" ht="16.5" hidden="1" customHeight="1" spans="1:3">
      <c r="A680" s="372">
        <v>2100102</v>
      </c>
      <c r="B680" s="375" t="s">
        <v>133</v>
      </c>
      <c r="C680" s="443"/>
    </row>
    <row r="681" ht="16.5" hidden="1" customHeight="1" spans="1:3">
      <c r="A681" s="372">
        <v>2100103</v>
      </c>
      <c r="B681" s="375" t="s">
        <v>134</v>
      </c>
      <c r="C681" s="443"/>
    </row>
    <row r="682" ht="16.5" customHeight="1" spans="1:3">
      <c r="A682" s="372">
        <v>2100199</v>
      </c>
      <c r="B682" s="375" t="s">
        <v>611</v>
      </c>
      <c r="C682" s="443">
        <v>2488.36</v>
      </c>
    </row>
    <row r="683" ht="16.5" customHeight="1" spans="1:3">
      <c r="A683" s="372">
        <v>21002</v>
      </c>
      <c r="B683" s="374" t="s">
        <v>612</v>
      </c>
      <c r="C683" s="443">
        <v>20.53</v>
      </c>
    </row>
    <row r="684" ht="16.5" customHeight="1" spans="1:3">
      <c r="A684" s="372">
        <v>2100201</v>
      </c>
      <c r="B684" s="375" t="s">
        <v>613</v>
      </c>
      <c r="C684" s="443">
        <v>7.29</v>
      </c>
    </row>
    <row r="685" ht="16.5" customHeight="1" spans="1:3">
      <c r="A685" s="372">
        <v>2100202</v>
      </c>
      <c r="B685" s="375" t="s">
        <v>614</v>
      </c>
      <c r="C685" s="443">
        <v>13.24</v>
      </c>
    </row>
    <row r="686" ht="16.5" hidden="1" customHeight="1" spans="1:3">
      <c r="A686" s="372">
        <v>2100203</v>
      </c>
      <c r="B686" s="375" t="s">
        <v>615</v>
      </c>
      <c r="C686" s="443"/>
    </row>
    <row r="687" ht="16.5" hidden="1" customHeight="1" spans="1:3">
      <c r="A687" s="372">
        <v>2100204</v>
      </c>
      <c r="B687" s="375" t="s">
        <v>616</v>
      </c>
      <c r="C687" s="443"/>
    </row>
    <row r="688" ht="16.5" hidden="1" customHeight="1" spans="1:3">
      <c r="A688" s="372">
        <v>2100205</v>
      </c>
      <c r="B688" s="375" t="s">
        <v>617</v>
      </c>
      <c r="C688" s="443"/>
    </row>
    <row r="689" ht="16.5" hidden="1" customHeight="1" spans="1:3">
      <c r="A689" s="372">
        <v>2100206</v>
      </c>
      <c r="B689" s="375" t="s">
        <v>618</v>
      </c>
      <c r="C689" s="443"/>
    </row>
    <row r="690" ht="16.5" hidden="1" customHeight="1" spans="1:3">
      <c r="A690" s="372">
        <v>2100207</v>
      </c>
      <c r="B690" s="375" t="s">
        <v>619</v>
      </c>
      <c r="C690" s="443"/>
    </row>
    <row r="691" ht="16.5" hidden="1" customHeight="1" spans="1:3">
      <c r="A691" s="372">
        <v>2100208</v>
      </c>
      <c r="B691" s="375" t="s">
        <v>620</v>
      </c>
      <c r="C691" s="443"/>
    </row>
    <row r="692" ht="16.5" hidden="1" customHeight="1" spans="1:3">
      <c r="A692" s="372">
        <v>2100209</v>
      </c>
      <c r="B692" s="375" t="s">
        <v>621</v>
      </c>
      <c r="C692" s="443"/>
    </row>
    <row r="693" ht="16.5" hidden="1" customHeight="1" spans="1:3">
      <c r="A693" s="372">
        <v>2100210</v>
      </c>
      <c r="B693" s="375" t="s">
        <v>622</v>
      </c>
      <c r="C693" s="443"/>
    </row>
    <row r="694" ht="16.5" hidden="1" customHeight="1" spans="1:3">
      <c r="A694" s="372">
        <v>2100211</v>
      </c>
      <c r="B694" s="375" t="s">
        <v>623</v>
      </c>
      <c r="C694" s="443"/>
    </row>
    <row r="695" ht="16.5" hidden="1" customHeight="1" spans="1:3">
      <c r="A695" s="372">
        <v>2100212</v>
      </c>
      <c r="B695" s="375" t="s">
        <v>624</v>
      </c>
      <c r="C695" s="443"/>
    </row>
    <row r="696" ht="16.5" hidden="1" customHeight="1" spans="1:3">
      <c r="A696" s="372">
        <v>2100213</v>
      </c>
      <c r="B696" s="375" t="s">
        <v>625</v>
      </c>
      <c r="C696" s="443"/>
    </row>
    <row r="697" ht="16.5" hidden="1" customHeight="1" spans="1:3">
      <c r="A697" s="372">
        <v>2100299</v>
      </c>
      <c r="B697" s="375" t="s">
        <v>626</v>
      </c>
      <c r="C697" s="443"/>
    </row>
    <row r="698" ht="16.5" customHeight="1" spans="1:3">
      <c r="A698" s="372">
        <v>21003</v>
      </c>
      <c r="B698" s="374" t="s">
        <v>627</v>
      </c>
      <c r="C698" s="443">
        <v>12990.11</v>
      </c>
    </row>
    <row r="699" ht="16.5" customHeight="1" spans="1:3">
      <c r="A699" s="372">
        <v>2100301</v>
      </c>
      <c r="B699" s="375" t="s">
        <v>628</v>
      </c>
      <c r="C699" s="443">
        <v>2548.88</v>
      </c>
    </row>
    <row r="700" ht="16.5" customHeight="1" spans="1:3">
      <c r="A700" s="372">
        <v>2100302</v>
      </c>
      <c r="B700" s="375" t="s">
        <v>629</v>
      </c>
      <c r="C700" s="443">
        <v>9173.99</v>
      </c>
    </row>
    <row r="701" ht="16.5" customHeight="1" spans="1:3">
      <c r="A701" s="372">
        <v>2100399</v>
      </c>
      <c r="B701" s="375" t="s">
        <v>630</v>
      </c>
      <c r="C701" s="443">
        <v>1267.24</v>
      </c>
    </row>
    <row r="702" ht="16.5" customHeight="1" spans="1:3">
      <c r="A702" s="372">
        <v>21004</v>
      </c>
      <c r="B702" s="374" t="s">
        <v>631</v>
      </c>
      <c r="C702" s="443">
        <v>20802.56</v>
      </c>
    </row>
    <row r="703" ht="16.5" customHeight="1" spans="1:3">
      <c r="A703" s="372">
        <v>2100401</v>
      </c>
      <c r="B703" s="375" t="s">
        <v>632</v>
      </c>
      <c r="C703" s="443">
        <v>2083.65</v>
      </c>
    </row>
    <row r="704" ht="16.5" customHeight="1" spans="1:3">
      <c r="A704" s="372">
        <v>2100402</v>
      </c>
      <c r="B704" s="375" t="s">
        <v>633</v>
      </c>
      <c r="C704" s="443">
        <v>828.53</v>
      </c>
    </row>
    <row r="705" ht="16.5" customHeight="1" spans="1:3">
      <c r="A705" s="372">
        <v>2100403</v>
      </c>
      <c r="B705" s="375" t="s">
        <v>634</v>
      </c>
      <c r="C705" s="443">
        <v>1596.29</v>
      </c>
    </row>
    <row r="706" ht="16.5" customHeight="1" spans="1:3">
      <c r="A706" s="372">
        <v>2100404</v>
      </c>
      <c r="B706" s="375" t="s">
        <v>635</v>
      </c>
      <c r="C706" s="443">
        <v>1190.42</v>
      </c>
    </row>
    <row r="707" ht="16.5" hidden="1" customHeight="1" spans="1:3">
      <c r="A707" s="372">
        <v>2100405</v>
      </c>
      <c r="B707" s="375" t="s">
        <v>636</v>
      </c>
      <c r="C707" s="443"/>
    </row>
    <row r="708" ht="16.5" hidden="1" customHeight="1" spans="1:3">
      <c r="A708" s="372">
        <v>2100406</v>
      </c>
      <c r="B708" s="375" t="s">
        <v>637</v>
      </c>
      <c r="C708" s="443"/>
    </row>
    <row r="709" ht="16.5" hidden="1" customHeight="1" spans="1:3">
      <c r="A709" s="372">
        <v>2100407</v>
      </c>
      <c r="B709" s="375" t="s">
        <v>638</v>
      </c>
      <c r="C709" s="443"/>
    </row>
    <row r="710" ht="16.5" customHeight="1" spans="1:3">
      <c r="A710" s="372">
        <v>2100408</v>
      </c>
      <c r="B710" s="375" t="s">
        <v>639</v>
      </c>
      <c r="C710" s="443">
        <v>9865.51</v>
      </c>
    </row>
    <row r="711" ht="16.5" customHeight="1" spans="1:3">
      <c r="A711" s="372">
        <v>2100409</v>
      </c>
      <c r="B711" s="375" t="s">
        <v>640</v>
      </c>
      <c r="C711" s="443">
        <v>654</v>
      </c>
    </row>
    <row r="712" ht="16.5" customHeight="1" spans="1:3">
      <c r="A712" s="372">
        <v>2100410</v>
      </c>
      <c r="B712" s="375" t="s">
        <v>641</v>
      </c>
      <c r="C712" s="443">
        <v>4192.15</v>
      </c>
    </row>
    <row r="713" ht="16.5" customHeight="1" spans="1:3">
      <c r="A713" s="372">
        <v>2100499</v>
      </c>
      <c r="B713" s="375" t="s">
        <v>642</v>
      </c>
      <c r="C713" s="443">
        <v>392</v>
      </c>
    </row>
    <row r="714" ht="16.5" customHeight="1" spans="1:3">
      <c r="A714" s="372">
        <v>21006</v>
      </c>
      <c r="B714" s="374" t="s">
        <v>643</v>
      </c>
      <c r="C714" s="443">
        <v>36</v>
      </c>
    </row>
    <row r="715" ht="16.5" customHeight="1" spans="1:3">
      <c r="A715" s="372">
        <v>2100601</v>
      </c>
      <c r="B715" s="375" t="s">
        <v>644</v>
      </c>
      <c r="C715" s="443">
        <v>36</v>
      </c>
    </row>
    <row r="716" ht="16.5" hidden="1" customHeight="1" spans="1:3">
      <c r="A716" s="372">
        <v>2100699</v>
      </c>
      <c r="B716" s="375" t="s">
        <v>645</v>
      </c>
      <c r="C716" s="443"/>
    </row>
    <row r="717" ht="16.5" customHeight="1" spans="1:3">
      <c r="A717" s="372">
        <v>21007</v>
      </c>
      <c r="B717" s="374" t="s">
        <v>646</v>
      </c>
      <c r="C717" s="443">
        <v>4920.6</v>
      </c>
    </row>
    <row r="718" ht="16.5" customHeight="1" spans="1:3">
      <c r="A718" s="372">
        <v>2100716</v>
      </c>
      <c r="B718" s="375" t="s">
        <v>647</v>
      </c>
      <c r="C718" s="443">
        <v>173.48</v>
      </c>
    </row>
    <row r="719" ht="16.5" customHeight="1" spans="1:3">
      <c r="A719" s="372">
        <v>2100717</v>
      </c>
      <c r="B719" s="375" t="s">
        <v>648</v>
      </c>
      <c r="C719" s="443">
        <v>4241.3</v>
      </c>
    </row>
    <row r="720" ht="16.5" customHeight="1" spans="1:3">
      <c r="A720" s="372">
        <v>2100799</v>
      </c>
      <c r="B720" s="375" t="s">
        <v>649</v>
      </c>
      <c r="C720" s="443">
        <v>505.82</v>
      </c>
    </row>
    <row r="721" ht="16.5" customHeight="1" spans="1:3">
      <c r="A721" s="372">
        <v>21011</v>
      </c>
      <c r="B721" s="374" t="s">
        <v>650</v>
      </c>
      <c r="C721" s="443">
        <v>21793.5</v>
      </c>
    </row>
    <row r="722" ht="16.5" customHeight="1" spans="1:3">
      <c r="A722" s="372">
        <v>2101101</v>
      </c>
      <c r="B722" s="375" t="s">
        <v>651</v>
      </c>
      <c r="C722" s="443">
        <v>3125.75</v>
      </c>
    </row>
    <row r="723" ht="16.5" customHeight="1" spans="1:3">
      <c r="A723" s="372">
        <v>2101102</v>
      </c>
      <c r="B723" s="375" t="s">
        <v>652</v>
      </c>
      <c r="C723" s="443">
        <v>17849.97</v>
      </c>
    </row>
    <row r="724" ht="16.5" hidden="1" customHeight="1" spans="1:3">
      <c r="A724" s="372">
        <v>2101103</v>
      </c>
      <c r="B724" s="375" t="s">
        <v>653</v>
      </c>
      <c r="C724" s="443"/>
    </row>
    <row r="725" ht="16.5" customHeight="1" spans="1:3">
      <c r="A725" s="372">
        <v>2101199</v>
      </c>
      <c r="B725" s="375" t="s">
        <v>654</v>
      </c>
      <c r="C725" s="443">
        <v>817.78</v>
      </c>
    </row>
    <row r="726" ht="16.5" customHeight="1" spans="1:3">
      <c r="A726" s="372">
        <v>21012</v>
      </c>
      <c r="B726" s="374" t="s">
        <v>655</v>
      </c>
      <c r="C726" s="443">
        <v>3313</v>
      </c>
    </row>
    <row r="727" ht="16.5" hidden="1" customHeight="1" spans="1:3">
      <c r="A727" s="372">
        <v>2101201</v>
      </c>
      <c r="B727" s="375" t="s">
        <v>656</v>
      </c>
      <c r="C727" s="443"/>
    </row>
    <row r="728" ht="16.5" customHeight="1" spans="1:3">
      <c r="A728" s="372">
        <v>2101202</v>
      </c>
      <c r="B728" s="375" t="s">
        <v>657</v>
      </c>
      <c r="C728" s="443">
        <v>3313</v>
      </c>
    </row>
    <row r="729" ht="16.5" hidden="1" customHeight="1" spans="1:3">
      <c r="A729" s="372">
        <v>2101299</v>
      </c>
      <c r="B729" s="375" t="s">
        <v>658</v>
      </c>
      <c r="C729" s="443"/>
    </row>
    <row r="730" ht="16.5" customHeight="1" spans="1:3">
      <c r="A730" s="372">
        <v>21013</v>
      </c>
      <c r="B730" s="374" t="s">
        <v>659</v>
      </c>
      <c r="C730" s="443">
        <v>12223.78</v>
      </c>
    </row>
    <row r="731" ht="16.5" customHeight="1" spans="1:3">
      <c r="A731" s="372">
        <v>2101301</v>
      </c>
      <c r="B731" s="375" t="s">
        <v>660</v>
      </c>
      <c r="C731" s="443">
        <v>12163.78</v>
      </c>
    </row>
    <row r="732" ht="16.5" hidden="1" customHeight="1" spans="1:3">
      <c r="A732" s="372">
        <v>2101302</v>
      </c>
      <c r="B732" s="375" t="s">
        <v>661</v>
      </c>
      <c r="C732" s="443"/>
    </row>
    <row r="733" ht="16.5" customHeight="1" spans="1:3">
      <c r="A733" s="372">
        <v>2101399</v>
      </c>
      <c r="B733" s="375" t="s">
        <v>662</v>
      </c>
      <c r="C733" s="443">
        <v>60</v>
      </c>
    </row>
    <row r="734" ht="16.5" customHeight="1" spans="1:3">
      <c r="A734" s="372">
        <v>21014</v>
      </c>
      <c r="B734" s="374" t="s">
        <v>663</v>
      </c>
      <c r="C734" s="443">
        <v>1219.2</v>
      </c>
    </row>
    <row r="735" ht="16.5" customHeight="1" spans="1:3">
      <c r="A735" s="372">
        <v>2101401</v>
      </c>
      <c r="B735" s="375" t="s">
        <v>664</v>
      </c>
      <c r="C735" s="443">
        <v>1219.2</v>
      </c>
    </row>
    <row r="736" ht="16.5" hidden="1" customHeight="1" spans="1:3">
      <c r="A736" s="372">
        <v>2101499</v>
      </c>
      <c r="B736" s="375" t="s">
        <v>665</v>
      </c>
      <c r="C736" s="443"/>
    </row>
    <row r="737" ht="16.5" customHeight="1" spans="1:3">
      <c r="A737" s="372">
        <v>21015</v>
      </c>
      <c r="B737" s="374" t="s">
        <v>666</v>
      </c>
      <c r="C737" s="443">
        <v>906.66</v>
      </c>
    </row>
    <row r="738" ht="16.5" customHeight="1" spans="1:3">
      <c r="A738" s="372">
        <v>2101501</v>
      </c>
      <c r="B738" s="375" t="s">
        <v>132</v>
      </c>
      <c r="C738" s="443">
        <v>582.81</v>
      </c>
    </row>
    <row r="739" ht="16.5" hidden="1" customHeight="1" spans="1:3">
      <c r="A739" s="372">
        <v>2101502</v>
      </c>
      <c r="B739" s="375" t="s">
        <v>133</v>
      </c>
      <c r="C739" s="443"/>
    </row>
    <row r="740" ht="16.5" hidden="1" customHeight="1" spans="1:3">
      <c r="A740" s="372">
        <v>2101503</v>
      </c>
      <c r="B740" s="375" t="s">
        <v>134</v>
      </c>
      <c r="C740" s="443"/>
    </row>
    <row r="741" ht="16.5" hidden="1" customHeight="1" spans="1:3">
      <c r="A741" s="372">
        <v>2101504</v>
      </c>
      <c r="B741" s="375" t="s">
        <v>173</v>
      </c>
      <c r="C741" s="443"/>
    </row>
    <row r="742" ht="16.5" hidden="1" customHeight="1" spans="1:3">
      <c r="A742" s="372">
        <v>2101505</v>
      </c>
      <c r="B742" s="375" t="s">
        <v>667</v>
      </c>
      <c r="C742" s="443"/>
    </row>
    <row r="743" ht="16.5" customHeight="1" spans="1:3">
      <c r="A743" s="372">
        <v>2101506</v>
      </c>
      <c r="B743" s="375" t="s">
        <v>668</v>
      </c>
      <c r="C743" s="443">
        <v>160.69</v>
      </c>
    </row>
    <row r="744" ht="16.5" customHeight="1" spans="1:3">
      <c r="A744" s="372">
        <v>2101550</v>
      </c>
      <c r="B744" s="375" t="s">
        <v>141</v>
      </c>
      <c r="C744" s="443">
        <v>163.16</v>
      </c>
    </row>
    <row r="745" ht="16.5" hidden="1" customHeight="1" spans="1:3">
      <c r="A745" s="372">
        <v>2101599</v>
      </c>
      <c r="B745" s="375" t="s">
        <v>669</v>
      </c>
      <c r="C745" s="443"/>
    </row>
    <row r="746" ht="16.5" hidden="1" customHeight="1" spans="1:3">
      <c r="A746" s="372">
        <v>21016</v>
      </c>
      <c r="B746" s="374" t="s">
        <v>670</v>
      </c>
      <c r="C746" s="443"/>
    </row>
    <row r="747" ht="16.5" hidden="1" customHeight="1" spans="1:3">
      <c r="A747" s="372">
        <v>2101601</v>
      </c>
      <c r="B747" s="375" t="s">
        <v>671</v>
      </c>
      <c r="C747" s="443"/>
    </row>
    <row r="748" ht="16.5" customHeight="1" spans="1:3">
      <c r="A748" s="372">
        <v>21099</v>
      </c>
      <c r="B748" s="374" t="s">
        <v>672</v>
      </c>
      <c r="C748" s="443">
        <v>626</v>
      </c>
    </row>
    <row r="749" ht="16.5" customHeight="1" spans="1:3">
      <c r="A749" s="372">
        <v>2109999</v>
      </c>
      <c r="B749" s="375" t="s">
        <v>673</v>
      </c>
      <c r="C749" s="443">
        <v>626</v>
      </c>
    </row>
    <row r="750" ht="16.5" customHeight="1" spans="1:3">
      <c r="A750" s="372">
        <v>211</v>
      </c>
      <c r="B750" s="374" t="s">
        <v>674</v>
      </c>
      <c r="C750" s="443">
        <v>25391.07</v>
      </c>
    </row>
    <row r="751" ht="16.5" customHeight="1" spans="1:3">
      <c r="A751" s="372">
        <v>21101</v>
      </c>
      <c r="B751" s="374" t="s">
        <v>675</v>
      </c>
      <c r="C751" s="443">
        <v>923.26</v>
      </c>
    </row>
    <row r="752" ht="16.5" customHeight="1" spans="1:3">
      <c r="A752" s="372">
        <v>2110101</v>
      </c>
      <c r="B752" s="375" t="s">
        <v>132</v>
      </c>
      <c r="C752" s="443">
        <v>923.26</v>
      </c>
    </row>
    <row r="753" ht="16.5" hidden="1" customHeight="1" spans="1:3">
      <c r="A753" s="372">
        <v>2110102</v>
      </c>
      <c r="B753" s="375" t="s">
        <v>133</v>
      </c>
      <c r="C753" s="443"/>
    </row>
    <row r="754" ht="16.5" hidden="1" customHeight="1" spans="1:3">
      <c r="A754" s="372">
        <v>2110103</v>
      </c>
      <c r="B754" s="375" t="s">
        <v>134</v>
      </c>
      <c r="C754" s="443"/>
    </row>
    <row r="755" ht="16.5" hidden="1" customHeight="1" spans="1:3">
      <c r="A755" s="372">
        <v>2110104</v>
      </c>
      <c r="B755" s="375" t="s">
        <v>676</v>
      </c>
      <c r="C755" s="443"/>
    </row>
    <row r="756" ht="16.5" hidden="1" customHeight="1" spans="1:3">
      <c r="A756" s="372">
        <v>2110105</v>
      </c>
      <c r="B756" s="375" t="s">
        <v>677</v>
      </c>
      <c r="C756" s="443"/>
    </row>
    <row r="757" ht="16.5" hidden="1" customHeight="1" spans="1:3">
      <c r="A757" s="372">
        <v>2110106</v>
      </c>
      <c r="B757" s="375" t="s">
        <v>678</v>
      </c>
      <c r="C757" s="443"/>
    </row>
    <row r="758" ht="16.5" hidden="1" customHeight="1" spans="1:3">
      <c r="A758" s="372">
        <v>2110107</v>
      </c>
      <c r="B758" s="375" t="s">
        <v>679</v>
      </c>
      <c r="C758" s="443"/>
    </row>
    <row r="759" ht="16.5" hidden="1" customHeight="1" spans="1:3">
      <c r="A759" s="372">
        <v>2110108</v>
      </c>
      <c r="B759" s="375" t="s">
        <v>680</v>
      </c>
      <c r="C759" s="443"/>
    </row>
    <row r="760" ht="16.5" hidden="1" customHeight="1" spans="1:3">
      <c r="A760" s="372">
        <v>2110199</v>
      </c>
      <c r="B760" s="375" t="s">
        <v>681</v>
      </c>
      <c r="C760" s="443"/>
    </row>
    <row r="761" ht="16.5" hidden="1" customHeight="1" spans="1:3">
      <c r="A761" s="372">
        <v>21102</v>
      </c>
      <c r="B761" s="374" t="s">
        <v>682</v>
      </c>
      <c r="C761" s="443"/>
    </row>
    <row r="762" ht="16.5" hidden="1" customHeight="1" spans="1:3">
      <c r="A762" s="372">
        <v>2110203</v>
      </c>
      <c r="B762" s="375" t="s">
        <v>683</v>
      </c>
      <c r="C762" s="443"/>
    </row>
    <row r="763" ht="16.5" hidden="1" customHeight="1" spans="1:3">
      <c r="A763" s="372">
        <v>2110204</v>
      </c>
      <c r="B763" s="375" t="s">
        <v>684</v>
      </c>
      <c r="C763" s="443"/>
    </row>
    <row r="764" ht="16.5" hidden="1" customHeight="1" spans="1:3">
      <c r="A764" s="372">
        <v>2110299</v>
      </c>
      <c r="B764" s="375" t="s">
        <v>685</v>
      </c>
      <c r="C764" s="443"/>
    </row>
    <row r="765" ht="16.5" customHeight="1" spans="1:3">
      <c r="A765" s="372">
        <v>21103</v>
      </c>
      <c r="B765" s="374" t="s">
        <v>686</v>
      </c>
      <c r="C765" s="443">
        <v>1722.21</v>
      </c>
    </row>
    <row r="766" ht="16.5" customHeight="1" spans="1:3">
      <c r="A766" s="372">
        <v>2110301</v>
      </c>
      <c r="B766" s="375" t="s">
        <v>687</v>
      </c>
      <c r="C766" s="443">
        <v>546.9</v>
      </c>
    </row>
    <row r="767" ht="16.5" customHeight="1" spans="1:3">
      <c r="A767" s="372">
        <v>2110302</v>
      </c>
      <c r="B767" s="375" t="s">
        <v>688</v>
      </c>
      <c r="C767" s="443">
        <v>213.99</v>
      </c>
    </row>
    <row r="768" ht="16.5" hidden="1" customHeight="1" spans="1:3">
      <c r="A768" s="372">
        <v>2110303</v>
      </c>
      <c r="B768" s="375" t="s">
        <v>689</v>
      </c>
      <c r="C768" s="443"/>
    </row>
    <row r="769" ht="16.5" customHeight="1" spans="1:3">
      <c r="A769" s="372">
        <v>2110304</v>
      </c>
      <c r="B769" s="375" t="s">
        <v>690</v>
      </c>
      <c r="C769" s="443">
        <v>497</v>
      </c>
    </row>
    <row r="770" ht="16.5" hidden="1" customHeight="1" spans="1:3">
      <c r="A770" s="372">
        <v>2110305</v>
      </c>
      <c r="B770" s="375" t="s">
        <v>691</v>
      </c>
      <c r="C770" s="443"/>
    </row>
    <row r="771" ht="16.5" hidden="1" customHeight="1" spans="1:3">
      <c r="A771" s="372">
        <v>2110306</v>
      </c>
      <c r="B771" s="375" t="s">
        <v>692</v>
      </c>
      <c r="C771" s="443"/>
    </row>
    <row r="772" ht="16.5" customHeight="1" spans="1:3">
      <c r="A772" s="372">
        <v>2110307</v>
      </c>
      <c r="B772" s="375" t="s">
        <v>693</v>
      </c>
      <c r="C772" s="443">
        <v>29.8</v>
      </c>
    </row>
    <row r="773" ht="16.5" customHeight="1" spans="1:3">
      <c r="A773" s="372">
        <v>2110399</v>
      </c>
      <c r="B773" s="375" t="s">
        <v>694</v>
      </c>
      <c r="C773" s="443">
        <v>434.52</v>
      </c>
    </row>
    <row r="774" ht="16.5" customHeight="1" spans="1:3">
      <c r="A774" s="372">
        <v>21104</v>
      </c>
      <c r="B774" s="374" t="s">
        <v>695</v>
      </c>
      <c r="C774" s="443">
        <v>4555.77</v>
      </c>
    </row>
    <row r="775" ht="16.5" customHeight="1" spans="1:3">
      <c r="A775" s="372">
        <v>2110401</v>
      </c>
      <c r="B775" s="375" t="s">
        <v>696</v>
      </c>
      <c r="C775" s="443">
        <v>2216.57</v>
      </c>
    </row>
    <row r="776" ht="16.5" customHeight="1" spans="1:3">
      <c r="A776" s="372">
        <v>2110402</v>
      </c>
      <c r="B776" s="375" t="s">
        <v>697</v>
      </c>
      <c r="C776" s="443">
        <v>2319.2</v>
      </c>
    </row>
    <row r="777" ht="16.5" hidden="1" customHeight="1" spans="1:3">
      <c r="A777" s="372">
        <v>2110404</v>
      </c>
      <c r="B777" s="375" t="s">
        <v>698</v>
      </c>
      <c r="C777" s="443"/>
    </row>
    <row r="778" ht="16.5" hidden="1" customHeight="1" spans="1:3">
      <c r="A778" s="372">
        <v>2110405</v>
      </c>
      <c r="B778" s="375" t="s">
        <v>699</v>
      </c>
      <c r="C778" s="443"/>
    </row>
    <row r="779" ht="16.5" customHeight="1" spans="1:3">
      <c r="A779" s="372">
        <v>2110406</v>
      </c>
      <c r="B779" s="375" t="s">
        <v>700</v>
      </c>
      <c r="C779" s="443">
        <v>20</v>
      </c>
    </row>
    <row r="780" ht="16.5" hidden="1" customHeight="1" spans="1:3">
      <c r="A780" s="372">
        <v>2110499</v>
      </c>
      <c r="B780" s="375" t="s">
        <v>701</v>
      </c>
      <c r="C780" s="443"/>
    </row>
    <row r="781" ht="16.5" customHeight="1" spans="1:3">
      <c r="A781" s="372">
        <v>21105</v>
      </c>
      <c r="B781" s="374" t="s">
        <v>702</v>
      </c>
      <c r="C781" s="443">
        <v>289.64</v>
      </c>
    </row>
    <row r="782" ht="16.5" customHeight="1" spans="1:3">
      <c r="A782" s="372">
        <v>2110501</v>
      </c>
      <c r="B782" s="375" t="s">
        <v>703</v>
      </c>
      <c r="C782" s="443">
        <v>130.58</v>
      </c>
    </row>
    <row r="783" ht="16.5" customHeight="1" spans="1:3">
      <c r="A783" s="372">
        <v>2110502</v>
      </c>
      <c r="B783" s="375" t="s">
        <v>704</v>
      </c>
      <c r="C783" s="443">
        <v>155.06</v>
      </c>
    </row>
    <row r="784" ht="16.5" customHeight="1" spans="1:3">
      <c r="A784" s="372">
        <v>2110503</v>
      </c>
      <c r="B784" s="375" t="s">
        <v>705</v>
      </c>
      <c r="C784" s="443">
        <v>4</v>
      </c>
    </row>
    <row r="785" ht="16.5" hidden="1" customHeight="1" spans="1:3">
      <c r="A785" s="372">
        <v>2110506</v>
      </c>
      <c r="B785" s="375" t="s">
        <v>706</v>
      </c>
      <c r="C785" s="443"/>
    </row>
    <row r="786" ht="16.5" hidden="1" customHeight="1" spans="1:3">
      <c r="A786" s="372">
        <v>2110507</v>
      </c>
      <c r="B786" s="375" t="s">
        <v>707</v>
      </c>
      <c r="C786" s="443"/>
    </row>
    <row r="787" ht="16.5" hidden="1" customHeight="1" spans="1:3">
      <c r="A787" s="372">
        <v>2110599</v>
      </c>
      <c r="B787" s="375" t="s">
        <v>708</v>
      </c>
      <c r="C787" s="443"/>
    </row>
    <row r="788" ht="16.5" customHeight="1" spans="1:3">
      <c r="A788" s="372">
        <v>21106</v>
      </c>
      <c r="B788" s="374" t="s">
        <v>709</v>
      </c>
      <c r="C788" s="443">
        <v>4875.17</v>
      </c>
    </row>
    <row r="789" ht="16.5" customHeight="1" spans="1:3">
      <c r="A789" s="372">
        <v>2110602</v>
      </c>
      <c r="B789" s="375" t="s">
        <v>710</v>
      </c>
      <c r="C789" s="443">
        <v>4788.95</v>
      </c>
    </row>
    <row r="790" ht="16.5" hidden="1" customHeight="1" spans="1:3">
      <c r="A790" s="372">
        <v>2110603</v>
      </c>
      <c r="B790" s="375" t="s">
        <v>711</v>
      </c>
      <c r="C790" s="443"/>
    </row>
    <row r="791" ht="16.5" hidden="1" customHeight="1" spans="1:3">
      <c r="A791" s="372">
        <v>2110604</v>
      </c>
      <c r="B791" s="375" t="s">
        <v>712</v>
      </c>
      <c r="C791" s="443"/>
    </row>
    <row r="792" ht="16.5" hidden="1" customHeight="1" spans="1:3">
      <c r="A792" s="372">
        <v>2110605</v>
      </c>
      <c r="B792" s="375" t="s">
        <v>713</v>
      </c>
      <c r="C792" s="443"/>
    </row>
    <row r="793" ht="16.5" customHeight="1" spans="1:3">
      <c r="A793" s="372">
        <v>2110699</v>
      </c>
      <c r="B793" s="375" t="s">
        <v>714</v>
      </c>
      <c r="C793" s="443">
        <v>86.22</v>
      </c>
    </row>
    <row r="794" ht="16.5" hidden="1" customHeight="1" spans="1:3">
      <c r="A794" s="372">
        <v>21107</v>
      </c>
      <c r="B794" s="374" t="s">
        <v>715</v>
      </c>
      <c r="C794" s="443"/>
    </row>
    <row r="795" ht="16.5" hidden="1" customHeight="1" spans="1:3">
      <c r="A795" s="372">
        <v>2110704</v>
      </c>
      <c r="B795" s="375" t="s">
        <v>716</v>
      </c>
      <c r="C795" s="443"/>
    </row>
    <row r="796" ht="16.5" hidden="1" customHeight="1" spans="1:3">
      <c r="A796" s="372">
        <v>2110799</v>
      </c>
      <c r="B796" s="375" t="s">
        <v>717</v>
      </c>
      <c r="C796" s="443"/>
    </row>
    <row r="797" ht="16.5" hidden="1" customHeight="1" spans="1:3">
      <c r="A797" s="372">
        <v>21108</v>
      </c>
      <c r="B797" s="374" t="s">
        <v>718</v>
      </c>
      <c r="C797" s="443"/>
    </row>
    <row r="798" ht="16.5" hidden="1" customHeight="1" spans="1:3">
      <c r="A798" s="372">
        <v>2110804</v>
      </c>
      <c r="B798" s="375" t="s">
        <v>719</v>
      </c>
      <c r="C798" s="443"/>
    </row>
    <row r="799" ht="16.5" hidden="1" customHeight="1" spans="1:3">
      <c r="A799" s="372">
        <v>2110899</v>
      </c>
      <c r="B799" s="375" t="s">
        <v>720</v>
      </c>
      <c r="C799" s="443"/>
    </row>
    <row r="800" ht="16.5" hidden="1" customHeight="1" spans="1:3">
      <c r="A800" s="372">
        <v>21109</v>
      </c>
      <c r="B800" s="374" t="s">
        <v>721</v>
      </c>
      <c r="C800" s="443"/>
    </row>
    <row r="801" ht="16.5" hidden="1" customHeight="1" spans="1:3">
      <c r="A801" s="372">
        <v>2110901</v>
      </c>
      <c r="B801" s="375" t="s">
        <v>722</v>
      </c>
      <c r="C801" s="443"/>
    </row>
    <row r="802" ht="16.5" hidden="1" customHeight="1" spans="1:3">
      <c r="A802" s="372">
        <v>21110</v>
      </c>
      <c r="B802" s="374" t="s">
        <v>723</v>
      </c>
      <c r="C802" s="443"/>
    </row>
    <row r="803" ht="16.5" hidden="1" customHeight="1" spans="1:3">
      <c r="A803" s="372">
        <v>2111001</v>
      </c>
      <c r="B803" s="375" t="s">
        <v>724</v>
      </c>
      <c r="C803" s="443"/>
    </row>
    <row r="804" ht="16.5" customHeight="1" spans="1:3">
      <c r="A804" s="372">
        <v>21111</v>
      </c>
      <c r="B804" s="374" t="s">
        <v>725</v>
      </c>
      <c r="C804" s="443">
        <v>661.92</v>
      </c>
    </row>
    <row r="805" ht="16.5" customHeight="1" spans="1:3">
      <c r="A805" s="372">
        <v>2111101</v>
      </c>
      <c r="B805" s="375" t="s">
        <v>726</v>
      </c>
      <c r="C805" s="443">
        <v>661.92</v>
      </c>
    </row>
    <row r="806" ht="16.5" hidden="1" customHeight="1" spans="1:3">
      <c r="A806" s="372">
        <v>2111102</v>
      </c>
      <c r="B806" s="375" t="s">
        <v>727</v>
      </c>
      <c r="C806" s="443"/>
    </row>
    <row r="807" ht="16.5" hidden="1" customHeight="1" spans="1:3">
      <c r="A807" s="372">
        <v>2111103</v>
      </c>
      <c r="B807" s="375" t="s">
        <v>728</v>
      </c>
      <c r="C807" s="443"/>
    </row>
    <row r="808" ht="16.5" hidden="1" customHeight="1" spans="1:3">
      <c r="A808" s="372">
        <v>2111104</v>
      </c>
      <c r="B808" s="375" t="s">
        <v>729</v>
      </c>
      <c r="C808" s="443"/>
    </row>
    <row r="809" ht="16.5" hidden="1" customHeight="1" spans="1:3">
      <c r="A809" s="372">
        <v>2111199</v>
      </c>
      <c r="B809" s="375" t="s">
        <v>730</v>
      </c>
      <c r="C809" s="443"/>
    </row>
    <row r="810" ht="16.5" hidden="1" customHeight="1" spans="1:3">
      <c r="A810" s="372">
        <v>21112</v>
      </c>
      <c r="B810" s="374" t="s">
        <v>731</v>
      </c>
      <c r="C810" s="443"/>
    </row>
    <row r="811" ht="16.5" hidden="1" customHeight="1" spans="1:3">
      <c r="A811" s="372">
        <v>2111201</v>
      </c>
      <c r="B811" s="375" t="s">
        <v>732</v>
      </c>
      <c r="C811" s="443"/>
    </row>
    <row r="812" ht="16.5" hidden="1" customHeight="1" spans="1:3">
      <c r="A812" s="372">
        <v>21113</v>
      </c>
      <c r="B812" s="374" t="s">
        <v>733</v>
      </c>
      <c r="C812" s="443"/>
    </row>
    <row r="813" ht="16.5" hidden="1" customHeight="1" spans="1:3">
      <c r="A813" s="372">
        <v>2111301</v>
      </c>
      <c r="B813" s="375" t="s">
        <v>734</v>
      </c>
      <c r="C813" s="443"/>
    </row>
    <row r="814" ht="16.5" hidden="1" customHeight="1" spans="1:3">
      <c r="A814" s="372">
        <v>21114</v>
      </c>
      <c r="B814" s="374" t="s">
        <v>735</v>
      </c>
      <c r="C814" s="443"/>
    </row>
    <row r="815" ht="16.5" hidden="1" customHeight="1" spans="1:3">
      <c r="A815" s="372">
        <v>2111401</v>
      </c>
      <c r="B815" s="375" t="s">
        <v>132</v>
      </c>
      <c r="C815" s="443"/>
    </row>
    <row r="816" ht="16.5" hidden="1" customHeight="1" spans="1:3">
      <c r="A816" s="372">
        <v>2111402</v>
      </c>
      <c r="B816" s="375" t="s">
        <v>133</v>
      </c>
      <c r="C816" s="443"/>
    </row>
    <row r="817" ht="16.5" hidden="1" customHeight="1" spans="1:3">
      <c r="A817" s="372">
        <v>2111403</v>
      </c>
      <c r="B817" s="375" t="s">
        <v>134</v>
      </c>
      <c r="C817" s="443"/>
    </row>
    <row r="818" ht="16.5" hidden="1" customHeight="1" spans="1:3">
      <c r="A818" s="372">
        <v>2111406</v>
      </c>
      <c r="B818" s="375" t="s">
        <v>736</v>
      </c>
      <c r="C818" s="443"/>
    </row>
    <row r="819" ht="16.5" hidden="1" customHeight="1" spans="1:3">
      <c r="A819" s="372">
        <v>2111407</v>
      </c>
      <c r="B819" s="375" t="s">
        <v>737</v>
      </c>
      <c r="C819" s="443"/>
    </row>
    <row r="820" ht="16.5" hidden="1" customHeight="1" spans="1:3">
      <c r="A820" s="372">
        <v>2111408</v>
      </c>
      <c r="B820" s="375" t="s">
        <v>738</v>
      </c>
      <c r="C820" s="443"/>
    </row>
    <row r="821" ht="16.5" hidden="1" customHeight="1" spans="1:3">
      <c r="A821" s="372">
        <v>2111411</v>
      </c>
      <c r="B821" s="375" t="s">
        <v>173</v>
      </c>
      <c r="C821" s="443"/>
    </row>
    <row r="822" ht="16.5" hidden="1" customHeight="1" spans="1:3">
      <c r="A822" s="372">
        <v>2111413</v>
      </c>
      <c r="B822" s="375" t="s">
        <v>739</v>
      </c>
      <c r="C822" s="443"/>
    </row>
    <row r="823" ht="16.5" hidden="1" customHeight="1" spans="1:3">
      <c r="A823" s="372">
        <v>2111450</v>
      </c>
      <c r="B823" s="375" t="s">
        <v>141</v>
      </c>
      <c r="C823" s="443"/>
    </row>
    <row r="824" ht="16.5" hidden="1" customHeight="1" spans="1:3">
      <c r="A824" s="372">
        <v>2111499</v>
      </c>
      <c r="B824" s="375" t="s">
        <v>740</v>
      </c>
      <c r="C824" s="443"/>
    </row>
    <row r="825" ht="16.5" customHeight="1" spans="1:3">
      <c r="A825" s="372">
        <v>21199</v>
      </c>
      <c r="B825" s="374" t="s">
        <v>741</v>
      </c>
      <c r="C825" s="443">
        <v>12363.11</v>
      </c>
    </row>
    <row r="826" ht="16.5" customHeight="1" spans="1:3">
      <c r="A826" s="372">
        <v>2119999</v>
      </c>
      <c r="B826" s="375" t="s">
        <v>742</v>
      </c>
      <c r="C826" s="443">
        <v>12363.11</v>
      </c>
    </row>
    <row r="827" ht="16.5" customHeight="1" spans="1:3">
      <c r="A827" s="372">
        <v>212</v>
      </c>
      <c r="B827" s="374" t="s">
        <v>743</v>
      </c>
      <c r="C827" s="443">
        <v>15167.5</v>
      </c>
    </row>
    <row r="828" ht="16.5" customHeight="1" spans="1:3">
      <c r="A828" s="372">
        <v>21201</v>
      </c>
      <c r="B828" s="374" t="s">
        <v>744</v>
      </c>
      <c r="C828" s="443">
        <v>3338.15</v>
      </c>
    </row>
    <row r="829" ht="16.5" customHeight="1" spans="1:3">
      <c r="A829" s="372">
        <v>2120101</v>
      </c>
      <c r="B829" s="375" t="s">
        <v>132</v>
      </c>
      <c r="C829" s="443">
        <v>1590.42</v>
      </c>
    </row>
    <row r="830" ht="16.5" hidden="1" customHeight="1" spans="1:3">
      <c r="A830" s="372">
        <v>2120102</v>
      </c>
      <c r="B830" s="375" t="s">
        <v>133</v>
      </c>
      <c r="C830" s="443"/>
    </row>
    <row r="831" ht="16.5" hidden="1" customHeight="1" spans="1:3">
      <c r="A831" s="372">
        <v>2120103</v>
      </c>
      <c r="B831" s="375" t="s">
        <v>134</v>
      </c>
      <c r="C831" s="443"/>
    </row>
    <row r="832" ht="16.5" hidden="1" customHeight="1" spans="1:3">
      <c r="A832" s="372">
        <v>2120104</v>
      </c>
      <c r="B832" s="375" t="s">
        <v>745</v>
      </c>
      <c r="C832" s="443"/>
    </row>
    <row r="833" ht="16.5" hidden="1" customHeight="1" spans="1:3">
      <c r="A833" s="372">
        <v>2120105</v>
      </c>
      <c r="B833" s="375" t="s">
        <v>746</v>
      </c>
      <c r="C833" s="443"/>
    </row>
    <row r="834" ht="16.5" customHeight="1" spans="1:3">
      <c r="A834" s="372">
        <v>2120106</v>
      </c>
      <c r="B834" s="375" t="s">
        <v>747</v>
      </c>
      <c r="C834" s="443">
        <v>175.06</v>
      </c>
    </row>
    <row r="835" ht="16.5" hidden="1" customHeight="1" spans="1:3">
      <c r="A835" s="372">
        <v>2120107</v>
      </c>
      <c r="B835" s="375" t="s">
        <v>748</v>
      </c>
      <c r="C835" s="443"/>
    </row>
    <row r="836" ht="16.5" hidden="1" customHeight="1" spans="1:3">
      <c r="A836" s="372">
        <v>2120109</v>
      </c>
      <c r="B836" s="375" t="s">
        <v>749</v>
      </c>
      <c r="C836" s="443"/>
    </row>
    <row r="837" ht="16.5" hidden="1" customHeight="1" spans="1:3">
      <c r="A837" s="372">
        <v>2120110</v>
      </c>
      <c r="B837" s="375" t="s">
        <v>750</v>
      </c>
      <c r="C837" s="443"/>
    </row>
    <row r="838" ht="16.5" customHeight="1" spans="1:3">
      <c r="A838" s="372">
        <v>2120199</v>
      </c>
      <c r="B838" s="375" t="s">
        <v>751</v>
      </c>
      <c r="C838" s="443">
        <v>1572.67</v>
      </c>
    </row>
    <row r="839" ht="16.5" hidden="1" customHeight="1" spans="1:3">
      <c r="A839" s="372">
        <v>21202</v>
      </c>
      <c r="B839" s="374" t="s">
        <v>752</v>
      </c>
      <c r="C839" s="443"/>
    </row>
    <row r="840" ht="16.5" hidden="1" customHeight="1" spans="1:3">
      <c r="A840" s="372">
        <v>2120201</v>
      </c>
      <c r="B840" s="375" t="s">
        <v>753</v>
      </c>
      <c r="C840" s="443"/>
    </row>
    <row r="841" ht="16.5" customHeight="1" spans="1:3">
      <c r="A841" s="372">
        <v>21203</v>
      </c>
      <c r="B841" s="374" t="s">
        <v>754</v>
      </c>
      <c r="C841" s="443">
        <v>10050</v>
      </c>
    </row>
    <row r="842" ht="16.5" hidden="1" customHeight="1" spans="1:3">
      <c r="A842" s="372">
        <v>2120303</v>
      </c>
      <c r="B842" s="375" t="s">
        <v>755</v>
      </c>
      <c r="C842" s="443"/>
    </row>
    <row r="843" ht="16.5" customHeight="1" spans="1:3">
      <c r="A843" s="372">
        <v>2120399</v>
      </c>
      <c r="B843" s="375" t="s">
        <v>756</v>
      </c>
      <c r="C843" s="443">
        <v>10050</v>
      </c>
    </row>
    <row r="844" ht="16.5" customHeight="1" spans="1:3">
      <c r="A844" s="372">
        <v>21205</v>
      </c>
      <c r="B844" s="374" t="s">
        <v>757</v>
      </c>
      <c r="C844" s="443">
        <v>1754.35</v>
      </c>
    </row>
    <row r="845" ht="16.5" customHeight="1" spans="1:3">
      <c r="A845" s="372">
        <v>2120501</v>
      </c>
      <c r="B845" s="375" t="s">
        <v>758</v>
      </c>
      <c r="C845" s="443">
        <v>1754.35</v>
      </c>
    </row>
    <row r="846" ht="16.5" hidden="1" customHeight="1" spans="1:3">
      <c r="A846" s="372">
        <v>21206</v>
      </c>
      <c r="B846" s="374" t="s">
        <v>759</v>
      </c>
      <c r="C846" s="443"/>
    </row>
    <row r="847" ht="16.5" hidden="1" customHeight="1" spans="1:3">
      <c r="A847" s="372">
        <v>2120601</v>
      </c>
      <c r="B847" s="375" t="s">
        <v>760</v>
      </c>
      <c r="C847" s="443"/>
    </row>
    <row r="848" ht="16.5" customHeight="1" spans="1:3">
      <c r="A848" s="372">
        <v>21299</v>
      </c>
      <c r="B848" s="444" t="s">
        <v>761</v>
      </c>
      <c r="C848" s="443">
        <v>25</v>
      </c>
    </row>
    <row r="849" ht="16.5" customHeight="1" spans="1:3">
      <c r="A849" s="372">
        <v>2129999</v>
      </c>
      <c r="B849" s="375" t="s">
        <v>762</v>
      </c>
      <c r="C849" s="443">
        <v>25</v>
      </c>
    </row>
    <row r="850" ht="16.5" customHeight="1" spans="1:3">
      <c r="A850" s="372">
        <v>213</v>
      </c>
      <c r="B850" s="374" t="s">
        <v>763</v>
      </c>
      <c r="C850" s="443">
        <v>91495.74</v>
      </c>
    </row>
    <row r="851" ht="16.5" customHeight="1" spans="1:3">
      <c r="A851" s="372">
        <v>21301</v>
      </c>
      <c r="B851" s="374" t="s">
        <v>764</v>
      </c>
      <c r="C851" s="443">
        <v>36703.23</v>
      </c>
    </row>
    <row r="852" ht="16.5" customHeight="1" spans="1:3">
      <c r="A852" s="372">
        <v>2130101</v>
      </c>
      <c r="B852" s="375" t="s">
        <v>132</v>
      </c>
      <c r="C852" s="443">
        <v>1840.21</v>
      </c>
    </row>
    <row r="853" ht="16.5" hidden="1" customHeight="1" spans="1:3">
      <c r="A853" s="372">
        <v>2130102</v>
      </c>
      <c r="B853" s="375" t="s">
        <v>133</v>
      </c>
      <c r="C853" s="443"/>
    </row>
    <row r="854" ht="16.5" hidden="1" customHeight="1" spans="1:3">
      <c r="A854" s="372">
        <v>2130103</v>
      </c>
      <c r="B854" s="375" t="s">
        <v>134</v>
      </c>
      <c r="C854" s="443"/>
    </row>
    <row r="855" ht="16.5" customHeight="1" spans="1:3">
      <c r="A855" s="372">
        <v>2130104</v>
      </c>
      <c r="B855" s="375" t="s">
        <v>141</v>
      </c>
      <c r="C855" s="443">
        <v>3767.93</v>
      </c>
    </row>
    <row r="856" ht="16.5" hidden="1" customHeight="1" spans="1:3">
      <c r="A856" s="372">
        <v>2130105</v>
      </c>
      <c r="B856" s="375" t="s">
        <v>765</v>
      </c>
      <c r="C856" s="443"/>
    </row>
    <row r="857" ht="16.5" customHeight="1" spans="1:3">
      <c r="A857" s="372">
        <v>2130106</v>
      </c>
      <c r="B857" s="375" t="s">
        <v>766</v>
      </c>
      <c r="C857" s="443">
        <v>331.39</v>
      </c>
    </row>
    <row r="858" ht="16.5" customHeight="1" spans="1:3">
      <c r="A858" s="372">
        <v>2130108</v>
      </c>
      <c r="B858" s="375" t="s">
        <v>767</v>
      </c>
      <c r="C858" s="443">
        <v>1809.57</v>
      </c>
    </row>
    <row r="859" ht="16.5" customHeight="1" spans="1:3">
      <c r="A859" s="372">
        <v>2130109</v>
      </c>
      <c r="B859" s="375" t="s">
        <v>768</v>
      </c>
      <c r="C859" s="443">
        <v>134.01</v>
      </c>
    </row>
    <row r="860" ht="16.5" hidden="1" customHeight="1" spans="1:3">
      <c r="A860" s="372">
        <v>2130110</v>
      </c>
      <c r="B860" s="375" t="s">
        <v>769</v>
      </c>
      <c r="C860" s="443"/>
    </row>
    <row r="861" ht="16.5" hidden="1" customHeight="1" spans="1:3">
      <c r="A861" s="372">
        <v>2130111</v>
      </c>
      <c r="B861" s="375" t="s">
        <v>770</v>
      </c>
      <c r="C861" s="443"/>
    </row>
    <row r="862" ht="16.5" hidden="1" customHeight="1" spans="1:3">
      <c r="A862" s="372">
        <v>2130112</v>
      </c>
      <c r="B862" s="375" t="s">
        <v>771</v>
      </c>
      <c r="C862" s="443"/>
    </row>
    <row r="863" ht="16.5" hidden="1" customHeight="1" spans="1:3">
      <c r="A863" s="372">
        <v>2130114</v>
      </c>
      <c r="B863" s="375" t="s">
        <v>772</v>
      </c>
      <c r="C863" s="443"/>
    </row>
    <row r="864" ht="16.5" hidden="1" customHeight="1" spans="1:3">
      <c r="A864" s="372">
        <v>2130119</v>
      </c>
      <c r="B864" s="375" t="s">
        <v>773</v>
      </c>
      <c r="C864" s="443"/>
    </row>
    <row r="865" ht="16.5" hidden="1" customHeight="1" spans="1:3">
      <c r="A865" s="372">
        <v>2130120</v>
      </c>
      <c r="B865" s="375" t="s">
        <v>774</v>
      </c>
      <c r="C865" s="443"/>
    </row>
    <row r="866" ht="16.5" hidden="1" customHeight="1" spans="1:3">
      <c r="A866" s="372">
        <v>2130121</v>
      </c>
      <c r="B866" s="375" t="s">
        <v>775</v>
      </c>
      <c r="C866" s="443"/>
    </row>
    <row r="867" ht="16.5" customHeight="1" spans="1:3">
      <c r="A867" s="372">
        <v>2130122</v>
      </c>
      <c r="B867" s="375" t="s">
        <v>776</v>
      </c>
      <c r="C867" s="443">
        <v>20025.17</v>
      </c>
    </row>
    <row r="868" ht="16.5" customHeight="1" spans="1:3">
      <c r="A868" s="372">
        <v>2130124</v>
      </c>
      <c r="B868" s="375" t="s">
        <v>777</v>
      </c>
      <c r="C868" s="443">
        <v>40</v>
      </c>
    </row>
    <row r="869" ht="16.5" hidden="1" customHeight="1" spans="1:3">
      <c r="A869" s="372">
        <v>2130125</v>
      </c>
      <c r="B869" s="375" t="s">
        <v>778</v>
      </c>
      <c r="C869" s="443"/>
    </row>
    <row r="870" ht="16.5" customHeight="1" spans="1:3">
      <c r="A870" s="372">
        <v>2130126</v>
      </c>
      <c r="B870" s="375" t="s">
        <v>779</v>
      </c>
      <c r="C870" s="443">
        <v>165.15</v>
      </c>
    </row>
    <row r="871" ht="16.5" customHeight="1" spans="1:3">
      <c r="A871" s="372">
        <v>2130135</v>
      </c>
      <c r="B871" s="375" t="s">
        <v>780</v>
      </c>
      <c r="C871" s="443">
        <v>1739.56</v>
      </c>
    </row>
    <row r="872" ht="16.5" hidden="1" customHeight="1" spans="1:3">
      <c r="A872" s="372">
        <v>2130142</v>
      </c>
      <c r="B872" s="375" t="s">
        <v>781</v>
      </c>
      <c r="C872" s="443"/>
    </row>
    <row r="873" ht="16.5" customHeight="1" spans="1:3">
      <c r="A873" s="372">
        <v>2130148</v>
      </c>
      <c r="B873" s="375" t="s">
        <v>782</v>
      </c>
      <c r="C873" s="443">
        <v>267.3</v>
      </c>
    </row>
    <row r="874" ht="16.5" hidden="1" customHeight="1" spans="1:3">
      <c r="A874" s="372">
        <v>2130152</v>
      </c>
      <c r="B874" s="375" t="s">
        <v>783</v>
      </c>
      <c r="C874" s="443"/>
    </row>
    <row r="875" ht="16.5" customHeight="1" spans="1:3">
      <c r="A875" s="372">
        <v>2130153</v>
      </c>
      <c r="B875" s="375" t="s">
        <v>784</v>
      </c>
      <c r="C875" s="443">
        <v>5737.71</v>
      </c>
    </row>
    <row r="876" ht="16.5" customHeight="1" spans="1:3">
      <c r="A876" s="372">
        <v>2130199</v>
      </c>
      <c r="B876" s="375" t="s">
        <v>785</v>
      </c>
      <c r="C876" s="443">
        <v>845.23</v>
      </c>
    </row>
    <row r="877" ht="16.5" customHeight="1" spans="1:3">
      <c r="A877" s="372">
        <v>21302</v>
      </c>
      <c r="B877" s="374" t="s">
        <v>786</v>
      </c>
      <c r="C877" s="443">
        <v>14335.16</v>
      </c>
    </row>
    <row r="878" ht="16.5" customHeight="1" spans="1:3">
      <c r="A878" s="372">
        <v>2130201</v>
      </c>
      <c r="B878" s="375" t="s">
        <v>132</v>
      </c>
      <c r="C878" s="443">
        <v>488.15</v>
      </c>
    </row>
    <row r="879" ht="16.5" hidden="1" customHeight="1" spans="1:3">
      <c r="A879" s="372">
        <v>2130202</v>
      </c>
      <c r="B879" s="375" t="s">
        <v>133</v>
      </c>
      <c r="C879" s="443"/>
    </row>
    <row r="880" ht="16.5" hidden="1" customHeight="1" spans="1:3">
      <c r="A880" s="372">
        <v>2130203</v>
      </c>
      <c r="B880" s="375" t="s">
        <v>134</v>
      </c>
      <c r="C880" s="443"/>
    </row>
    <row r="881" ht="16.5" customHeight="1" spans="1:3">
      <c r="A881" s="372">
        <v>2130204</v>
      </c>
      <c r="B881" s="375" t="s">
        <v>787</v>
      </c>
      <c r="C881" s="443">
        <v>2781.26</v>
      </c>
    </row>
    <row r="882" ht="16.5" customHeight="1" spans="1:3">
      <c r="A882" s="372">
        <v>2130205</v>
      </c>
      <c r="B882" s="375" t="s">
        <v>788</v>
      </c>
      <c r="C882" s="443">
        <v>5273.1</v>
      </c>
    </row>
    <row r="883" ht="16.5" hidden="1" customHeight="1" spans="1:3">
      <c r="A883" s="372">
        <v>2130206</v>
      </c>
      <c r="B883" s="375" t="s">
        <v>789</v>
      </c>
      <c r="C883" s="443"/>
    </row>
    <row r="884" ht="16.5" customHeight="1" spans="1:3">
      <c r="A884" s="372">
        <v>2130207</v>
      </c>
      <c r="B884" s="375" t="s">
        <v>790</v>
      </c>
      <c r="C884" s="443">
        <v>1057.22</v>
      </c>
    </row>
    <row r="885" ht="16.5" customHeight="1" spans="1:3">
      <c r="A885" s="372">
        <v>2130209</v>
      </c>
      <c r="B885" s="375" t="s">
        <v>791</v>
      </c>
      <c r="C885" s="443">
        <v>3162.68</v>
      </c>
    </row>
    <row r="886" ht="16.5" hidden="1" customHeight="1" spans="1:3">
      <c r="A886" s="372">
        <v>2130211</v>
      </c>
      <c r="B886" s="375" t="s">
        <v>792</v>
      </c>
      <c r="C886" s="443"/>
    </row>
    <row r="887" ht="16.5" customHeight="1" spans="1:3">
      <c r="A887" s="372">
        <v>2130212</v>
      </c>
      <c r="B887" s="375" t="s">
        <v>793</v>
      </c>
      <c r="C887" s="443">
        <v>181.37</v>
      </c>
    </row>
    <row r="888" ht="16.5" hidden="1" customHeight="1" spans="1:3">
      <c r="A888" s="372">
        <v>2130213</v>
      </c>
      <c r="B888" s="375" t="s">
        <v>794</v>
      </c>
      <c r="C888" s="443"/>
    </row>
    <row r="889" ht="16.5" hidden="1" customHeight="1" spans="1:3">
      <c r="A889" s="372">
        <v>2130217</v>
      </c>
      <c r="B889" s="375" t="s">
        <v>795</v>
      </c>
      <c r="C889" s="443"/>
    </row>
    <row r="890" ht="16.5" hidden="1" customHeight="1" spans="1:3">
      <c r="A890" s="372">
        <v>2130220</v>
      </c>
      <c r="B890" s="375" t="s">
        <v>796</v>
      </c>
      <c r="C890" s="443"/>
    </row>
    <row r="891" ht="16.5" hidden="1" customHeight="1" spans="1:3">
      <c r="A891" s="372">
        <v>2130221</v>
      </c>
      <c r="B891" s="375" t="s">
        <v>797</v>
      </c>
      <c r="C891" s="443"/>
    </row>
    <row r="892" ht="16.5" hidden="1" customHeight="1" spans="1:3">
      <c r="A892" s="372">
        <v>2130223</v>
      </c>
      <c r="B892" s="375" t="s">
        <v>798</v>
      </c>
      <c r="C892" s="443"/>
    </row>
    <row r="893" ht="16.5" customHeight="1" spans="1:3">
      <c r="A893" s="372">
        <v>2130226</v>
      </c>
      <c r="B893" s="375" t="s">
        <v>799</v>
      </c>
      <c r="C893" s="443">
        <v>152.32</v>
      </c>
    </row>
    <row r="894" ht="16.5" hidden="1" customHeight="1" spans="1:3">
      <c r="A894" s="372">
        <v>2130227</v>
      </c>
      <c r="B894" s="375" t="s">
        <v>800</v>
      </c>
      <c r="C894" s="443"/>
    </row>
    <row r="895" ht="16.5" customHeight="1" spans="1:3">
      <c r="A895" s="372">
        <v>2130234</v>
      </c>
      <c r="B895" s="375" t="s">
        <v>801</v>
      </c>
      <c r="C895" s="443">
        <v>887.06</v>
      </c>
    </row>
    <row r="896" ht="16.5" hidden="1" customHeight="1" spans="1:3">
      <c r="A896" s="372">
        <v>2130236</v>
      </c>
      <c r="B896" s="375" t="s">
        <v>802</v>
      </c>
      <c r="C896" s="443"/>
    </row>
    <row r="897" ht="16.5" hidden="1" customHeight="1" spans="1:3">
      <c r="A897" s="372">
        <v>2130237</v>
      </c>
      <c r="B897" s="375" t="s">
        <v>771</v>
      </c>
      <c r="C897" s="443"/>
    </row>
    <row r="898" ht="16.5" customHeight="1" spans="1:3">
      <c r="A898" s="372">
        <v>2130299</v>
      </c>
      <c r="B898" s="375" t="s">
        <v>803</v>
      </c>
      <c r="C898" s="443">
        <v>352.02</v>
      </c>
    </row>
    <row r="899" ht="16.5" customHeight="1" spans="1:3">
      <c r="A899" s="372">
        <v>21303</v>
      </c>
      <c r="B899" s="374" t="s">
        <v>804</v>
      </c>
      <c r="C899" s="443">
        <v>17107.06</v>
      </c>
    </row>
    <row r="900" ht="16.5" customHeight="1" spans="1:3">
      <c r="A900" s="372">
        <v>2130301</v>
      </c>
      <c r="B900" s="375" t="s">
        <v>132</v>
      </c>
      <c r="C900" s="443">
        <v>652.53</v>
      </c>
    </row>
    <row r="901" ht="16.5" hidden="1" customHeight="1" spans="1:3">
      <c r="A901" s="372">
        <v>2130302</v>
      </c>
      <c r="B901" s="375" t="s">
        <v>133</v>
      </c>
      <c r="C901" s="443"/>
    </row>
    <row r="902" ht="16.5" hidden="1" customHeight="1" spans="1:3">
      <c r="A902" s="372">
        <v>2130303</v>
      </c>
      <c r="B902" s="375" t="s">
        <v>134</v>
      </c>
      <c r="C902" s="443"/>
    </row>
    <row r="903" ht="16.5" customHeight="1" spans="1:3">
      <c r="A903" s="372">
        <v>2130304</v>
      </c>
      <c r="B903" s="375" t="s">
        <v>805</v>
      </c>
      <c r="C903" s="443">
        <v>3327.78</v>
      </c>
    </row>
    <row r="904" ht="16.5" customHeight="1" spans="1:3">
      <c r="A904" s="372">
        <v>2130305</v>
      </c>
      <c r="B904" s="375" t="s">
        <v>806</v>
      </c>
      <c r="C904" s="443">
        <v>2136.85</v>
      </c>
    </row>
    <row r="905" ht="16.5" customHeight="1" spans="1:3">
      <c r="A905" s="372">
        <v>2130306</v>
      </c>
      <c r="B905" s="375" t="s">
        <v>807</v>
      </c>
      <c r="C905" s="443">
        <v>1292.46</v>
      </c>
    </row>
    <row r="906" ht="16.5" hidden="1" customHeight="1" spans="1:3">
      <c r="A906" s="372">
        <v>2130307</v>
      </c>
      <c r="B906" s="375" t="s">
        <v>808</v>
      </c>
      <c r="C906" s="443"/>
    </row>
    <row r="907" ht="16.5" hidden="1" customHeight="1" spans="1:3">
      <c r="A907" s="372">
        <v>2130308</v>
      </c>
      <c r="B907" s="375" t="s">
        <v>809</v>
      </c>
      <c r="C907" s="443"/>
    </row>
    <row r="908" ht="16.5" hidden="1" customHeight="1" spans="1:3">
      <c r="A908" s="372">
        <v>2130309</v>
      </c>
      <c r="B908" s="375" t="s">
        <v>810</v>
      </c>
      <c r="C908" s="443"/>
    </row>
    <row r="909" ht="16.5" customHeight="1" spans="1:3">
      <c r="A909" s="372">
        <v>2130310</v>
      </c>
      <c r="B909" s="375" t="s">
        <v>811</v>
      </c>
      <c r="C909" s="443">
        <v>790</v>
      </c>
    </row>
    <row r="910" ht="16.5" customHeight="1" spans="1:3">
      <c r="A910" s="372">
        <v>2130311</v>
      </c>
      <c r="B910" s="375" t="s">
        <v>812</v>
      </c>
      <c r="C910" s="443">
        <v>21.7</v>
      </c>
    </row>
    <row r="911" ht="16.5" hidden="1" customHeight="1" spans="1:3">
      <c r="A911" s="372">
        <v>2130312</v>
      </c>
      <c r="B911" s="375" t="s">
        <v>813</v>
      </c>
      <c r="C911" s="443"/>
    </row>
    <row r="912" ht="16.5" hidden="1" customHeight="1" spans="1:3">
      <c r="A912" s="372">
        <v>2130313</v>
      </c>
      <c r="B912" s="375" t="s">
        <v>814</v>
      </c>
      <c r="C912" s="443"/>
    </row>
    <row r="913" ht="16.5" customHeight="1" spans="1:3">
      <c r="A913" s="372">
        <v>2130314</v>
      </c>
      <c r="B913" s="375" t="s">
        <v>815</v>
      </c>
      <c r="C913" s="443">
        <v>729.27</v>
      </c>
    </row>
    <row r="914" ht="16.5" customHeight="1" spans="1:3">
      <c r="A914" s="372">
        <v>2130315</v>
      </c>
      <c r="B914" s="375" t="s">
        <v>816</v>
      </c>
      <c r="C914" s="443">
        <v>3219.81</v>
      </c>
    </row>
    <row r="915" ht="16.5" customHeight="1" spans="1:3">
      <c r="A915" s="372">
        <v>2130316</v>
      </c>
      <c r="B915" s="375" t="s">
        <v>817</v>
      </c>
      <c r="C915" s="443">
        <v>2416</v>
      </c>
    </row>
    <row r="916" ht="16.5" hidden="1" customHeight="1" spans="1:3">
      <c r="A916" s="372">
        <v>2130317</v>
      </c>
      <c r="B916" s="375" t="s">
        <v>818</v>
      </c>
      <c r="C916" s="443"/>
    </row>
    <row r="917" ht="16.5" hidden="1" customHeight="1" spans="1:3">
      <c r="A917" s="372">
        <v>2130318</v>
      </c>
      <c r="B917" s="375" t="s">
        <v>819</v>
      </c>
      <c r="C917" s="443"/>
    </row>
    <row r="918" ht="16.5" hidden="1" customHeight="1" spans="1:3">
      <c r="A918" s="372">
        <v>2130319</v>
      </c>
      <c r="B918" s="375" t="s">
        <v>820</v>
      </c>
      <c r="C918" s="443"/>
    </row>
    <row r="919" ht="16.5" customHeight="1" spans="1:3">
      <c r="A919" s="372">
        <v>2130321</v>
      </c>
      <c r="B919" s="375" t="s">
        <v>821</v>
      </c>
      <c r="C919" s="443">
        <v>467.72</v>
      </c>
    </row>
    <row r="920" ht="16.5" hidden="1" customHeight="1" spans="1:3">
      <c r="A920" s="372">
        <v>2130322</v>
      </c>
      <c r="B920" s="375" t="s">
        <v>822</v>
      </c>
      <c r="C920" s="443"/>
    </row>
    <row r="921" ht="16.5" hidden="1" customHeight="1" spans="1:3">
      <c r="A921" s="372">
        <v>2130333</v>
      </c>
      <c r="B921" s="375" t="s">
        <v>798</v>
      </c>
      <c r="C921" s="443"/>
    </row>
    <row r="922" ht="16.5" hidden="1" customHeight="1" spans="1:3">
      <c r="A922" s="372">
        <v>2130334</v>
      </c>
      <c r="B922" s="375" t="s">
        <v>823</v>
      </c>
      <c r="C922" s="443"/>
    </row>
    <row r="923" ht="16.5" hidden="1" customHeight="1" spans="1:3">
      <c r="A923" s="372">
        <v>2130335</v>
      </c>
      <c r="B923" s="375" t="s">
        <v>824</v>
      </c>
      <c r="C923" s="443"/>
    </row>
    <row r="924" ht="16.5" hidden="1" customHeight="1" spans="1:3">
      <c r="A924" s="372">
        <v>2130336</v>
      </c>
      <c r="B924" s="375" t="s">
        <v>825</v>
      </c>
      <c r="C924" s="443"/>
    </row>
    <row r="925" ht="16.5" hidden="1" customHeight="1" spans="1:3">
      <c r="A925" s="372">
        <v>2130337</v>
      </c>
      <c r="B925" s="375" t="s">
        <v>826</v>
      </c>
      <c r="C925" s="443"/>
    </row>
    <row r="926" ht="16.5" customHeight="1" spans="1:3">
      <c r="A926" s="372">
        <v>2130399</v>
      </c>
      <c r="B926" s="375" t="s">
        <v>827</v>
      </c>
      <c r="C926" s="443">
        <v>2052.93</v>
      </c>
    </row>
    <row r="927" ht="16.5" customHeight="1" spans="1:3">
      <c r="A927" s="372">
        <v>21305</v>
      </c>
      <c r="B927" s="374" t="s">
        <v>828</v>
      </c>
      <c r="C927" s="443">
        <v>10468.23</v>
      </c>
    </row>
    <row r="928" ht="16.5" customHeight="1" spans="1:3">
      <c r="A928" s="372">
        <v>2130501</v>
      </c>
      <c r="B928" s="375" t="s">
        <v>132</v>
      </c>
      <c r="C928" s="443">
        <v>259.29</v>
      </c>
    </row>
    <row r="929" ht="16.5" hidden="1" customHeight="1" spans="1:3">
      <c r="A929" s="372">
        <v>2130502</v>
      </c>
      <c r="B929" s="375" t="s">
        <v>133</v>
      </c>
      <c r="C929" s="443"/>
    </row>
    <row r="930" ht="16.5" hidden="1" customHeight="1" spans="1:3">
      <c r="A930" s="372">
        <v>2130503</v>
      </c>
      <c r="B930" s="375" t="s">
        <v>134</v>
      </c>
      <c r="C930" s="443"/>
    </row>
    <row r="931" ht="16.5" customHeight="1" spans="1:3">
      <c r="A931" s="372">
        <v>2130504</v>
      </c>
      <c r="B931" s="375" t="s">
        <v>829</v>
      </c>
      <c r="C931" s="443">
        <v>1671.4</v>
      </c>
    </row>
    <row r="932" ht="16.5" customHeight="1" spans="1:3">
      <c r="A932" s="372">
        <v>2130505</v>
      </c>
      <c r="B932" s="375" t="s">
        <v>830</v>
      </c>
      <c r="C932" s="443">
        <v>7604.05</v>
      </c>
    </row>
    <row r="933" ht="16.5" customHeight="1" spans="1:3">
      <c r="A933" s="372">
        <v>2130506</v>
      </c>
      <c r="B933" s="375" t="s">
        <v>831</v>
      </c>
      <c r="C933" s="443">
        <v>628.13</v>
      </c>
    </row>
    <row r="934" ht="16.5" hidden="1" customHeight="1" spans="1:3">
      <c r="A934" s="372">
        <v>2130507</v>
      </c>
      <c r="B934" s="375" t="s">
        <v>832</v>
      </c>
      <c r="C934" s="443"/>
    </row>
    <row r="935" ht="16.5" hidden="1" customHeight="1" spans="1:3">
      <c r="A935" s="372">
        <v>2130508</v>
      </c>
      <c r="B935" s="375" t="s">
        <v>833</v>
      </c>
      <c r="C935" s="443"/>
    </row>
    <row r="936" ht="16.5" customHeight="1" spans="1:3">
      <c r="A936" s="372">
        <v>2130550</v>
      </c>
      <c r="B936" s="375" t="s">
        <v>141</v>
      </c>
      <c r="C936" s="443">
        <v>268.55</v>
      </c>
    </row>
    <row r="937" ht="16.5" customHeight="1" spans="1:3">
      <c r="A937" s="372">
        <v>2130599</v>
      </c>
      <c r="B937" s="375" t="s">
        <v>834</v>
      </c>
      <c r="C937" s="443">
        <v>36.81</v>
      </c>
    </row>
    <row r="938" ht="16.5" customHeight="1" spans="1:3">
      <c r="A938" s="372">
        <v>21307</v>
      </c>
      <c r="B938" s="374" t="s">
        <v>835</v>
      </c>
      <c r="C938" s="443">
        <v>4516.8</v>
      </c>
    </row>
    <row r="939" ht="16.5" customHeight="1" spans="1:3">
      <c r="A939" s="372">
        <v>2130701</v>
      </c>
      <c r="B939" s="375" t="s">
        <v>836</v>
      </c>
      <c r="C939" s="443">
        <v>4386.6</v>
      </c>
    </row>
    <row r="940" ht="16.5" hidden="1" customHeight="1" spans="1:3">
      <c r="A940" s="372">
        <v>2130704</v>
      </c>
      <c r="B940" s="375" t="s">
        <v>837</v>
      </c>
      <c r="C940" s="443"/>
    </row>
    <row r="941" ht="16.5" customHeight="1" spans="1:3">
      <c r="A941" s="372">
        <v>2130705</v>
      </c>
      <c r="B941" s="375" t="s">
        <v>838</v>
      </c>
      <c r="C941" s="443">
        <v>130.2</v>
      </c>
    </row>
    <row r="942" ht="16.5" hidden="1" customHeight="1" spans="1:3">
      <c r="A942" s="372">
        <v>2130706</v>
      </c>
      <c r="B942" s="375" t="s">
        <v>839</v>
      </c>
      <c r="C942" s="443"/>
    </row>
    <row r="943" ht="16.5" hidden="1" customHeight="1" spans="1:3">
      <c r="A943" s="372">
        <v>2130707</v>
      </c>
      <c r="B943" s="375" t="s">
        <v>840</v>
      </c>
      <c r="C943" s="443"/>
    </row>
    <row r="944" ht="16.5" hidden="1" customHeight="1" spans="1:3">
      <c r="A944" s="372">
        <v>2130799</v>
      </c>
      <c r="B944" s="375" t="s">
        <v>841</v>
      </c>
      <c r="C944" s="443"/>
    </row>
    <row r="945" ht="16.5" customHeight="1" spans="1:3">
      <c r="A945" s="372">
        <v>21308</v>
      </c>
      <c r="B945" s="374" t="s">
        <v>842</v>
      </c>
      <c r="C945" s="443">
        <v>7143.5</v>
      </c>
    </row>
    <row r="946" ht="16.5" hidden="1" customHeight="1" spans="1:3">
      <c r="A946" s="372">
        <v>2130801</v>
      </c>
      <c r="B946" s="375" t="s">
        <v>843</v>
      </c>
      <c r="C946" s="443"/>
    </row>
    <row r="947" ht="16.5" customHeight="1" spans="1:3">
      <c r="A947" s="372">
        <v>2130803</v>
      </c>
      <c r="B947" s="375" t="s">
        <v>844</v>
      </c>
      <c r="C947" s="443">
        <v>5443.01</v>
      </c>
    </row>
    <row r="948" ht="16.5" customHeight="1" spans="1:3">
      <c r="A948" s="372">
        <v>2130804</v>
      </c>
      <c r="B948" s="375" t="s">
        <v>845</v>
      </c>
      <c r="C948" s="443">
        <v>1700.49</v>
      </c>
    </row>
    <row r="949" ht="16.5" hidden="1" customHeight="1" spans="1:3">
      <c r="A949" s="372">
        <v>2130805</v>
      </c>
      <c r="B949" s="375" t="s">
        <v>846</v>
      </c>
      <c r="C949" s="443"/>
    </row>
    <row r="950" ht="16.5" hidden="1" customHeight="1" spans="1:3">
      <c r="A950" s="372">
        <v>2130899</v>
      </c>
      <c r="B950" s="375" t="s">
        <v>847</v>
      </c>
      <c r="C950" s="443"/>
    </row>
    <row r="951" ht="16.5" hidden="1" customHeight="1" spans="1:3">
      <c r="A951" s="372">
        <v>21309</v>
      </c>
      <c r="B951" s="374" t="s">
        <v>848</v>
      </c>
      <c r="C951" s="443"/>
    </row>
    <row r="952" ht="16.5" hidden="1" customHeight="1" spans="1:3">
      <c r="A952" s="372">
        <v>2130901</v>
      </c>
      <c r="B952" s="375" t="s">
        <v>849</v>
      </c>
      <c r="C952" s="443"/>
    </row>
    <row r="953" ht="16.5" hidden="1" customHeight="1" spans="1:3">
      <c r="A953" s="372">
        <v>2130999</v>
      </c>
      <c r="B953" s="375" t="s">
        <v>850</v>
      </c>
      <c r="C953" s="443"/>
    </row>
    <row r="954" ht="16.5" customHeight="1" spans="1:3">
      <c r="A954" s="372">
        <v>21399</v>
      </c>
      <c r="B954" s="374" t="s">
        <v>851</v>
      </c>
      <c r="C954" s="443">
        <v>1221.76</v>
      </c>
    </row>
    <row r="955" ht="16.5" hidden="1" customHeight="1" spans="1:3">
      <c r="A955" s="372">
        <v>2139901</v>
      </c>
      <c r="B955" s="375" t="s">
        <v>852</v>
      </c>
      <c r="C955" s="443"/>
    </row>
    <row r="956" ht="16.5" customHeight="1" spans="1:3">
      <c r="A956" s="372">
        <v>2139999</v>
      </c>
      <c r="B956" s="375" t="s">
        <v>853</v>
      </c>
      <c r="C956" s="443">
        <v>1221.76</v>
      </c>
    </row>
    <row r="957" ht="16.5" customHeight="1" spans="1:3">
      <c r="A957" s="372">
        <v>214</v>
      </c>
      <c r="B957" s="374" t="s">
        <v>854</v>
      </c>
      <c r="C957" s="443">
        <v>17699.41</v>
      </c>
    </row>
    <row r="958" ht="16.5" customHeight="1" spans="1:3">
      <c r="A958" s="372">
        <v>21401</v>
      </c>
      <c r="B958" s="374" t="s">
        <v>855</v>
      </c>
      <c r="C958" s="443">
        <v>12855.43</v>
      </c>
    </row>
    <row r="959" ht="16.5" customHeight="1" spans="1:3">
      <c r="A959" s="372">
        <v>2140101</v>
      </c>
      <c r="B959" s="375" t="s">
        <v>132</v>
      </c>
      <c r="C959" s="443">
        <v>330.56</v>
      </c>
    </row>
    <row r="960" ht="16.5" customHeight="1" spans="1:3">
      <c r="A960" s="372">
        <v>2140102</v>
      </c>
      <c r="B960" s="375" t="s">
        <v>133</v>
      </c>
      <c r="C960" s="443">
        <v>36.45</v>
      </c>
    </row>
    <row r="961" ht="16.5" hidden="1" customHeight="1" spans="1:3">
      <c r="A961" s="372">
        <v>2140103</v>
      </c>
      <c r="B961" s="375" t="s">
        <v>134</v>
      </c>
      <c r="C961" s="443"/>
    </row>
    <row r="962" ht="16.5" customHeight="1" spans="1:3">
      <c r="A962" s="372">
        <v>2140104</v>
      </c>
      <c r="B962" s="375" t="s">
        <v>856</v>
      </c>
      <c r="C962" s="443">
        <v>2924.48</v>
      </c>
    </row>
    <row r="963" ht="16.5" customHeight="1" spans="1:3">
      <c r="A963" s="372">
        <v>2140106</v>
      </c>
      <c r="B963" s="375" t="s">
        <v>857</v>
      </c>
      <c r="C963" s="443">
        <v>4976.98</v>
      </c>
    </row>
    <row r="964" ht="16.5" hidden="1" customHeight="1" spans="1:3">
      <c r="A964" s="372">
        <v>2140109</v>
      </c>
      <c r="B964" s="375" t="s">
        <v>858</v>
      </c>
      <c r="C964" s="443"/>
    </row>
    <row r="965" ht="16.5" hidden="1" customHeight="1" spans="1:3">
      <c r="A965" s="372">
        <v>2140110</v>
      </c>
      <c r="B965" s="375" t="s">
        <v>859</v>
      </c>
      <c r="C965" s="443"/>
    </row>
    <row r="966" ht="16.5" hidden="1" customHeight="1" spans="1:3">
      <c r="A966" s="372">
        <v>2140111</v>
      </c>
      <c r="B966" s="375" t="s">
        <v>860</v>
      </c>
      <c r="C966" s="443"/>
    </row>
    <row r="967" ht="16.5" customHeight="1" spans="1:3">
      <c r="A967" s="372">
        <v>2140112</v>
      </c>
      <c r="B967" s="375" t="s">
        <v>861</v>
      </c>
      <c r="C967" s="443">
        <v>2733.74</v>
      </c>
    </row>
    <row r="968" ht="16.5" hidden="1" customHeight="1" spans="1:3">
      <c r="A968" s="372">
        <v>2140114</v>
      </c>
      <c r="B968" s="375" t="s">
        <v>862</v>
      </c>
      <c r="C968" s="443"/>
    </row>
    <row r="969" ht="16.5" hidden="1" customHeight="1" spans="1:3">
      <c r="A969" s="372">
        <v>2140122</v>
      </c>
      <c r="B969" s="375" t="s">
        <v>863</v>
      </c>
      <c r="C969" s="443"/>
    </row>
    <row r="970" ht="16.5" hidden="1" customHeight="1" spans="1:3">
      <c r="A970" s="372">
        <v>2140123</v>
      </c>
      <c r="B970" s="375" t="s">
        <v>864</v>
      </c>
      <c r="C970" s="443"/>
    </row>
    <row r="971" ht="16.5" hidden="1" customHeight="1" spans="1:3">
      <c r="A971" s="372">
        <v>2140127</v>
      </c>
      <c r="B971" s="375" t="s">
        <v>865</v>
      </c>
      <c r="C971" s="443"/>
    </row>
    <row r="972" ht="16.5" hidden="1" customHeight="1" spans="1:3">
      <c r="A972" s="372">
        <v>2140128</v>
      </c>
      <c r="B972" s="375" t="s">
        <v>866</v>
      </c>
      <c r="C972" s="443"/>
    </row>
    <row r="973" ht="16.5" hidden="1" customHeight="1" spans="1:3">
      <c r="A973" s="372">
        <v>2140129</v>
      </c>
      <c r="B973" s="375" t="s">
        <v>867</v>
      </c>
      <c r="C973" s="443"/>
    </row>
    <row r="974" ht="16.5" hidden="1" customHeight="1" spans="1:3">
      <c r="A974" s="372">
        <v>2140130</v>
      </c>
      <c r="B974" s="375" t="s">
        <v>868</v>
      </c>
      <c r="C974" s="443"/>
    </row>
    <row r="975" ht="16.5" hidden="1" customHeight="1" spans="1:3">
      <c r="A975" s="372">
        <v>2140131</v>
      </c>
      <c r="B975" s="375" t="s">
        <v>869</v>
      </c>
      <c r="C975" s="443"/>
    </row>
    <row r="976" ht="16.5" hidden="1" customHeight="1" spans="1:3">
      <c r="A976" s="372">
        <v>2140133</v>
      </c>
      <c r="B976" s="375" t="s">
        <v>870</v>
      </c>
      <c r="C976" s="443"/>
    </row>
    <row r="977" ht="16.5" customHeight="1" spans="1:3">
      <c r="A977" s="372">
        <v>2140136</v>
      </c>
      <c r="B977" s="375" t="s">
        <v>871</v>
      </c>
      <c r="C977" s="443">
        <v>185.39</v>
      </c>
    </row>
    <row r="978" ht="16.5" hidden="1" customHeight="1" spans="1:3">
      <c r="A978" s="372">
        <v>2140138</v>
      </c>
      <c r="B978" s="375" t="s">
        <v>872</v>
      </c>
      <c r="C978" s="443"/>
    </row>
    <row r="979" ht="16.5" customHeight="1" spans="1:3">
      <c r="A979" s="372">
        <v>2140199</v>
      </c>
      <c r="B979" s="375" t="s">
        <v>873</v>
      </c>
      <c r="C979" s="443">
        <v>1667.83</v>
      </c>
    </row>
    <row r="980" ht="16.5" hidden="1" customHeight="1" spans="1:3">
      <c r="A980" s="372">
        <v>21402</v>
      </c>
      <c r="B980" s="374" t="s">
        <v>874</v>
      </c>
      <c r="C980" s="443"/>
    </row>
    <row r="981" ht="16.5" hidden="1" customHeight="1" spans="1:3">
      <c r="A981" s="372">
        <v>2140201</v>
      </c>
      <c r="B981" s="375" t="s">
        <v>132</v>
      </c>
      <c r="C981" s="443"/>
    </row>
    <row r="982" ht="16.5" hidden="1" customHeight="1" spans="1:3">
      <c r="A982" s="372">
        <v>2140202</v>
      </c>
      <c r="B982" s="375" t="s">
        <v>133</v>
      </c>
      <c r="C982" s="443"/>
    </row>
    <row r="983" ht="16.5" hidden="1" customHeight="1" spans="1:3">
      <c r="A983" s="372">
        <v>2140203</v>
      </c>
      <c r="B983" s="375" t="s">
        <v>134</v>
      </c>
      <c r="C983" s="443"/>
    </row>
    <row r="984" ht="16.5" hidden="1" customHeight="1" spans="1:3">
      <c r="A984" s="372">
        <v>2140204</v>
      </c>
      <c r="B984" s="375" t="s">
        <v>875</v>
      </c>
      <c r="C984" s="443"/>
    </row>
    <row r="985" ht="16.5" hidden="1" customHeight="1" spans="1:3">
      <c r="A985" s="372">
        <v>2140205</v>
      </c>
      <c r="B985" s="375" t="s">
        <v>876</v>
      </c>
      <c r="C985" s="443"/>
    </row>
    <row r="986" ht="16.5" hidden="1" customHeight="1" spans="1:3">
      <c r="A986" s="372">
        <v>2140206</v>
      </c>
      <c r="B986" s="375" t="s">
        <v>877</v>
      </c>
      <c r="C986" s="443"/>
    </row>
    <row r="987" ht="16.5" hidden="1" customHeight="1" spans="1:3">
      <c r="A987" s="372">
        <v>2140207</v>
      </c>
      <c r="B987" s="375" t="s">
        <v>878</v>
      </c>
      <c r="C987" s="443"/>
    </row>
    <row r="988" ht="16.5" hidden="1" customHeight="1" spans="1:3">
      <c r="A988" s="372">
        <v>2140208</v>
      </c>
      <c r="B988" s="375" t="s">
        <v>879</v>
      </c>
      <c r="C988" s="443"/>
    </row>
    <row r="989" ht="16.5" hidden="1" customHeight="1" spans="1:3">
      <c r="A989" s="372">
        <v>2140299</v>
      </c>
      <c r="B989" s="375" t="s">
        <v>880</v>
      </c>
      <c r="C989" s="443"/>
    </row>
    <row r="990" ht="16.5" hidden="1" customHeight="1" spans="1:3">
      <c r="A990" s="372">
        <v>21403</v>
      </c>
      <c r="B990" s="374" t="s">
        <v>881</v>
      </c>
      <c r="C990" s="443"/>
    </row>
    <row r="991" ht="16.5" hidden="1" customHeight="1" spans="1:3">
      <c r="A991" s="372">
        <v>2140301</v>
      </c>
      <c r="B991" s="375" t="s">
        <v>132</v>
      </c>
      <c r="C991" s="443"/>
    </row>
    <row r="992" ht="16.5" hidden="1" customHeight="1" spans="1:3">
      <c r="A992" s="372">
        <v>2140302</v>
      </c>
      <c r="B992" s="375" t="s">
        <v>133</v>
      </c>
      <c r="C992" s="443"/>
    </row>
    <row r="993" ht="16.5" hidden="1" customHeight="1" spans="1:3">
      <c r="A993" s="372">
        <v>2140303</v>
      </c>
      <c r="B993" s="375" t="s">
        <v>134</v>
      </c>
      <c r="C993" s="443"/>
    </row>
    <row r="994" ht="16.5" hidden="1" customHeight="1" spans="1:3">
      <c r="A994" s="372">
        <v>2140304</v>
      </c>
      <c r="B994" s="375" t="s">
        <v>882</v>
      </c>
      <c r="C994" s="443"/>
    </row>
    <row r="995" ht="16.5" hidden="1" customHeight="1" spans="1:3">
      <c r="A995" s="372">
        <v>2140305</v>
      </c>
      <c r="B995" s="375" t="s">
        <v>883</v>
      </c>
      <c r="C995" s="443"/>
    </row>
    <row r="996" ht="16.5" hidden="1" customHeight="1" spans="1:3">
      <c r="A996" s="372">
        <v>2140306</v>
      </c>
      <c r="B996" s="375" t="s">
        <v>884</v>
      </c>
      <c r="C996" s="443"/>
    </row>
    <row r="997" ht="16.5" hidden="1" customHeight="1" spans="1:3">
      <c r="A997" s="372">
        <v>2140307</v>
      </c>
      <c r="B997" s="375" t="s">
        <v>885</v>
      </c>
      <c r="C997" s="443"/>
    </row>
    <row r="998" ht="16.5" hidden="1" customHeight="1" spans="1:3">
      <c r="A998" s="372">
        <v>2140308</v>
      </c>
      <c r="B998" s="375" t="s">
        <v>886</v>
      </c>
      <c r="C998" s="443"/>
    </row>
    <row r="999" ht="16.5" hidden="1" customHeight="1" spans="1:3">
      <c r="A999" s="372">
        <v>2140399</v>
      </c>
      <c r="B999" s="375" t="s">
        <v>887</v>
      </c>
      <c r="C999" s="443"/>
    </row>
    <row r="1000" ht="16.5" hidden="1" customHeight="1" spans="1:3">
      <c r="A1000" s="372">
        <v>21405</v>
      </c>
      <c r="B1000" s="374" t="s">
        <v>888</v>
      </c>
      <c r="C1000" s="443"/>
    </row>
    <row r="1001" ht="16.5" hidden="1" customHeight="1" spans="1:3">
      <c r="A1001" s="372">
        <v>2140501</v>
      </c>
      <c r="B1001" s="375" t="s">
        <v>132</v>
      </c>
      <c r="C1001" s="443"/>
    </row>
    <row r="1002" ht="16.5" hidden="1" customHeight="1" spans="1:3">
      <c r="A1002" s="372">
        <v>2140502</v>
      </c>
      <c r="B1002" s="375" t="s">
        <v>133</v>
      </c>
      <c r="C1002" s="443"/>
    </row>
    <row r="1003" ht="16.5" hidden="1" customHeight="1" spans="1:3">
      <c r="A1003" s="372">
        <v>2140503</v>
      </c>
      <c r="B1003" s="375" t="s">
        <v>134</v>
      </c>
      <c r="C1003" s="443"/>
    </row>
    <row r="1004" ht="16.5" hidden="1" customHeight="1" spans="1:3">
      <c r="A1004" s="372">
        <v>2140504</v>
      </c>
      <c r="B1004" s="375" t="s">
        <v>879</v>
      </c>
      <c r="C1004" s="443"/>
    </row>
    <row r="1005" ht="16.5" hidden="1" customHeight="1" spans="1:3">
      <c r="A1005" s="372">
        <v>2140505</v>
      </c>
      <c r="B1005" s="375" t="s">
        <v>889</v>
      </c>
      <c r="C1005" s="443"/>
    </row>
    <row r="1006" ht="16.5" hidden="1" customHeight="1" spans="1:3">
      <c r="A1006" s="372">
        <v>2140599</v>
      </c>
      <c r="B1006" s="375" t="s">
        <v>890</v>
      </c>
      <c r="C1006" s="443"/>
    </row>
    <row r="1007" ht="16.5" customHeight="1" spans="1:3">
      <c r="A1007" s="372">
        <v>21406</v>
      </c>
      <c r="B1007" s="374" t="s">
        <v>891</v>
      </c>
      <c r="C1007" s="443">
        <v>2177.06</v>
      </c>
    </row>
    <row r="1008" ht="16.5" customHeight="1" spans="1:3">
      <c r="A1008" s="372">
        <v>2140601</v>
      </c>
      <c r="B1008" s="375" t="s">
        <v>892</v>
      </c>
      <c r="C1008" s="443">
        <v>2177.06</v>
      </c>
    </row>
    <row r="1009" ht="16.5" hidden="1" customHeight="1" spans="1:3">
      <c r="A1009" s="372">
        <v>2140602</v>
      </c>
      <c r="B1009" s="375" t="s">
        <v>893</v>
      </c>
      <c r="C1009" s="443"/>
    </row>
    <row r="1010" ht="16.5" hidden="1" customHeight="1" spans="1:3">
      <c r="A1010" s="372">
        <v>2140603</v>
      </c>
      <c r="B1010" s="375" t="s">
        <v>894</v>
      </c>
      <c r="C1010" s="443"/>
    </row>
    <row r="1011" ht="16.5" hidden="1" customHeight="1" spans="1:3">
      <c r="A1011" s="372">
        <v>2140699</v>
      </c>
      <c r="B1011" s="375" t="s">
        <v>895</v>
      </c>
      <c r="C1011" s="443"/>
    </row>
    <row r="1012" ht="16.5" customHeight="1" spans="1:3">
      <c r="A1012" s="372">
        <v>21499</v>
      </c>
      <c r="B1012" s="374" t="s">
        <v>896</v>
      </c>
      <c r="C1012" s="443">
        <v>2666.92</v>
      </c>
    </row>
    <row r="1013" ht="16.5" hidden="1" customHeight="1" spans="1:3">
      <c r="A1013" s="372">
        <v>2149901</v>
      </c>
      <c r="B1013" s="375" t="s">
        <v>897</v>
      </c>
      <c r="C1013" s="443"/>
    </row>
    <row r="1014" ht="16.5" customHeight="1" spans="1:3">
      <c r="A1014" s="372">
        <v>2149999</v>
      </c>
      <c r="B1014" s="375" t="s">
        <v>898</v>
      </c>
      <c r="C1014" s="443">
        <v>2666.92</v>
      </c>
    </row>
    <row r="1015" ht="16.5" customHeight="1" spans="1:3">
      <c r="A1015" s="372">
        <v>215</v>
      </c>
      <c r="B1015" s="374" t="s">
        <v>899</v>
      </c>
      <c r="C1015" s="443">
        <v>3875.12</v>
      </c>
    </row>
    <row r="1016" ht="16.5" customHeight="1" spans="1:3">
      <c r="A1016" s="372">
        <v>21501</v>
      </c>
      <c r="B1016" s="374" t="s">
        <v>900</v>
      </c>
      <c r="C1016" s="443">
        <v>2147.23</v>
      </c>
    </row>
    <row r="1017" ht="16.5" customHeight="1" spans="1:3">
      <c r="A1017" s="372">
        <v>2150101</v>
      </c>
      <c r="B1017" s="375" t="s">
        <v>132</v>
      </c>
      <c r="C1017" s="443">
        <v>560.29</v>
      </c>
    </row>
    <row r="1018" ht="16.5" hidden="1" customHeight="1" spans="1:3">
      <c r="A1018" s="372">
        <v>2150102</v>
      </c>
      <c r="B1018" s="375" t="s">
        <v>133</v>
      </c>
      <c r="C1018" s="443"/>
    </row>
    <row r="1019" ht="16.5" hidden="1" customHeight="1" spans="1:3">
      <c r="A1019" s="372">
        <v>2150103</v>
      </c>
      <c r="B1019" s="375" t="s">
        <v>134</v>
      </c>
      <c r="C1019" s="443"/>
    </row>
    <row r="1020" ht="16.5" hidden="1" customHeight="1" spans="1:3">
      <c r="A1020" s="372">
        <v>2150104</v>
      </c>
      <c r="B1020" s="375" t="s">
        <v>901</v>
      </c>
      <c r="C1020" s="443"/>
    </row>
    <row r="1021" ht="16.5" hidden="1" customHeight="1" spans="1:3">
      <c r="A1021" s="372">
        <v>2150105</v>
      </c>
      <c r="B1021" s="375" t="s">
        <v>902</v>
      </c>
      <c r="C1021" s="443"/>
    </row>
    <row r="1022" ht="16.5" hidden="1" customHeight="1" spans="1:3">
      <c r="A1022" s="372">
        <v>2150106</v>
      </c>
      <c r="B1022" s="375" t="s">
        <v>903</v>
      </c>
      <c r="C1022" s="443"/>
    </row>
    <row r="1023" ht="16.5" hidden="1" customHeight="1" spans="1:3">
      <c r="A1023" s="372">
        <v>2150107</v>
      </c>
      <c r="B1023" s="375" t="s">
        <v>904</v>
      </c>
      <c r="C1023" s="443"/>
    </row>
    <row r="1024" ht="16.5" hidden="1" customHeight="1" spans="1:3">
      <c r="A1024" s="372">
        <v>2150108</v>
      </c>
      <c r="B1024" s="375" t="s">
        <v>905</v>
      </c>
      <c r="C1024" s="443"/>
    </row>
    <row r="1025" ht="16.5" customHeight="1" spans="1:3">
      <c r="A1025" s="372">
        <v>2150199</v>
      </c>
      <c r="B1025" s="375" t="s">
        <v>906</v>
      </c>
      <c r="C1025" s="443">
        <v>1586.94</v>
      </c>
    </row>
    <row r="1026" ht="16.5" hidden="1" customHeight="1" spans="1:3">
      <c r="A1026" s="372">
        <v>21502</v>
      </c>
      <c r="B1026" s="374" t="s">
        <v>907</v>
      </c>
      <c r="C1026" s="443"/>
    </row>
    <row r="1027" ht="16.5" hidden="1" customHeight="1" spans="1:3">
      <c r="A1027" s="372">
        <v>2150201</v>
      </c>
      <c r="B1027" s="375" t="s">
        <v>132</v>
      </c>
      <c r="C1027" s="443"/>
    </row>
    <row r="1028" ht="16.5" hidden="1" customHeight="1" spans="1:3">
      <c r="A1028" s="372">
        <v>2150202</v>
      </c>
      <c r="B1028" s="375" t="s">
        <v>133</v>
      </c>
      <c r="C1028" s="443"/>
    </row>
    <row r="1029" ht="16.5" hidden="1" customHeight="1" spans="1:3">
      <c r="A1029" s="372">
        <v>2150203</v>
      </c>
      <c r="B1029" s="375" t="s">
        <v>134</v>
      </c>
      <c r="C1029" s="443"/>
    </row>
    <row r="1030" ht="16.5" hidden="1" customHeight="1" spans="1:3">
      <c r="A1030" s="372">
        <v>2150204</v>
      </c>
      <c r="B1030" s="375" t="s">
        <v>908</v>
      </c>
      <c r="C1030" s="443"/>
    </row>
    <row r="1031" ht="16.5" hidden="1" customHeight="1" spans="1:3">
      <c r="A1031" s="372">
        <v>2150205</v>
      </c>
      <c r="B1031" s="375" t="s">
        <v>909</v>
      </c>
      <c r="C1031" s="443"/>
    </row>
    <row r="1032" ht="16.5" hidden="1" customHeight="1" spans="1:3">
      <c r="A1032" s="372">
        <v>2150206</v>
      </c>
      <c r="B1032" s="375" t="s">
        <v>910</v>
      </c>
      <c r="C1032" s="443"/>
    </row>
    <row r="1033" ht="16.5" hidden="1" customHeight="1" spans="1:3">
      <c r="A1033" s="372">
        <v>2150207</v>
      </c>
      <c r="B1033" s="375" t="s">
        <v>911</v>
      </c>
      <c r="C1033" s="443"/>
    </row>
    <row r="1034" ht="16.5" hidden="1" customHeight="1" spans="1:3">
      <c r="A1034" s="372">
        <v>2150208</v>
      </c>
      <c r="B1034" s="375" t="s">
        <v>912</v>
      </c>
      <c r="C1034" s="443"/>
    </row>
    <row r="1035" ht="16.5" hidden="1" customHeight="1" spans="1:3">
      <c r="A1035" s="372">
        <v>2150209</v>
      </c>
      <c r="B1035" s="375" t="s">
        <v>913</v>
      </c>
      <c r="C1035" s="443"/>
    </row>
    <row r="1036" ht="16.5" hidden="1" customHeight="1" spans="1:3">
      <c r="A1036" s="372">
        <v>2150210</v>
      </c>
      <c r="B1036" s="375" t="s">
        <v>914</v>
      </c>
      <c r="C1036" s="443"/>
    </row>
    <row r="1037" ht="16.5" hidden="1" customHeight="1" spans="1:3">
      <c r="A1037" s="372">
        <v>2150212</v>
      </c>
      <c r="B1037" s="375" t="s">
        <v>915</v>
      </c>
      <c r="C1037" s="443"/>
    </row>
    <row r="1038" ht="16.5" hidden="1" customHeight="1" spans="1:3">
      <c r="A1038" s="372">
        <v>2150213</v>
      </c>
      <c r="B1038" s="375" t="s">
        <v>916</v>
      </c>
      <c r="C1038" s="443"/>
    </row>
    <row r="1039" ht="16.5" hidden="1" customHeight="1" spans="1:3">
      <c r="A1039" s="372">
        <v>2150214</v>
      </c>
      <c r="B1039" s="375" t="s">
        <v>917</v>
      </c>
      <c r="C1039" s="443"/>
    </row>
    <row r="1040" ht="16.5" hidden="1" customHeight="1" spans="1:3">
      <c r="A1040" s="372">
        <v>2150215</v>
      </c>
      <c r="B1040" s="375" t="s">
        <v>918</v>
      </c>
      <c r="C1040" s="443"/>
    </row>
    <row r="1041" ht="16.5" hidden="1" customHeight="1" spans="1:3">
      <c r="A1041" s="372">
        <v>2150299</v>
      </c>
      <c r="B1041" s="375" t="s">
        <v>919</v>
      </c>
      <c r="C1041" s="443"/>
    </row>
    <row r="1042" ht="16.5" hidden="1" customHeight="1" spans="1:3">
      <c r="A1042" s="372">
        <v>21503</v>
      </c>
      <c r="B1042" s="374" t="s">
        <v>920</v>
      </c>
      <c r="C1042" s="443"/>
    </row>
    <row r="1043" ht="16.5" hidden="1" customHeight="1" spans="1:3">
      <c r="A1043" s="372">
        <v>2150301</v>
      </c>
      <c r="B1043" s="375" t="s">
        <v>132</v>
      </c>
      <c r="C1043" s="443"/>
    </row>
    <row r="1044" ht="16.5" hidden="1" customHeight="1" spans="1:3">
      <c r="A1044" s="372">
        <v>2150302</v>
      </c>
      <c r="B1044" s="375" t="s">
        <v>133</v>
      </c>
      <c r="C1044" s="443"/>
    </row>
    <row r="1045" ht="16.5" hidden="1" customHeight="1" spans="1:3">
      <c r="A1045" s="372">
        <v>2150303</v>
      </c>
      <c r="B1045" s="375" t="s">
        <v>134</v>
      </c>
      <c r="C1045" s="443"/>
    </row>
    <row r="1046" ht="16.5" hidden="1" customHeight="1" spans="1:3">
      <c r="A1046" s="372">
        <v>2150399</v>
      </c>
      <c r="B1046" s="375" t="s">
        <v>921</v>
      </c>
      <c r="C1046" s="443"/>
    </row>
    <row r="1047" ht="16.5" hidden="1" customHeight="1" spans="1:3">
      <c r="A1047" s="372">
        <v>21505</v>
      </c>
      <c r="B1047" s="374" t="s">
        <v>922</v>
      </c>
      <c r="C1047" s="443"/>
    </row>
    <row r="1048" ht="16.5" hidden="1" customHeight="1" spans="1:3">
      <c r="A1048" s="372">
        <v>2150501</v>
      </c>
      <c r="B1048" s="375" t="s">
        <v>132</v>
      </c>
      <c r="C1048" s="443"/>
    </row>
    <row r="1049" ht="16.5" hidden="1" customHeight="1" spans="1:3">
      <c r="A1049" s="372">
        <v>2150502</v>
      </c>
      <c r="B1049" s="375" t="s">
        <v>133</v>
      </c>
      <c r="C1049" s="443"/>
    </row>
    <row r="1050" ht="16.5" hidden="1" customHeight="1" spans="1:3">
      <c r="A1050" s="372">
        <v>2150503</v>
      </c>
      <c r="B1050" s="375" t="s">
        <v>134</v>
      </c>
      <c r="C1050" s="443"/>
    </row>
    <row r="1051" ht="16.5" hidden="1" customHeight="1" spans="1:3">
      <c r="A1051" s="372">
        <v>2150505</v>
      </c>
      <c r="B1051" s="375" t="s">
        <v>923</v>
      </c>
      <c r="C1051" s="443"/>
    </row>
    <row r="1052" ht="16.5" hidden="1" customHeight="1" spans="1:3">
      <c r="A1052" s="372">
        <v>2150507</v>
      </c>
      <c r="B1052" s="375" t="s">
        <v>924</v>
      </c>
      <c r="C1052" s="443"/>
    </row>
    <row r="1053" ht="16.5" hidden="1" customHeight="1" spans="1:3">
      <c r="A1053" s="372">
        <v>2150508</v>
      </c>
      <c r="B1053" s="375" t="s">
        <v>925</v>
      </c>
      <c r="C1053" s="443"/>
    </row>
    <row r="1054" ht="16.5" hidden="1" customHeight="1" spans="1:3">
      <c r="A1054" s="372">
        <v>2150516</v>
      </c>
      <c r="B1054" s="375" t="s">
        <v>926</v>
      </c>
      <c r="C1054" s="443"/>
    </row>
    <row r="1055" ht="16.5" hidden="1" customHeight="1" spans="1:3">
      <c r="A1055" s="372">
        <v>2150517</v>
      </c>
      <c r="B1055" s="375" t="s">
        <v>927</v>
      </c>
      <c r="C1055" s="443"/>
    </row>
    <row r="1056" ht="16.5" hidden="1" customHeight="1" spans="1:3">
      <c r="A1056" s="372">
        <v>2150550</v>
      </c>
      <c r="B1056" s="375" t="s">
        <v>141</v>
      </c>
      <c r="C1056" s="443"/>
    </row>
    <row r="1057" ht="16.5" hidden="1" customHeight="1" spans="1:3">
      <c r="A1057" s="372">
        <v>2150599</v>
      </c>
      <c r="B1057" s="375" t="s">
        <v>928</v>
      </c>
      <c r="C1057" s="443"/>
    </row>
    <row r="1058" ht="16.5" customHeight="1" spans="1:3">
      <c r="A1058" s="372">
        <v>21507</v>
      </c>
      <c r="B1058" s="374" t="s">
        <v>929</v>
      </c>
      <c r="C1058" s="443">
        <v>254.96</v>
      </c>
    </row>
    <row r="1059" ht="16.5" customHeight="1" spans="1:3">
      <c r="A1059" s="372">
        <v>2150701</v>
      </c>
      <c r="B1059" s="375" t="s">
        <v>132</v>
      </c>
      <c r="C1059" s="443">
        <v>254.96</v>
      </c>
    </row>
    <row r="1060" ht="16.5" hidden="1" customHeight="1" spans="1:3">
      <c r="A1060" s="372">
        <v>2150702</v>
      </c>
      <c r="B1060" s="375" t="s">
        <v>133</v>
      </c>
      <c r="C1060" s="443"/>
    </row>
    <row r="1061" ht="16.5" hidden="1" customHeight="1" spans="1:3">
      <c r="A1061" s="372">
        <v>2150703</v>
      </c>
      <c r="B1061" s="375" t="s">
        <v>134</v>
      </c>
      <c r="C1061" s="443"/>
    </row>
    <row r="1062" ht="16.5" hidden="1" customHeight="1" spans="1:3">
      <c r="A1062" s="372">
        <v>2150704</v>
      </c>
      <c r="B1062" s="375" t="s">
        <v>930</v>
      </c>
      <c r="C1062" s="443"/>
    </row>
    <row r="1063" ht="16.5" hidden="1" customHeight="1" spans="1:3">
      <c r="A1063" s="372">
        <v>2150705</v>
      </c>
      <c r="B1063" s="375" t="s">
        <v>931</v>
      </c>
      <c r="C1063" s="443"/>
    </row>
    <row r="1064" ht="16.5" hidden="1" customHeight="1" spans="1:3">
      <c r="A1064" s="372">
        <v>2150799</v>
      </c>
      <c r="B1064" s="375" t="s">
        <v>932</v>
      </c>
      <c r="C1064" s="443"/>
    </row>
    <row r="1065" ht="16.5" customHeight="1" spans="1:3">
      <c r="A1065" s="372">
        <v>21508</v>
      </c>
      <c r="B1065" s="374" t="s">
        <v>933</v>
      </c>
      <c r="C1065" s="443">
        <v>1472.93</v>
      </c>
    </row>
    <row r="1066" ht="16.5" hidden="1" customHeight="1" spans="1:3">
      <c r="A1066" s="372">
        <v>2150801</v>
      </c>
      <c r="B1066" s="375" t="s">
        <v>132</v>
      </c>
      <c r="C1066" s="443"/>
    </row>
    <row r="1067" ht="16.5" hidden="1" customHeight="1" spans="1:3">
      <c r="A1067" s="372">
        <v>2150802</v>
      </c>
      <c r="B1067" s="375" t="s">
        <v>133</v>
      </c>
      <c r="C1067" s="443"/>
    </row>
    <row r="1068" ht="16.5" hidden="1" customHeight="1" spans="1:3">
      <c r="A1068" s="372">
        <v>2150803</v>
      </c>
      <c r="B1068" s="375" t="s">
        <v>134</v>
      </c>
      <c r="C1068" s="443"/>
    </row>
    <row r="1069" ht="16.5" hidden="1" customHeight="1" spans="1:3">
      <c r="A1069" s="372">
        <v>2150804</v>
      </c>
      <c r="B1069" s="375" t="s">
        <v>934</v>
      </c>
      <c r="C1069" s="443"/>
    </row>
    <row r="1070" ht="16.5" customHeight="1" spans="1:3">
      <c r="A1070" s="372">
        <v>2150805</v>
      </c>
      <c r="B1070" s="375" t="s">
        <v>935</v>
      </c>
      <c r="C1070" s="443">
        <v>772</v>
      </c>
    </row>
    <row r="1071" ht="16.5" hidden="1" customHeight="1" spans="1:3">
      <c r="A1071" s="372">
        <v>2150806</v>
      </c>
      <c r="B1071" s="375" t="s">
        <v>936</v>
      </c>
      <c r="C1071" s="443"/>
    </row>
    <row r="1072" ht="16.5" customHeight="1" spans="1:3">
      <c r="A1072" s="372">
        <v>2150899</v>
      </c>
      <c r="B1072" s="375" t="s">
        <v>937</v>
      </c>
      <c r="C1072" s="443">
        <v>700.93</v>
      </c>
    </row>
    <row r="1073" ht="16.5" hidden="1" customHeight="1" spans="1:3">
      <c r="A1073" s="372">
        <v>21599</v>
      </c>
      <c r="B1073" s="374" t="s">
        <v>938</v>
      </c>
      <c r="C1073" s="443"/>
    </row>
    <row r="1074" ht="16.5" hidden="1" customHeight="1" spans="1:3">
      <c r="A1074" s="372">
        <v>2159901</v>
      </c>
      <c r="B1074" s="375" t="s">
        <v>939</v>
      </c>
      <c r="C1074" s="443"/>
    </row>
    <row r="1075" ht="16.5" hidden="1" customHeight="1" spans="1:3">
      <c r="A1075" s="372">
        <v>2159904</v>
      </c>
      <c r="B1075" s="375" t="s">
        <v>940</v>
      </c>
      <c r="C1075" s="443"/>
    </row>
    <row r="1076" ht="16.5" hidden="1" customHeight="1" spans="1:3">
      <c r="A1076" s="372">
        <v>2159905</v>
      </c>
      <c r="B1076" s="375" t="s">
        <v>941</v>
      </c>
      <c r="C1076" s="443"/>
    </row>
    <row r="1077" ht="16.5" hidden="1" customHeight="1" spans="1:3">
      <c r="A1077" s="372">
        <v>2159906</v>
      </c>
      <c r="B1077" s="375" t="s">
        <v>942</v>
      </c>
      <c r="C1077" s="443"/>
    </row>
    <row r="1078" ht="16.5" hidden="1" customHeight="1" spans="1:3">
      <c r="A1078" s="372">
        <v>2159999</v>
      </c>
      <c r="B1078" s="375" t="s">
        <v>943</v>
      </c>
      <c r="C1078" s="443"/>
    </row>
    <row r="1079" ht="16.5" customHeight="1" spans="1:3">
      <c r="A1079" s="372">
        <v>216</v>
      </c>
      <c r="B1079" s="374" t="s">
        <v>944</v>
      </c>
      <c r="C1079" s="443">
        <v>3825.88</v>
      </c>
    </row>
    <row r="1080" ht="16.5" customHeight="1" spans="1:3">
      <c r="A1080" s="372">
        <v>21602</v>
      </c>
      <c r="B1080" s="374" t="s">
        <v>945</v>
      </c>
      <c r="C1080" s="443">
        <v>3752.58</v>
      </c>
    </row>
    <row r="1081" ht="16.5" customHeight="1" spans="1:3">
      <c r="A1081" s="372">
        <v>2160201</v>
      </c>
      <c r="B1081" s="375" t="s">
        <v>132</v>
      </c>
      <c r="C1081" s="443">
        <v>309.36</v>
      </c>
    </row>
    <row r="1082" ht="16.5" hidden="1" customHeight="1" spans="1:3">
      <c r="A1082" s="372">
        <v>2160202</v>
      </c>
      <c r="B1082" s="375" t="s">
        <v>133</v>
      </c>
      <c r="C1082" s="443"/>
    </row>
    <row r="1083" ht="16.5" hidden="1" customHeight="1" spans="1:3">
      <c r="A1083" s="372">
        <v>2160203</v>
      </c>
      <c r="B1083" s="375" t="s">
        <v>134</v>
      </c>
      <c r="C1083" s="443"/>
    </row>
    <row r="1084" ht="16.5" hidden="1" customHeight="1" spans="1:3">
      <c r="A1084" s="372">
        <v>2160216</v>
      </c>
      <c r="B1084" s="375" t="s">
        <v>946</v>
      </c>
      <c r="C1084" s="443"/>
    </row>
    <row r="1085" ht="16.5" hidden="1" customHeight="1" spans="1:3">
      <c r="A1085" s="372">
        <v>2160217</v>
      </c>
      <c r="B1085" s="375" t="s">
        <v>947</v>
      </c>
      <c r="C1085" s="443"/>
    </row>
    <row r="1086" ht="16.5" hidden="1" customHeight="1" spans="1:3">
      <c r="A1086" s="372">
        <v>2160218</v>
      </c>
      <c r="B1086" s="375" t="s">
        <v>948</v>
      </c>
      <c r="C1086" s="443"/>
    </row>
    <row r="1087" ht="16.5" hidden="1" customHeight="1" spans="1:3">
      <c r="A1087" s="372">
        <v>2160219</v>
      </c>
      <c r="B1087" s="375" t="s">
        <v>949</v>
      </c>
      <c r="C1087" s="443"/>
    </row>
    <row r="1088" ht="16.5" hidden="1" customHeight="1" spans="1:3">
      <c r="A1088" s="372">
        <v>2160250</v>
      </c>
      <c r="B1088" s="375" t="s">
        <v>141</v>
      </c>
      <c r="C1088" s="443"/>
    </row>
    <row r="1089" ht="16.5" customHeight="1" spans="1:3">
      <c r="A1089" s="372">
        <v>2160299</v>
      </c>
      <c r="B1089" s="375" t="s">
        <v>950</v>
      </c>
      <c r="C1089" s="443">
        <v>3443.22</v>
      </c>
    </row>
    <row r="1090" ht="16.5" customHeight="1" spans="1:3">
      <c r="A1090" s="372">
        <v>21606</v>
      </c>
      <c r="B1090" s="374" t="s">
        <v>951</v>
      </c>
      <c r="C1090" s="443">
        <v>73.3</v>
      </c>
    </row>
    <row r="1091" ht="16.5" hidden="1" customHeight="1" spans="1:3">
      <c r="A1091" s="372">
        <v>2160601</v>
      </c>
      <c r="B1091" s="375" t="s">
        <v>132</v>
      </c>
      <c r="C1091" s="443"/>
    </row>
    <row r="1092" ht="16.5" hidden="1" customHeight="1" spans="1:3">
      <c r="A1092" s="372">
        <v>2160602</v>
      </c>
      <c r="B1092" s="375" t="s">
        <v>133</v>
      </c>
      <c r="C1092" s="443"/>
    </row>
    <row r="1093" ht="16.5" hidden="1" customHeight="1" spans="1:3">
      <c r="A1093" s="372">
        <v>2160603</v>
      </c>
      <c r="B1093" s="375" t="s">
        <v>134</v>
      </c>
      <c r="C1093" s="443"/>
    </row>
    <row r="1094" ht="16.5" hidden="1" customHeight="1" spans="1:3">
      <c r="A1094" s="372">
        <v>2160607</v>
      </c>
      <c r="B1094" s="375" t="s">
        <v>952</v>
      </c>
      <c r="C1094" s="443"/>
    </row>
    <row r="1095" ht="16.5" customHeight="1" spans="1:3">
      <c r="A1095" s="372">
        <v>2160699</v>
      </c>
      <c r="B1095" s="375" t="s">
        <v>953</v>
      </c>
      <c r="C1095" s="443">
        <v>73.3</v>
      </c>
    </row>
    <row r="1096" ht="16.5" hidden="1" customHeight="1" spans="1:3">
      <c r="A1096" s="372">
        <v>21699</v>
      </c>
      <c r="B1096" s="374" t="s">
        <v>954</v>
      </c>
      <c r="C1096" s="443"/>
    </row>
    <row r="1097" ht="16.5" hidden="1" customHeight="1" spans="1:3">
      <c r="A1097" s="372">
        <v>2169901</v>
      </c>
      <c r="B1097" s="375" t="s">
        <v>955</v>
      </c>
      <c r="C1097" s="443"/>
    </row>
    <row r="1098" ht="16.5" hidden="1" customHeight="1" spans="1:3">
      <c r="A1098" s="372">
        <v>2169999</v>
      </c>
      <c r="B1098" s="375" t="s">
        <v>956</v>
      </c>
      <c r="C1098" s="443"/>
    </row>
    <row r="1099" ht="16.5" hidden="1" customHeight="1" spans="1:3">
      <c r="A1099" s="372">
        <v>217</v>
      </c>
      <c r="B1099" s="374" t="s">
        <v>957</v>
      </c>
      <c r="C1099" s="443"/>
    </row>
    <row r="1100" ht="16.5" hidden="1" customHeight="1" spans="1:3">
      <c r="A1100" s="372">
        <v>21701</v>
      </c>
      <c r="B1100" s="374" t="s">
        <v>958</v>
      </c>
      <c r="C1100" s="443"/>
    </row>
    <row r="1101" ht="16.5" hidden="1" customHeight="1" spans="1:3">
      <c r="A1101" s="372">
        <v>2170101</v>
      </c>
      <c r="B1101" s="375" t="s">
        <v>132</v>
      </c>
      <c r="C1101" s="443"/>
    </row>
    <row r="1102" ht="16.5" hidden="1" customHeight="1" spans="1:3">
      <c r="A1102" s="372">
        <v>2170102</v>
      </c>
      <c r="B1102" s="375" t="s">
        <v>133</v>
      </c>
      <c r="C1102" s="443"/>
    </row>
    <row r="1103" ht="16.5" hidden="1" customHeight="1" spans="1:3">
      <c r="A1103" s="372">
        <v>2170103</v>
      </c>
      <c r="B1103" s="375" t="s">
        <v>134</v>
      </c>
      <c r="C1103" s="443"/>
    </row>
    <row r="1104" ht="16.5" hidden="1" customHeight="1" spans="1:3">
      <c r="A1104" s="372">
        <v>2170104</v>
      </c>
      <c r="B1104" s="375" t="s">
        <v>959</v>
      </c>
      <c r="C1104" s="443"/>
    </row>
    <row r="1105" ht="16.5" hidden="1" customHeight="1" spans="1:3">
      <c r="A1105" s="372">
        <v>2170150</v>
      </c>
      <c r="B1105" s="375" t="s">
        <v>141</v>
      </c>
      <c r="C1105" s="443"/>
    </row>
    <row r="1106" ht="16.5" hidden="1" customHeight="1" spans="1:3">
      <c r="A1106" s="372">
        <v>2170199</v>
      </c>
      <c r="B1106" s="375" t="s">
        <v>960</v>
      </c>
      <c r="C1106" s="443"/>
    </row>
    <row r="1107" ht="16.5" hidden="1" customHeight="1" spans="1:3">
      <c r="A1107" s="372">
        <v>21702</v>
      </c>
      <c r="B1107" s="374" t="s">
        <v>961</v>
      </c>
      <c r="C1107" s="443"/>
    </row>
    <row r="1108" ht="16.5" hidden="1" customHeight="1" spans="1:3">
      <c r="A1108" s="372">
        <v>2170201</v>
      </c>
      <c r="B1108" s="375" t="s">
        <v>962</v>
      </c>
      <c r="C1108" s="443"/>
    </row>
    <row r="1109" ht="16.5" hidden="1" customHeight="1" spans="1:3">
      <c r="A1109" s="372">
        <v>2170202</v>
      </c>
      <c r="B1109" s="375" t="s">
        <v>963</v>
      </c>
      <c r="C1109" s="443"/>
    </row>
    <row r="1110" ht="16.5" hidden="1" customHeight="1" spans="1:3">
      <c r="A1110" s="372">
        <v>2170203</v>
      </c>
      <c r="B1110" s="375" t="s">
        <v>964</v>
      </c>
      <c r="C1110" s="443"/>
    </row>
    <row r="1111" ht="16.5" hidden="1" customHeight="1" spans="1:3">
      <c r="A1111" s="372">
        <v>2170204</v>
      </c>
      <c r="B1111" s="375" t="s">
        <v>965</v>
      </c>
      <c r="C1111" s="443"/>
    </row>
    <row r="1112" ht="16.5" hidden="1" customHeight="1" spans="1:3">
      <c r="A1112" s="372">
        <v>2170205</v>
      </c>
      <c r="B1112" s="375" t="s">
        <v>966</v>
      </c>
      <c r="C1112" s="443"/>
    </row>
    <row r="1113" ht="16.5" hidden="1" customHeight="1" spans="1:3">
      <c r="A1113" s="372">
        <v>2170206</v>
      </c>
      <c r="B1113" s="375" t="s">
        <v>967</v>
      </c>
      <c r="C1113" s="443"/>
    </row>
    <row r="1114" ht="16.5" hidden="1" customHeight="1" spans="1:3">
      <c r="A1114" s="372">
        <v>2170207</v>
      </c>
      <c r="B1114" s="375" t="s">
        <v>968</v>
      </c>
      <c r="C1114" s="443"/>
    </row>
    <row r="1115" ht="16.5" hidden="1" customHeight="1" spans="1:3">
      <c r="A1115" s="372">
        <v>2170208</v>
      </c>
      <c r="B1115" s="375" t="s">
        <v>969</v>
      </c>
      <c r="C1115" s="443"/>
    </row>
    <row r="1116" ht="16.5" hidden="1" customHeight="1" spans="1:3">
      <c r="A1116" s="372">
        <v>2170299</v>
      </c>
      <c r="B1116" s="375" t="s">
        <v>970</v>
      </c>
      <c r="C1116" s="443"/>
    </row>
    <row r="1117" ht="16.5" hidden="1" customHeight="1" spans="1:3">
      <c r="A1117" s="372">
        <v>21703</v>
      </c>
      <c r="B1117" s="374" t="s">
        <v>971</v>
      </c>
      <c r="C1117" s="443"/>
    </row>
    <row r="1118" ht="16.5" hidden="1" customHeight="1" spans="1:3">
      <c r="A1118" s="372">
        <v>2170301</v>
      </c>
      <c r="B1118" s="375" t="s">
        <v>972</v>
      </c>
      <c r="C1118" s="443"/>
    </row>
    <row r="1119" ht="16.5" hidden="1" customHeight="1" spans="1:3">
      <c r="A1119" s="372">
        <v>2170302</v>
      </c>
      <c r="B1119" s="375" t="s">
        <v>973</v>
      </c>
      <c r="C1119" s="443"/>
    </row>
    <row r="1120" ht="16.5" hidden="1" customHeight="1" spans="1:3">
      <c r="A1120" s="372">
        <v>2170303</v>
      </c>
      <c r="B1120" s="375" t="s">
        <v>974</v>
      </c>
      <c r="C1120" s="443"/>
    </row>
    <row r="1121" ht="16.5" hidden="1" customHeight="1" spans="1:3">
      <c r="A1121" s="372">
        <v>2170304</v>
      </c>
      <c r="B1121" s="375" t="s">
        <v>975</v>
      </c>
      <c r="C1121" s="443"/>
    </row>
    <row r="1122" ht="16.5" hidden="1" customHeight="1" spans="1:3">
      <c r="A1122" s="372">
        <v>2170399</v>
      </c>
      <c r="B1122" s="375" t="s">
        <v>976</v>
      </c>
      <c r="C1122" s="443"/>
    </row>
    <row r="1123" ht="16.5" hidden="1" customHeight="1" spans="1:3">
      <c r="A1123" s="372">
        <v>21704</v>
      </c>
      <c r="B1123" s="374" t="s">
        <v>977</v>
      </c>
      <c r="C1123" s="443"/>
    </row>
    <row r="1124" ht="16.5" hidden="1" customHeight="1" spans="1:3">
      <c r="A1124" s="372">
        <v>2170401</v>
      </c>
      <c r="B1124" s="375" t="s">
        <v>978</v>
      </c>
      <c r="C1124" s="443"/>
    </row>
    <row r="1125" ht="16.5" hidden="1" customHeight="1" spans="1:3">
      <c r="A1125" s="372">
        <v>2170499</v>
      </c>
      <c r="B1125" s="375" t="s">
        <v>979</v>
      </c>
      <c r="C1125" s="443"/>
    </row>
    <row r="1126" ht="16.5" hidden="1" customHeight="1" spans="1:3">
      <c r="A1126" s="372">
        <v>21799</v>
      </c>
      <c r="B1126" s="444" t="s">
        <v>980</v>
      </c>
      <c r="C1126" s="443"/>
    </row>
    <row r="1127" ht="16.5" hidden="1" customHeight="1" spans="1:3">
      <c r="A1127" s="372">
        <v>2179902</v>
      </c>
      <c r="B1127" s="375" t="s">
        <v>981</v>
      </c>
      <c r="C1127" s="443"/>
    </row>
    <row r="1128" ht="16.5" hidden="1" customHeight="1" spans="1:3">
      <c r="A1128" s="372">
        <v>2179999</v>
      </c>
      <c r="B1128" s="375" t="s">
        <v>982</v>
      </c>
      <c r="C1128" s="443"/>
    </row>
    <row r="1129" ht="16.5" hidden="1" customHeight="1" spans="1:3">
      <c r="A1129" s="372">
        <v>219</v>
      </c>
      <c r="B1129" s="374" t="s">
        <v>983</v>
      </c>
      <c r="C1129" s="443"/>
    </row>
    <row r="1130" ht="16.5" hidden="1" customHeight="1" spans="1:3">
      <c r="A1130" s="372">
        <v>21901</v>
      </c>
      <c r="B1130" s="374" t="s">
        <v>984</v>
      </c>
      <c r="C1130" s="443"/>
    </row>
    <row r="1131" ht="16.5" hidden="1" customHeight="1" spans="1:3">
      <c r="A1131" s="372">
        <v>21902</v>
      </c>
      <c r="B1131" s="374" t="s">
        <v>985</v>
      </c>
      <c r="C1131" s="443"/>
    </row>
    <row r="1132" ht="16.5" hidden="1" customHeight="1" spans="1:3">
      <c r="A1132" s="372">
        <v>21903</v>
      </c>
      <c r="B1132" s="374" t="s">
        <v>986</v>
      </c>
      <c r="C1132" s="443"/>
    </row>
    <row r="1133" ht="16.5" hidden="1" customHeight="1" spans="1:3">
      <c r="A1133" s="372">
        <v>21904</v>
      </c>
      <c r="B1133" s="374" t="s">
        <v>987</v>
      </c>
      <c r="C1133" s="443"/>
    </row>
    <row r="1134" ht="16.5" hidden="1" customHeight="1" spans="1:3">
      <c r="A1134" s="372">
        <v>21905</v>
      </c>
      <c r="B1134" s="374" t="s">
        <v>988</v>
      </c>
      <c r="C1134" s="443"/>
    </row>
    <row r="1135" ht="16.5" hidden="1" customHeight="1" spans="1:3">
      <c r="A1135" s="372">
        <v>21906</v>
      </c>
      <c r="B1135" s="374" t="s">
        <v>764</v>
      </c>
      <c r="C1135" s="443"/>
    </row>
    <row r="1136" ht="16.5" hidden="1" customHeight="1" spans="1:3">
      <c r="A1136" s="372">
        <v>21907</v>
      </c>
      <c r="B1136" s="374" t="s">
        <v>989</v>
      </c>
      <c r="C1136" s="443"/>
    </row>
    <row r="1137" ht="16.5" hidden="1" customHeight="1" spans="1:3">
      <c r="A1137" s="372">
        <v>21908</v>
      </c>
      <c r="B1137" s="374" t="s">
        <v>990</v>
      </c>
      <c r="C1137" s="443"/>
    </row>
    <row r="1138" ht="16.5" hidden="1" customHeight="1" spans="1:3">
      <c r="A1138" s="372">
        <v>21999</v>
      </c>
      <c r="B1138" s="374" t="s">
        <v>991</v>
      </c>
      <c r="C1138" s="443"/>
    </row>
    <row r="1139" ht="16.5" customHeight="1" spans="1:3">
      <c r="A1139" s="372">
        <v>220</v>
      </c>
      <c r="B1139" s="374" t="s">
        <v>992</v>
      </c>
      <c r="C1139" s="443">
        <v>5929.61</v>
      </c>
    </row>
    <row r="1140" ht="16.5" customHeight="1" spans="1:3">
      <c r="A1140" s="372">
        <v>22001</v>
      </c>
      <c r="B1140" s="374" t="s">
        <v>993</v>
      </c>
      <c r="C1140" s="443">
        <v>5867.5</v>
      </c>
    </row>
    <row r="1141" ht="16.5" customHeight="1" spans="1:3">
      <c r="A1141" s="372">
        <v>2200101</v>
      </c>
      <c r="B1141" s="375" t="s">
        <v>132</v>
      </c>
      <c r="C1141" s="443">
        <v>1479.63</v>
      </c>
    </row>
    <row r="1142" ht="16.5" hidden="1" customHeight="1" spans="1:3">
      <c r="A1142" s="372">
        <v>2200102</v>
      </c>
      <c r="B1142" s="375" t="s">
        <v>133</v>
      </c>
      <c r="C1142" s="443"/>
    </row>
    <row r="1143" ht="16.5" hidden="1" customHeight="1" spans="1:3">
      <c r="A1143" s="372">
        <v>2200103</v>
      </c>
      <c r="B1143" s="375" t="s">
        <v>134</v>
      </c>
      <c r="C1143" s="443"/>
    </row>
    <row r="1144" ht="16.5" hidden="1" customHeight="1" spans="1:3">
      <c r="A1144" s="372">
        <v>2200104</v>
      </c>
      <c r="B1144" s="375" t="s">
        <v>994</v>
      </c>
      <c r="C1144" s="443"/>
    </row>
    <row r="1145" ht="16.5" hidden="1" customHeight="1" spans="1:3">
      <c r="A1145" s="372">
        <v>2200106</v>
      </c>
      <c r="B1145" s="375" t="s">
        <v>995</v>
      </c>
      <c r="C1145" s="443"/>
    </row>
    <row r="1146" ht="16.5" hidden="1" customHeight="1" spans="1:3">
      <c r="A1146" s="372">
        <v>2200107</v>
      </c>
      <c r="B1146" s="375" t="s">
        <v>996</v>
      </c>
      <c r="C1146" s="443"/>
    </row>
    <row r="1147" ht="16.5" hidden="1" customHeight="1" spans="1:3">
      <c r="A1147" s="372">
        <v>2200108</v>
      </c>
      <c r="B1147" s="375" t="s">
        <v>997</v>
      </c>
      <c r="C1147" s="443"/>
    </row>
    <row r="1148" ht="16.5" hidden="1" customHeight="1" spans="1:3">
      <c r="A1148" s="372">
        <v>2200109</v>
      </c>
      <c r="B1148" s="375" t="s">
        <v>998</v>
      </c>
      <c r="C1148" s="443"/>
    </row>
    <row r="1149" ht="16.5" hidden="1" customHeight="1" spans="1:3">
      <c r="A1149" s="372">
        <v>2200112</v>
      </c>
      <c r="B1149" s="375" t="s">
        <v>999</v>
      </c>
      <c r="C1149" s="443"/>
    </row>
    <row r="1150" ht="16.5" hidden="1" customHeight="1" spans="1:3">
      <c r="A1150" s="372">
        <v>2200113</v>
      </c>
      <c r="B1150" s="375" t="s">
        <v>1000</v>
      </c>
      <c r="C1150" s="443"/>
    </row>
    <row r="1151" ht="16.5" hidden="1" customHeight="1" spans="1:3">
      <c r="A1151" s="372">
        <v>2200114</v>
      </c>
      <c r="B1151" s="375" t="s">
        <v>1001</v>
      </c>
      <c r="C1151" s="443"/>
    </row>
    <row r="1152" ht="16.5" hidden="1" customHeight="1" spans="1:3">
      <c r="A1152" s="372">
        <v>2200115</v>
      </c>
      <c r="B1152" s="375" t="s">
        <v>1002</v>
      </c>
      <c r="C1152" s="443"/>
    </row>
    <row r="1153" ht="16.5" hidden="1" customHeight="1" spans="1:3">
      <c r="A1153" s="372">
        <v>2200116</v>
      </c>
      <c r="B1153" s="375" t="s">
        <v>1003</v>
      </c>
      <c r="C1153" s="443"/>
    </row>
    <row r="1154" ht="16.5" hidden="1" customHeight="1" spans="1:3">
      <c r="A1154" s="372">
        <v>2200119</v>
      </c>
      <c r="B1154" s="375" t="s">
        <v>1004</v>
      </c>
      <c r="C1154" s="443"/>
    </row>
    <row r="1155" ht="16.5" hidden="1" customHeight="1" spans="1:3">
      <c r="A1155" s="372">
        <v>2200120</v>
      </c>
      <c r="B1155" s="375" t="s">
        <v>1005</v>
      </c>
      <c r="C1155" s="443"/>
    </row>
    <row r="1156" ht="16.5" hidden="1" customHeight="1" spans="1:3">
      <c r="A1156" s="372">
        <v>2200121</v>
      </c>
      <c r="B1156" s="375" t="s">
        <v>1006</v>
      </c>
      <c r="C1156" s="443"/>
    </row>
    <row r="1157" ht="16.5" hidden="1" customHeight="1" spans="1:3">
      <c r="A1157" s="372">
        <v>2200122</v>
      </c>
      <c r="B1157" s="375" t="s">
        <v>1007</v>
      </c>
      <c r="C1157" s="443"/>
    </row>
    <row r="1158" ht="16.5" hidden="1" customHeight="1" spans="1:3">
      <c r="A1158" s="372">
        <v>2200123</v>
      </c>
      <c r="B1158" s="375" t="s">
        <v>1008</v>
      </c>
      <c r="C1158" s="443"/>
    </row>
    <row r="1159" ht="16.5" hidden="1" customHeight="1" spans="1:3">
      <c r="A1159" s="372">
        <v>2200124</v>
      </c>
      <c r="B1159" s="375" t="s">
        <v>1009</v>
      </c>
      <c r="C1159" s="443"/>
    </row>
    <row r="1160" ht="16.5" hidden="1" customHeight="1" spans="1:3">
      <c r="A1160" s="372">
        <v>2200125</v>
      </c>
      <c r="B1160" s="375" t="s">
        <v>1010</v>
      </c>
      <c r="C1160" s="443"/>
    </row>
    <row r="1161" ht="16.5" hidden="1" customHeight="1" spans="1:3">
      <c r="A1161" s="372">
        <v>2200126</v>
      </c>
      <c r="B1161" s="375" t="s">
        <v>1011</v>
      </c>
      <c r="C1161" s="443"/>
    </row>
    <row r="1162" ht="16.5" hidden="1" customHeight="1" spans="1:3">
      <c r="A1162" s="372">
        <v>2200127</v>
      </c>
      <c r="B1162" s="375" t="s">
        <v>1012</v>
      </c>
      <c r="C1162" s="443"/>
    </row>
    <row r="1163" ht="16.5" hidden="1" customHeight="1" spans="1:3">
      <c r="A1163" s="372">
        <v>2200128</v>
      </c>
      <c r="B1163" s="375" t="s">
        <v>1013</v>
      </c>
      <c r="C1163" s="443"/>
    </row>
    <row r="1164" ht="16.5" hidden="1" customHeight="1" spans="1:3">
      <c r="A1164" s="372">
        <v>2200129</v>
      </c>
      <c r="B1164" s="375" t="s">
        <v>1014</v>
      </c>
      <c r="C1164" s="443"/>
    </row>
    <row r="1165" ht="16.5" customHeight="1" spans="1:3">
      <c r="A1165" s="372">
        <v>2200150</v>
      </c>
      <c r="B1165" s="375" t="s">
        <v>141</v>
      </c>
      <c r="C1165" s="443">
        <v>4217.65</v>
      </c>
    </row>
    <row r="1166" ht="16.5" customHeight="1" spans="1:3">
      <c r="A1166" s="372">
        <v>2200199</v>
      </c>
      <c r="B1166" s="375" t="s">
        <v>1015</v>
      </c>
      <c r="C1166" s="443">
        <v>170.22</v>
      </c>
    </row>
    <row r="1167" ht="16.5" customHeight="1" spans="1:3">
      <c r="A1167" s="372">
        <v>22005</v>
      </c>
      <c r="B1167" s="374" t="s">
        <v>1016</v>
      </c>
      <c r="C1167" s="443">
        <v>62.1</v>
      </c>
    </row>
    <row r="1168" ht="16.5" hidden="1" customHeight="1" spans="1:3">
      <c r="A1168" s="372">
        <v>2200501</v>
      </c>
      <c r="B1168" s="375" t="s">
        <v>132</v>
      </c>
      <c r="C1168" s="443"/>
    </row>
    <row r="1169" ht="16.5" hidden="1" customHeight="1" spans="1:3">
      <c r="A1169" s="372">
        <v>2200502</v>
      </c>
      <c r="B1169" s="375" t="s">
        <v>133</v>
      </c>
      <c r="C1169" s="443"/>
    </row>
    <row r="1170" ht="16.5" hidden="1" customHeight="1" spans="1:3">
      <c r="A1170" s="372">
        <v>2200503</v>
      </c>
      <c r="B1170" s="375" t="s">
        <v>134</v>
      </c>
      <c r="C1170" s="443"/>
    </row>
    <row r="1171" ht="16.5" customHeight="1" spans="1:3">
      <c r="A1171" s="372">
        <v>2200504</v>
      </c>
      <c r="B1171" s="375" t="s">
        <v>1017</v>
      </c>
      <c r="C1171" s="443">
        <v>62.1</v>
      </c>
    </row>
    <row r="1172" ht="16.5" hidden="1" customHeight="1" spans="1:3">
      <c r="A1172" s="372">
        <v>2200506</v>
      </c>
      <c r="B1172" s="375" t="s">
        <v>1018</v>
      </c>
      <c r="C1172" s="443"/>
    </row>
    <row r="1173" ht="16.5" hidden="1" customHeight="1" spans="1:3">
      <c r="A1173" s="372">
        <v>2200507</v>
      </c>
      <c r="B1173" s="375" t="s">
        <v>1019</v>
      </c>
      <c r="C1173" s="443"/>
    </row>
    <row r="1174" ht="16.5" hidden="1" customHeight="1" spans="1:3">
      <c r="A1174" s="372">
        <v>2200508</v>
      </c>
      <c r="B1174" s="375" t="s">
        <v>1020</v>
      </c>
      <c r="C1174" s="443"/>
    </row>
    <row r="1175" ht="16.5" hidden="1" customHeight="1" spans="1:3">
      <c r="A1175" s="372">
        <v>2200509</v>
      </c>
      <c r="B1175" s="375" t="s">
        <v>1021</v>
      </c>
      <c r="C1175" s="443"/>
    </row>
    <row r="1176" ht="16.5" hidden="1" customHeight="1" spans="1:3">
      <c r="A1176" s="372">
        <v>2200510</v>
      </c>
      <c r="B1176" s="375" t="s">
        <v>1022</v>
      </c>
      <c r="C1176" s="443"/>
    </row>
    <row r="1177" ht="16.5" hidden="1" customHeight="1" spans="1:3">
      <c r="A1177" s="372">
        <v>2200511</v>
      </c>
      <c r="B1177" s="375" t="s">
        <v>1023</v>
      </c>
      <c r="C1177" s="443"/>
    </row>
    <row r="1178" ht="16.5" hidden="1" customHeight="1" spans="1:3">
      <c r="A1178" s="372">
        <v>2200512</v>
      </c>
      <c r="B1178" s="375" t="s">
        <v>1024</v>
      </c>
      <c r="C1178" s="443"/>
    </row>
    <row r="1179" ht="16.5" hidden="1" customHeight="1" spans="1:3">
      <c r="A1179" s="372">
        <v>2200513</v>
      </c>
      <c r="B1179" s="375" t="s">
        <v>1025</v>
      </c>
      <c r="C1179" s="443"/>
    </row>
    <row r="1180" ht="16.5" hidden="1" customHeight="1" spans="1:3">
      <c r="A1180" s="372">
        <v>2200514</v>
      </c>
      <c r="B1180" s="375" t="s">
        <v>1026</v>
      </c>
      <c r="C1180" s="443"/>
    </row>
    <row r="1181" ht="16.5" hidden="1" customHeight="1" spans="1:3">
      <c r="A1181" s="372">
        <v>2200599</v>
      </c>
      <c r="B1181" s="375" t="s">
        <v>1027</v>
      </c>
      <c r="C1181" s="443"/>
    </row>
    <row r="1182" ht="16.5" hidden="1" customHeight="1" spans="1:3">
      <c r="A1182" s="372">
        <v>22099</v>
      </c>
      <c r="B1182" s="374" t="s">
        <v>1028</v>
      </c>
      <c r="C1182" s="443"/>
    </row>
    <row r="1183" ht="16.5" hidden="1" customHeight="1" spans="1:3">
      <c r="A1183" s="372">
        <v>2209999</v>
      </c>
      <c r="B1183" s="375" t="s">
        <v>1029</v>
      </c>
      <c r="C1183" s="443"/>
    </row>
    <row r="1184" ht="16.5" customHeight="1" spans="1:3">
      <c r="A1184" s="372">
        <v>221</v>
      </c>
      <c r="B1184" s="374" t="s">
        <v>1030</v>
      </c>
      <c r="C1184" s="443">
        <v>27961.54</v>
      </c>
    </row>
    <row r="1185" ht="16.5" customHeight="1" spans="1:3">
      <c r="A1185" s="372">
        <v>22101</v>
      </c>
      <c r="B1185" s="374" t="s">
        <v>1031</v>
      </c>
      <c r="C1185" s="443">
        <v>6426.31</v>
      </c>
    </row>
    <row r="1186" ht="16.5" customHeight="1" spans="1:3">
      <c r="A1186" s="372">
        <v>2210101</v>
      </c>
      <c r="B1186" s="375" t="s">
        <v>1032</v>
      </c>
      <c r="C1186" s="443">
        <v>2351</v>
      </c>
    </row>
    <row r="1187" ht="16.5" hidden="1" customHeight="1" spans="1:3">
      <c r="A1187" s="372">
        <v>2210102</v>
      </c>
      <c r="B1187" s="375" t="s">
        <v>1033</v>
      </c>
      <c r="C1187" s="443"/>
    </row>
    <row r="1188" ht="16.5" hidden="1" customHeight="1" spans="1:3">
      <c r="A1188" s="372">
        <v>2210103</v>
      </c>
      <c r="B1188" s="375" t="s">
        <v>1034</v>
      </c>
      <c r="C1188" s="443"/>
    </row>
    <row r="1189" ht="16.5" hidden="1" customHeight="1" spans="1:3">
      <c r="A1189" s="372">
        <v>2210104</v>
      </c>
      <c r="B1189" s="375" t="s">
        <v>1035</v>
      </c>
      <c r="C1189" s="443"/>
    </row>
    <row r="1190" ht="16.5" customHeight="1" spans="1:3">
      <c r="A1190" s="372">
        <v>2210105</v>
      </c>
      <c r="B1190" s="375" t="s">
        <v>1036</v>
      </c>
      <c r="C1190" s="443">
        <v>193</v>
      </c>
    </row>
    <row r="1191" ht="16.5" customHeight="1" spans="1:3">
      <c r="A1191" s="372">
        <v>2210106</v>
      </c>
      <c r="B1191" s="375" t="s">
        <v>1037</v>
      </c>
      <c r="C1191" s="443">
        <v>1765.72</v>
      </c>
    </row>
    <row r="1192" ht="16.5" customHeight="1" spans="1:3">
      <c r="A1192" s="372">
        <v>2210107</v>
      </c>
      <c r="B1192" s="375" t="s">
        <v>1038</v>
      </c>
      <c r="C1192" s="443">
        <v>55.72</v>
      </c>
    </row>
    <row r="1193" ht="16.5" customHeight="1" spans="1:3">
      <c r="A1193" s="372">
        <v>2210108</v>
      </c>
      <c r="B1193" s="375" t="s">
        <v>1039</v>
      </c>
      <c r="C1193" s="443">
        <v>1520</v>
      </c>
    </row>
    <row r="1194" ht="16.5" hidden="1" customHeight="1" spans="1:3">
      <c r="A1194" s="372">
        <v>2210109</v>
      </c>
      <c r="B1194" s="375" t="s">
        <v>1040</v>
      </c>
      <c r="C1194" s="443"/>
    </row>
    <row r="1195" ht="16.5" customHeight="1" spans="1:3">
      <c r="A1195" s="372">
        <v>2210199</v>
      </c>
      <c r="B1195" s="375" t="s">
        <v>1041</v>
      </c>
      <c r="C1195" s="443">
        <v>540.87</v>
      </c>
    </row>
    <row r="1196" ht="16.5" customHeight="1" spans="1:3">
      <c r="A1196" s="372">
        <v>22102</v>
      </c>
      <c r="B1196" s="374" t="s">
        <v>1042</v>
      </c>
      <c r="C1196" s="443">
        <v>21535.23</v>
      </c>
    </row>
    <row r="1197" ht="16.5" customHeight="1" spans="1:3">
      <c r="A1197" s="372">
        <v>2210201</v>
      </c>
      <c r="B1197" s="375" t="s">
        <v>1043</v>
      </c>
      <c r="C1197" s="443">
        <v>21535.23</v>
      </c>
    </row>
    <row r="1198" ht="16.5" hidden="1" customHeight="1" spans="1:3">
      <c r="A1198" s="372">
        <v>2210202</v>
      </c>
      <c r="B1198" s="375" t="s">
        <v>1044</v>
      </c>
      <c r="C1198" s="443"/>
    </row>
    <row r="1199" ht="16.5" hidden="1" customHeight="1" spans="1:3">
      <c r="A1199" s="372">
        <v>2210203</v>
      </c>
      <c r="B1199" s="375" t="s">
        <v>1045</v>
      </c>
      <c r="C1199" s="443"/>
    </row>
    <row r="1200" ht="16.5" hidden="1" customHeight="1" spans="1:3">
      <c r="A1200" s="372">
        <v>22103</v>
      </c>
      <c r="B1200" s="374" t="s">
        <v>1046</v>
      </c>
      <c r="C1200" s="443"/>
    </row>
    <row r="1201" ht="16.5" hidden="1" customHeight="1" spans="1:3">
      <c r="A1201" s="372">
        <v>2210301</v>
      </c>
      <c r="B1201" s="375" t="s">
        <v>1047</v>
      </c>
      <c r="C1201" s="443"/>
    </row>
    <row r="1202" ht="16.5" hidden="1" customHeight="1" spans="1:3">
      <c r="A1202" s="372">
        <v>2210302</v>
      </c>
      <c r="B1202" s="375" t="s">
        <v>1048</v>
      </c>
      <c r="C1202" s="443"/>
    </row>
    <row r="1203" ht="16.5" hidden="1" customHeight="1" spans="1:3">
      <c r="A1203" s="372">
        <v>2210399</v>
      </c>
      <c r="B1203" s="375" t="s">
        <v>1049</v>
      </c>
      <c r="C1203" s="443"/>
    </row>
    <row r="1204" ht="16.5" customHeight="1" spans="1:3">
      <c r="A1204" s="372">
        <v>222</v>
      </c>
      <c r="B1204" s="374" t="s">
        <v>1050</v>
      </c>
      <c r="C1204" s="443">
        <v>3</v>
      </c>
    </row>
    <row r="1205" ht="16.5" customHeight="1" spans="1:3">
      <c r="A1205" s="372">
        <v>22201</v>
      </c>
      <c r="B1205" s="374" t="s">
        <v>1051</v>
      </c>
      <c r="C1205" s="443">
        <v>3</v>
      </c>
    </row>
    <row r="1206" ht="16.5" hidden="1" customHeight="1" spans="1:3">
      <c r="A1206" s="372">
        <v>2220101</v>
      </c>
      <c r="B1206" s="375" t="s">
        <v>132</v>
      </c>
      <c r="C1206" s="443"/>
    </row>
    <row r="1207" ht="16.5" hidden="1" customHeight="1" spans="1:3">
      <c r="A1207" s="372">
        <v>2220102</v>
      </c>
      <c r="B1207" s="375" t="s">
        <v>133</v>
      </c>
      <c r="C1207" s="443"/>
    </row>
    <row r="1208" ht="16.5" hidden="1" customHeight="1" spans="1:3">
      <c r="A1208" s="372">
        <v>2220103</v>
      </c>
      <c r="B1208" s="375" t="s">
        <v>134</v>
      </c>
      <c r="C1208" s="443"/>
    </row>
    <row r="1209" ht="16.5" hidden="1" customHeight="1" spans="1:3">
      <c r="A1209" s="372">
        <v>2220104</v>
      </c>
      <c r="B1209" s="375" t="s">
        <v>1052</v>
      </c>
      <c r="C1209" s="443"/>
    </row>
    <row r="1210" ht="16.5" hidden="1" customHeight="1" spans="1:3">
      <c r="A1210" s="372">
        <v>2220105</v>
      </c>
      <c r="B1210" s="375" t="s">
        <v>1053</v>
      </c>
      <c r="C1210" s="443"/>
    </row>
    <row r="1211" ht="16.5" hidden="1" customHeight="1" spans="1:3">
      <c r="A1211" s="372">
        <v>2220106</v>
      </c>
      <c r="B1211" s="375" t="s">
        <v>1054</v>
      </c>
      <c r="C1211" s="443"/>
    </row>
    <row r="1212" ht="16.5" hidden="1" customHeight="1" spans="1:3">
      <c r="A1212" s="372">
        <v>2220107</v>
      </c>
      <c r="B1212" s="375" t="s">
        <v>1055</v>
      </c>
      <c r="C1212" s="443"/>
    </row>
    <row r="1213" ht="16.5" hidden="1" customHeight="1" spans="1:3">
      <c r="A1213" s="372">
        <v>2220112</v>
      </c>
      <c r="B1213" s="375" t="s">
        <v>1056</v>
      </c>
      <c r="C1213" s="443"/>
    </row>
    <row r="1214" ht="16.5" hidden="1" customHeight="1" spans="1:3">
      <c r="A1214" s="372">
        <v>2220113</v>
      </c>
      <c r="B1214" s="375" t="s">
        <v>1057</v>
      </c>
      <c r="C1214" s="443"/>
    </row>
    <row r="1215" ht="16.5" hidden="1" customHeight="1" spans="1:3">
      <c r="A1215" s="372">
        <v>2220114</v>
      </c>
      <c r="B1215" s="375" t="s">
        <v>1058</v>
      </c>
      <c r="C1215" s="443"/>
    </row>
    <row r="1216" ht="16.5" hidden="1" customHeight="1" spans="1:3">
      <c r="A1216" s="372">
        <v>2220115</v>
      </c>
      <c r="B1216" s="375" t="s">
        <v>1059</v>
      </c>
      <c r="C1216" s="443"/>
    </row>
    <row r="1217" ht="16.5" hidden="1" customHeight="1" spans="1:3">
      <c r="A1217" s="372">
        <v>2220118</v>
      </c>
      <c r="B1217" s="375" t="s">
        <v>1060</v>
      </c>
      <c r="C1217" s="443"/>
    </row>
    <row r="1218" ht="16.5" hidden="1" customHeight="1" spans="1:3">
      <c r="A1218" s="372">
        <v>2220119</v>
      </c>
      <c r="B1218" s="375" t="s">
        <v>1061</v>
      </c>
      <c r="C1218" s="443"/>
    </row>
    <row r="1219" ht="16.5" hidden="1" customHeight="1" spans="1:3">
      <c r="A1219" s="372">
        <v>2220120</v>
      </c>
      <c r="B1219" s="375" t="s">
        <v>1062</v>
      </c>
      <c r="C1219" s="443"/>
    </row>
    <row r="1220" ht="16.5" hidden="1" customHeight="1" spans="1:3">
      <c r="A1220" s="372">
        <v>2220121</v>
      </c>
      <c r="B1220" s="375" t="s">
        <v>1063</v>
      </c>
      <c r="C1220" s="443"/>
    </row>
    <row r="1221" ht="16.5" customHeight="1" spans="1:3">
      <c r="A1221" s="372">
        <v>2220150</v>
      </c>
      <c r="B1221" s="375" t="s">
        <v>141</v>
      </c>
      <c r="C1221" s="443">
        <v>3</v>
      </c>
    </row>
    <row r="1222" ht="16.5" hidden="1" customHeight="1" spans="1:3">
      <c r="A1222" s="372">
        <v>2220199</v>
      </c>
      <c r="B1222" s="375" t="s">
        <v>1064</v>
      </c>
      <c r="C1222" s="443"/>
    </row>
    <row r="1223" ht="16.5" hidden="1" customHeight="1" spans="1:3">
      <c r="A1223" s="372">
        <v>22203</v>
      </c>
      <c r="B1223" s="374" t="s">
        <v>1065</v>
      </c>
      <c r="C1223" s="443"/>
    </row>
    <row r="1224" ht="16.5" hidden="1" customHeight="1" spans="1:3">
      <c r="A1224" s="372">
        <v>2220301</v>
      </c>
      <c r="B1224" s="375" t="s">
        <v>1066</v>
      </c>
      <c r="C1224" s="443"/>
    </row>
    <row r="1225" ht="16.5" hidden="1" customHeight="1" spans="1:3">
      <c r="A1225" s="372">
        <v>2220303</v>
      </c>
      <c r="B1225" s="375" t="s">
        <v>1067</v>
      </c>
      <c r="C1225" s="443"/>
    </row>
    <row r="1226" ht="16.5" hidden="1" customHeight="1" spans="1:3">
      <c r="A1226" s="372">
        <v>2220304</v>
      </c>
      <c r="B1226" s="375" t="s">
        <v>1068</v>
      </c>
      <c r="C1226" s="443"/>
    </row>
    <row r="1227" ht="16.5" hidden="1" customHeight="1" spans="1:3">
      <c r="A1227" s="372">
        <v>2220305</v>
      </c>
      <c r="B1227" s="375" t="s">
        <v>1069</v>
      </c>
      <c r="C1227" s="443"/>
    </row>
    <row r="1228" ht="16.5" hidden="1" customHeight="1" spans="1:3">
      <c r="A1228" s="372">
        <v>2220399</v>
      </c>
      <c r="B1228" s="375" t="s">
        <v>1070</v>
      </c>
      <c r="C1228" s="443"/>
    </row>
    <row r="1229" ht="16.5" hidden="1" customHeight="1" spans="1:3">
      <c r="A1229" s="372">
        <v>22204</v>
      </c>
      <c r="B1229" s="374" t="s">
        <v>1071</v>
      </c>
      <c r="C1229" s="443"/>
    </row>
    <row r="1230" ht="16.5" hidden="1" customHeight="1" spans="1:3">
      <c r="A1230" s="372">
        <v>2220401</v>
      </c>
      <c r="B1230" s="375" t="s">
        <v>1072</v>
      </c>
      <c r="C1230" s="443"/>
    </row>
    <row r="1231" ht="16.5" hidden="1" customHeight="1" spans="1:3">
      <c r="A1231" s="372">
        <v>2220402</v>
      </c>
      <c r="B1231" s="375" t="s">
        <v>1073</v>
      </c>
      <c r="C1231" s="443"/>
    </row>
    <row r="1232" ht="16.5" hidden="1" customHeight="1" spans="1:3">
      <c r="A1232" s="372">
        <v>2220403</v>
      </c>
      <c r="B1232" s="375" t="s">
        <v>1074</v>
      </c>
      <c r="C1232" s="443"/>
    </row>
    <row r="1233" ht="16.5" hidden="1" customHeight="1" spans="1:3">
      <c r="A1233" s="372">
        <v>2220404</v>
      </c>
      <c r="B1233" s="375" t="s">
        <v>1075</v>
      </c>
      <c r="C1233" s="443"/>
    </row>
    <row r="1234" ht="16.5" hidden="1" customHeight="1" spans="1:3">
      <c r="A1234" s="372">
        <v>2220499</v>
      </c>
      <c r="B1234" s="375" t="s">
        <v>1076</v>
      </c>
      <c r="C1234" s="443"/>
    </row>
    <row r="1235" ht="16.5" hidden="1" customHeight="1" spans="1:3">
      <c r="A1235" s="372">
        <v>22205</v>
      </c>
      <c r="B1235" s="374" t="s">
        <v>1077</v>
      </c>
      <c r="C1235" s="443"/>
    </row>
    <row r="1236" ht="16.5" hidden="1" customHeight="1" spans="1:3">
      <c r="A1236" s="372">
        <v>2220501</v>
      </c>
      <c r="B1236" s="375" t="s">
        <v>1078</v>
      </c>
      <c r="C1236" s="443"/>
    </row>
    <row r="1237" ht="16.5" hidden="1" customHeight="1" spans="1:3">
      <c r="A1237" s="372">
        <v>2220502</v>
      </c>
      <c r="B1237" s="375" t="s">
        <v>1079</v>
      </c>
      <c r="C1237" s="443"/>
    </row>
    <row r="1238" ht="16.5" hidden="1" customHeight="1" spans="1:3">
      <c r="A1238" s="372">
        <v>2220503</v>
      </c>
      <c r="B1238" s="375" t="s">
        <v>1080</v>
      </c>
      <c r="C1238" s="443"/>
    </row>
    <row r="1239" ht="16.5" hidden="1" customHeight="1" spans="1:3">
      <c r="A1239" s="372">
        <v>2220504</v>
      </c>
      <c r="B1239" s="375" t="s">
        <v>1081</v>
      </c>
      <c r="C1239" s="443"/>
    </row>
    <row r="1240" ht="16.5" hidden="1" customHeight="1" spans="1:3">
      <c r="A1240" s="372">
        <v>2220505</v>
      </c>
      <c r="B1240" s="375" t="s">
        <v>1082</v>
      </c>
      <c r="C1240" s="443"/>
    </row>
    <row r="1241" ht="16.5" hidden="1" customHeight="1" spans="1:3">
      <c r="A1241" s="372">
        <v>2220506</v>
      </c>
      <c r="B1241" s="375" t="s">
        <v>1083</v>
      </c>
      <c r="C1241" s="443"/>
    </row>
    <row r="1242" ht="16.5" hidden="1" customHeight="1" spans="1:3">
      <c r="A1242" s="372">
        <v>2220507</v>
      </c>
      <c r="B1242" s="375" t="s">
        <v>1084</v>
      </c>
      <c r="C1242" s="443"/>
    </row>
    <row r="1243" ht="16.5" hidden="1" customHeight="1" spans="1:3">
      <c r="A1243" s="372">
        <v>2220508</v>
      </c>
      <c r="B1243" s="375" t="s">
        <v>1085</v>
      </c>
      <c r="C1243" s="443"/>
    </row>
    <row r="1244" ht="16.5" hidden="1" customHeight="1" spans="1:3">
      <c r="A1244" s="372">
        <v>2220509</v>
      </c>
      <c r="B1244" s="375" t="s">
        <v>1086</v>
      </c>
      <c r="C1244" s="443"/>
    </row>
    <row r="1245" ht="16.5" hidden="1" customHeight="1" spans="1:3">
      <c r="A1245" s="372">
        <v>2220510</v>
      </c>
      <c r="B1245" s="375" t="s">
        <v>1087</v>
      </c>
      <c r="C1245" s="443"/>
    </row>
    <row r="1246" ht="16.5" hidden="1" customHeight="1" spans="1:3">
      <c r="A1246" s="372">
        <v>2220511</v>
      </c>
      <c r="B1246" s="375" t="s">
        <v>1088</v>
      </c>
      <c r="C1246" s="443"/>
    </row>
    <row r="1247" ht="16.5" hidden="1" customHeight="1" spans="1:3">
      <c r="A1247" s="372">
        <v>2220599</v>
      </c>
      <c r="B1247" s="375" t="s">
        <v>1089</v>
      </c>
      <c r="C1247" s="443"/>
    </row>
    <row r="1248" ht="16.5" customHeight="1" spans="1:3">
      <c r="A1248" s="372">
        <v>224</v>
      </c>
      <c r="B1248" s="374" t="s">
        <v>1090</v>
      </c>
      <c r="C1248" s="443">
        <v>9404.6</v>
      </c>
    </row>
    <row r="1249" ht="16.5" customHeight="1" spans="1:3">
      <c r="A1249" s="372">
        <v>22401</v>
      </c>
      <c r="B1249" s="374" t="s">
        <v>1091</v>
      </c>
      <c r="C1249" s="443">
        <v>2950.41</v>
      </c>
    </row>
    <row r="1250" ht="16.5" customHeight="1" spans="1:3">
      <c r="A1250" s="372">
        <v>2240101</v>
      </c>
      <c r="B1250" s="375" t="s">
        <v>132</v>
      </c>
      <c r="C1250" s="443">
        <v>1205.91</v>
      </c>
    </row>
    <row r="1251" ht="16.5" hidden="1" customHeight="1" spans="1:3">
      <c r="A1251" s="372">
        <v>2240102</v>
      </c>
      <c r="B1251" s="375" t="s">
        <v>133</v>
      </c>
      <c r="C1251" s="443"/>
    </row>
    <row r="1252" ht="16.5" hidden="1" customHeight="1" spans="1:3">
      <c r="A1252" s="372">
        <v>2240103</v>
      </c>
      <c r="B1252" s="375" t="s">
        <v>134</v>
      </c>
      <c r="C1252" s="443"/>
    </row>
    <row r="1253" ht="16.5" hidden="1" customHeight="1" spans="1:3">
      <c r="A1253" s="372">
        <v>2240104</v>
      </c>
      <c r="B1253" s="375" t="s">
        <v>1092</v>
      </c>
      <c r="C1253" s="443"/>
    </row>
    <row r="1254" ht="16.5" hidden="1" customHeight="1" spans="1:3">
      <c r="A1254" s="372">
        <v>2240105</v>
      </c>
      <c r="B1254" s="375" t="s">
        <v>1093</v>
      </c>
      <c r="C1254" s="443"/>
    </row>
    <row r="1255" ht="16.5" hidden="1" customHeight="1" spans="1:3">
      <c r="A1255" s="372">
        <v>2240106</v>
      </c>
      <c r="B1255" s="375" t="s">
        <v>1094</v>
      </c>
      <c r="C1255" s="443"/>
    </row>
    <row r="1256" ht="16.5" hidden="1" customHeight="1" spans="1:3">
      <c r="A1256" s="372">
        <v>2240108</v>
      </c>
      <c r="B1256" s="375" t="s">
        <v>1095</v>
      </c>
      <c r="C1256" s="443"/>
    </row>
    <row r="1257" ht="16.5" hidden="1" customHeight="1" spans="1:3">
      <c r="A1257" s="372">
        <v>2240109</v>
      </c>
      <c r="B1257" s="375" t="s">
        <v>1096</v>
      </c>
      <c r="C1257" s="443"/>
    </row>
    <row r="1258" ht="16.5" customHeight="1" spans="1:3">
      <c r="A1258" s="372">
        <v>2240150</v>
      </c>
      <c r="B1258" s="375" t="s">
        <v>141</v>
      </c>
      <c r="C1258" s="443">
        <v>1744.5</v>
      </c>
    </row>
    <row r="1259" ht="16.5" hidden="1" customHeight="1" spans="1:3">
      <c r="A1259" s="372">
        <v>2240199</v>
      </c>
      <c r="B1259" s="375" t="s">
        <v>1097</v>
      </c>
      <c r="C1259" s="443"/>
    </row>
    <row r="1260" ht="16.5" customHeight="1" spans="1:3">
      <c r="A1260" s="372">
        <v>22402</v>
      </c>
      <c r="B1260" s="374" t="s">
        <v>1098</v>
      </c>
      <c r="C1260" s="443">
        <v>2500</v>
      </c>
    </row>
    <row r="1261" ht="16.5" hidden="1" customHeight="1" spans="1:3">
      <c r="A1261" s="372">
        <v>2240201</v>
      </c>
      <c r="B1261" s="375" t="s">
        <v>132</v>
      </c>
      <c r="C1261" s="443"/>
    </row>
    <row r="1262" ht="16.5" hidden="1" customHeight="1" spans="1:3">
      <c r="A1262" s="372">
        <v>2240202</v>
      </c>
      <c r="B1262" s="375" t="s">
        <v>133</v>
      </c>
      <c r="C1262" s="443"/>
    </row>
    <row r="1263" ht="16.5" hidden="1" customHeight="1" spans="1:3">
      <c r="A1263" s="372">
        <v>2240203</v>
      </c>
      <c r="B1263" s="375" t="s">
        <v>134</v>
      </c>
      <c r="C1263" s="443"/>
    </row>
    <row r="1264" ht="16.5" customHeight="1" spans="1:3">
      <c r="A1264" s="372">
        <v>2240204</v>
      </c>
      <c r="B1264" s="375" t="s">
        <v>1099</v>
      </c>
      <c r="C1264" s="443">
        <v>2500</v>
      </c>
    </row>
    <row r="1265" ht="16.5" hidden="1" customHeight="1" spans="1:3">
      <c r="A1265" s="372">
        <v>2240299</v>
      </c>
      <c r="B1265" s="375" t="s">
        <v>1100</v>
      </c>
      <c r="C1265" s="443"/>
    </row>
    <row r="1266" ht="16.5" hidden="1" customHeight="1" spans="1:3">
      <c r="A1266" s="372">
        <v>22404</v>
      </c>
      <c r="B1266" s="374" t="s">
        <v>1101</v>
      </c>
      <c r="C1266" s="443"/>
    </row>
    <row r="1267" ht="16.5" hidden="1" customHeight="1" spans="1:3">
      <c r="A1267" s="372">
        <v>2240401</v>
      </c>
      <c r="B1267" s="375" t="s">
        <v>132</v>
      </c>
      <c r="C1267" s="443"/>
    </row>
    <row r="1268" ht="16.5" hidden="1" customHeight="1" spans="1:3">
      <c r="A1268" s="372">
        <v>2240402</v>
      </c>
      <c r="B1268" s="375" t="s">
        <v>133</v>
      </c>
      <c r="C1268" s="443"/>
    </row>
    <row r="1269" ht="16.5" hidden="1" customHeight="1" spans="1:3">
      <c r="A1269" s="372">
        <v>2240403</v>
      </c>
      <c r="B1269" s="375" t="s">
        <v>134</v>
      </c>
      <c r="C1269" s="443"/>
    </row>
    <row r="1270" ht="16.5" hidden="1" customHeight="1" spans="1:3">
      <c r="A1270" s="372">
        <v>2240404</v>
      </c>
      <c r="B1270" s="375" t="s">
        <v>1102</v>
      </c>
      <c r="C1270" s="443"/>
    </row>
    <row r="1271" ht="16.5" hidden="1" customHeight="1" spans="1:3">
      <c r="A1271" s="372">
        <v>2240405</v>
      </c>
      <c r="B1271" s="375" t="s">
        <v>1103</v>
      </c>
      <c r="C1271" s="443"/>
    </row>
    <row r="1272" ht="16.5" hidden="1" customHeight="1" spans="1:3">
      <c r="A1272" s="372">
        <v>2240450</v>
      </c>
      <c r="B1272" s="375" t="s">
        <v>141</v>
      </c>
      <c r="C1272" s="443"/>
    </row>
    <row r="1273" ht="16.5" hidden="1" customHeight="1" spans="1:3">
      <c r="A1273" s="372">
        <v>2240499</v>
      </c>
      <c r="B1273" s="375" t="s">
        <v>1104</v>
      </c>
      <c r="C1273" s="443"/>
    </row>
    <row r="1274" ht="16.5" hidden="1" customHeight="1" spans="1:3">
      <c r="A1274" s="372">
        <v>22405</v>
      </c>
      <c r="B1274" s="374" t="s">
        <v>1105</v>
      </c>
      <c r="C1274" s="443"/>
    </row>
    <row r="1275" ht="16.5" hidden="1" customHeight="1" spans="1:3">
      <c r="A1275" s="372">
        <v>2240501</v>
      </c>
      <c r="B1275" s="375" t="s">
        <v>132</v>
      </c>
      <c r="C1275" s="443"/>
    </row>
    <row r="1276" ht="16.5" hidden="1" customHeight="1" spans="1:3">
      <c r="A1276" s="372">
        <v>2240502</v>
      </c>
      <c r="B1276" s="375" t="s">
        <v>133</v>
      </c>
      <c r="C1276" s="443"/>
    </row>
    <row r="1277" ht="16.5" hidden="1" customHeight="1" spans="1:3">
      <c r="A1277" s="372">
        <v>2240503</v>
      </c>
      <c r="B1277" s="375" t="s">
        <v>134</v>
      </c>
      <c r="C1277" s="443"/>
    </row>
    <row r="1278" ht="16.5" hidden="1" customHeight="1" spans="1:3">
      <c r="A1278" s="372">
        <v>2240504</v>
      </c>
      <c r="B1278" s="375" t="s">
        <v>1106</v>
      </c>
      <c r="C1278" s="443"/>
    </row>
    <row r="1279" ht="16.5" hidden="1" customHeight="1" spans="1:3">
      <c r="A1279" s="372">
        <v>2240505</v>
      </c>
      <c r="B1279" s="375" t="s">
        <v>1107</v>
      </c>
      <c r="C1279" s="443"/>
    </row>
    <row r="1280" ht="16.5" hidden="1" customHeight="1" spans="1:3">
      <c r="A1280" s="372">
        <v>2240506</v>
      </c>
      <c r="B1280" s="375" t="s">
        <v>1108</v>
      </c>
      <c r="C1280" s="443"/>
    </row>
    <row r="1281" ht="16.5" hidden="1" customHeight="1" spans="1:3">
      <c r="A1281" s="372">
        <v>2240507</v>
      </c>
      <c r="B1281" s="375" t="s">
        <v>1109</v>
      </c>
      <c r="C1281" s="443"/>
    </row>
    <row r="1282" ht="16.5" hidden="1" customHeight="1" spans="1:3">
      <c r="A1282" s="372">
        <v>2240508</v>
      </c>
      <c r="B1282" s="375" t="s">
        <v>1110</v>
      </c>
      <c r="C1282" s="443"/>
    </row>
    <row r="1283" ht="16.5" hidden="1" customHeight="1" spans="1:3">
      <c r="A1283" s="372">
        <v>2240509</v>
      </c>
      <c r="B1283" s="375" t="s">
        <v>1111</v>
      </c>
      <c r="C1283" s="443"/>
    </row>
    <row r="1284" ht="16.5" hidden="1" customHeight="1" spans="1:3">
      <c r="A1284" s="372">
        <v>2240510</v>
      </c>
      <c r="B1284" s="375" t="s">
        <v>1112</v>
      </c>
      <c r="C1284" s="443"/>
    </row>
    <row r="1285" ht="16.5" hidden="1" customHeight="1" spans="1:3">
      <c r="A1285" s="372">
        <v>2240550</v>
      </c>
      <c r="B1285" s="375" t="s">
        <v>1113</v>
      </c>
      <c r="C1285" s="443"/>
    </row>
    <row r="1286" ht="16.5" hidden="1" customHeight="1" spans="1:3">
      <c r="A1286" s="372">
        <v>2240599</v>
      </c>
      <c r="B1286" s="375" t="s">
        <v>1114</v>
      </c>
      <c r="C1286" s="443"/>
    </row>
    <row r="1287" ht="16.5" customHeight="1" spans="1:3">
      <c r="A1287" s="372">
        <v>22406</v>
      </c>
      <c r="B1287" s="374" t="s">
        <v>1115</v>
      </c>
      <c r="C1287" s="443">
        <v>2824.81</v>
      </c>
    </row>
    <row r="1288" ht="16.5" customHeight="1" spans="1:3">
      <c r="A1288" s="372">
        <v>2240601</v>
      </c>
      <c r="B1288" s="375" t="s">
        <v>1116</v>
      </c>
      <c r="C1288" s="443">
        <v>2805.14</v>
      </c>
    </row>
    <row r="1289" ht="16.5" hidden="1" customHeight="1" spans="1:3">
      <c r="A1289" s="372">
        <v>2240602</v>
      </c>
      <c r="B1289" s="375" t="s">
        <v>1117</v>
      </c>
      <c r="C1289" s="443"/>
    </row>
    <row r="1290" ht="16.5" customHeight="1" spans="1:3">
      <c r="A1290" s="372">
        <v>2240699</v>
      </c>
      <c r="B1290" s="375" t="s">
        <v>1118</v>
      </c>
      <c r="C1290" s="443">
        <v>19.68</v>
      </c>
    </row>
    <row r="1291" ht="16.5" customHeight="1" spans="1:3">
      <c r="A1291" s="372">
        <v>22407</v>
      </c>
      <c r="B1291" s="374" t="s">
        <v>1119</v>
      </c>
      <c r="C1291" s="443">
        <v>410.2</v>
      </c>
    </row>
    <row r="1292" ht="16.5" customHeight="1" spans="1:3">
      <c r="A1292" s="372">
        <v>2240703</v>
      </c>
      <c r="B1292" s="375" t="s">
        <v>1120</v>
      </c>
      <c r="C1292" s="443">
        <v>331.2</v>
      </c>
    </row>
    <row r="1293" ht="16.5" hidden="1" customHeight="1" spans="1:3">
      <c r="A1293" s="372">
        <v>2240704</v>
      </c>
      <c r="B1293" s="375" t="s">
        <v>1121</v>
      </c>
      <c r="C1293" s="443"/>
    </row>
    <row r="1294" ht="16.5" customHeight="1" spans="1:3">
      <c r="A1294" s="372">
        <v>2240799</v>
      </c>
      <c r="B1294" s="375" t="s">
        <v>1122</v>
      </c>
      <c r="C1294" s="443">
        <v>79</v>
      </c>
    </row>
    <row r="1295" ht="16.5" customHeight="1" spans="1:3">
      <c r="A1295" s="372">
        <v>22499</v>
      </c>
      <c r="B1295" s="374" t="s">
        <v>1123</v>
      </c>
      <c r="C1295" s="443">
        <v>719.18</v>
      </c>
    </row>
    <row r="1296" ht="16.5" customHeight="1" spans="1:3">
      <c r="A1296" s="372">
        <v>2249999</v>
      </c>
      <c r="B1296" s="375" t="s">
        <v>1124</v>
      </c>
      <c r="C1296" s="443">
        <v>719.18</v>
      </c>
    </row>
    <row r="1297" ht="16.5" hidden="1" customHeight="1" spans="1:3">
      <c r="A1297" s="372">
        <v>229</v>
      </c>
      <c r="B1297" s="374" t="s">
        <v>1125</v>
      </c>
      <c r="C1297" s="443"/>
    </row>
    <row r="1298" ht="16.5" hidden="1" customHeight="1" spans="1:3">
      <c r="A1298" s="372">
        <v>22999</v>
      </c>
      <c r="B1298" s="374" t="s">
        <v>991</v>
      </c>
      <c r="C1298" s="443"/>
    </row>
    <row r="1299" ht="16.5" hidden="1" customHeight="1" spans="1:3">
      <c r="A1299" s="372">
        <v>2299999</v>
      </c>
      <c r="B1299" s="375" t="s">
        <v>285</v>
      </c>
      <c r="C1299" s="443"/>
    </row>
    <row r="1300" ht="16.5" customHeight="1" spans="1:3">
      <c r="A1300" s="372">
        <v>232</v>
      </c>
      <c r="B1300" s="374" t="s">
        <v>1126</v>
      </c>
      <c r="C1300" s="443">
        <v>20443.11</v>
      </c>
    </row>
    <row r="1301" ht="16.5" hidden="1" customHeight="1" spans="1:3">
      <c r="A1301" s="372">
        <v>23201</v>
      </c>
      <c r="B1301" s="374" t="s">
        <v>1127</v>
      </c>
      <c r="C1301" s="443"/>
    </row>
    <row r="1302" ht="16.5" hidden="1" customHeight="1" spans="1:3">
      <c r="A1302" s="372">
        <v>23202</v>
      </c>
      <c r="B1302" s="374" t="s">
        <v>1128</v>
      </c>
      <c r="C1302" s="443"/>
    </row>
    <row r="1303" ht="16.5" hidden="1" customHeight="1" spans="1:3">
      <c r="A1303" s="372">
        <v>2320201</v>
      </c>
      <c r="B1303" s="375" t="s">
        <v>1129</v>
      </c>
      <c r="C1303" s="443"/>
    </row>
    <row r="1304" ht="16.5" hidden="1" customHeight="1" spans="1:3">
      <c r="A1304" s="372">
        <v>2320202</v>
      </c>
      <c r="B1304" s="375" t="s">
        <v>1130</v>
      </c>
      <c r="C1304" s="443"/>
    </row>
    <row r="1305" ht="16.5" hidden="1" customHeight="1" spans="1:3">
      <c r="A1305" s="372">
        <v>2320203</v>
      </c>
      <c r="B1305" s="375" t="s">
        <v>1131</v>
      </c>
      <c r="C1305" s="443"/>
    </row>
    <row r="1306" ht="16.5" hidden="1" customHeight="1" spans="1:3">
      <c r="A1306" s="372">
        <v>2320299</v>
      </c>
      <c r="B1306" s="375" t="s">
        <v>1132</v>
      </c>
      <c r="C1306" s="443"/>
    </row>
    <row r="1307" ht="16.5" hidden="1" customHeight="1" spans="1:3">
      <c r="A1307" s="372">
        <v>23203</v>
      </c>
      <c r="B1307" s="374" t="s">
        <v>1133</v>
      </c>
      <c r="C1307" s="443"/>
    </row>
    <row r="1308" ht="16.5" customHeight="1" spans="1:3">
      <c r="A1308" s="372">
        <v>2320301</v>
      </c>
      <c r="B1308" s="375" t="s">
        <v>1134</v>
      </c>
      <c r="C1308" s="443">
        <v>20261.63</v>
      </c>
    </row>
    <row r="1309" ht="16.5" hidden="1" customHeight="1" spans="1:3">
      <c r="A1309" s="372">
        <v>2320302</v>
      </c>
      <c r="B1309" s="375" t="s">
        <v>1135</v>
      </c>
      <c r="C1309" s="443"/>
    </row>
    <row r="1310" ht="16.5" customHeight="1" spans="1:8">
      <c r="A1310" s="372">
        <v>2320303</v>
      </c>
      <c r="B1310" s="375" t="s">
        <v>1136</v>
      </c>
      <c r="C1310" s="443">
        <v>181.48</v>
      </c>
      <c r="F1310" s="445"/>
      <c r="G1310" s="445"/>
      <c r="H1310" s="445"/>
    </row>
    <row r="1311" ht="16.5" hidden="1" customHeight="1" spans="1:3">
      <c r="A1311" s="372">
        <v>2320399</v>
      </c>
      <c r="B1311" s="375" t="s">
        <v>1137</v>
      </c>
      <c r="C1311" s="443"/>
    </row>
    <row r="1312" ht="16.5" customHeight="1" spans="1:3">
      <c r="A1312" s="372">
        <v>233</v>
      </c>
      <c r="B1312" s="374" t="s">
        <v>1138</v>
      </c>
      <c r="C1312" s="443">
        <v>6.85</v>
      </c>
    </row>
    <row r="1313" ht="16.5" hidden="1" customHeight="1" spans="1:3">
      <c r="A1313" s="372">
        <v>23301</v>
      </c>
      <c r="B1313" s="374" t="s">
        <v>1139</v>
      </c>
      <c r="C1313" s="443"/>
    </row>
    <row r="1314" ht="16.5" hidden="1" customHeight="1" spans="1:3">
      <c r="A1314" s="372">
        <v>23302</v>
      </c>
      <c r="B1314" s="374" t="s">
        <v>1140</v>
      </c>
      <c r="C1314" s="443"/>
    </row>
    <row r="1315" ht="16.5" customHeight="1" spans="1:3">
      <c r="A1315" s="372">
        <v>23303</v>
      </c>
      <c r="B1315" s="374" t="s">
        <v>1141</v>
      </c>
      <c r="C1315" s="443">
        <v>6.85</v>
      </c>
    </row>
    <row r="1316" ht="16.5" hidden="1" customHeight="1" spans="1:3">
      <c r="A1316" s="372"/>
      <c r="B1316" s="374"/>
      <c r="C1316" s="443"/>
    </row>
    <row r="1318" customHeight="1" spans="1:3">
      <c r="A1318" s="379" t="s">
        <v>1142</v>
      </c>
      <c r="B1318" s="379"/>
      <c r="C1318" s="379"/>
    </row>
  </sheetData>
  <autoFilter ref="A4:C1316">
    <filterColumn colId="2">
      <filters>
        <filter val="500"/>
        <filter val="2,500"/>
        <filter val="1"/>
        <filter val="2"/>
        <filter val="102"/>
        <filter val="502"/>
        <filter val="3"/>
        <filter val="503"/>
        <filter val="4"/>
        <filter val="5"/>
        <filter val="6"/>
        <filter val="106"/>
        <filter val="506"/>
        <filter val="3,906"/>
        <filter val="7"/>
        <filter val="907"/>
        <filter val="17,107"/>
        <filter val="8"/>
        <filter val="108"/>
        <filter val="9"/>
        <filter val="4,111"/>
        <filter val="112"/>
        <filter val="113"/>
        <filter val="513"/>
        <filter val="3,114"/>
        <filter val="115"/>
        <filter val="515"/>
        <filter val="3,917"/>
        <filter val="4,517"/>
        <filter val="118"/>
        <filter val="223,548"/>
        <filter val="119"/>
        <filter val="32,919"/>
        <filter val="1,520"/>
        <filter val="4,921"/>
        <filter val="123"/>
        <filter val="923"/>
        <filter val="2,924"/>
        <filter val="126"/>
        <filter val="3,126"/>
        <filter val="127"/>
        <filter val="130"/>
        <filter val="5,930"/>
        <filter val="131"/>
        <filter val="533"/>
        <filter val="134"/>
        <filter val="2,934"/>
        <filter val="21,535"/>
        <filter val="136"/>
        <filter val="1,936"/>
        <filter val="2,137"/>
        <filter val="538"/>
        <filter val="541"/>
        <filter val="143"/>
        <filter val="144"/>
        <filter val="7,144"/>
        <filter val="547"/>
        <filter val="2,147"/>
        <filter val="1,549"/>
        <filter val="2,549"/>
        <filter val="2,950"/>
        <filter val="152"/>
        <filter val="553"/>
        <filter val="154"/>
        <filter val="155"/>
        <filter val="556"/>
        <filter val="4,556"/>
        <filter val="156,986"/>
        <filter val="4,157"/>
        <filter val="158"/>
        <filter val="559"/>
        <filter val="560"/>
        <filter val="13,960"/>
        <filter val="161"/>
        <filter val="27,962"/>
        <filter val="163"/>
        <filter val="563"/>
        <filter val="3,163"/>
        <filter val="4,963"/>
        <filter val="12,164"/>
        <filter val="165"/>
        <filter val="166"/>
        <filter val="968"/>
        <filter val="15,168"/>
        <filter val="170"/>
        <filter val="572"/>
        <filter val="173"/>
        <filter val="1,573"/>
        <filter val="9,174"/>
        <filter val="175"/>
        <filter val="575"/>
        <filter val="976"/>
        <filter val="1,177"/>
        <filter val="2,177"/>
        <filter val="4,977"/>
        <filter val="181"/>
        <filter val="583"/>
        <filter val="185"/>
        <filter val="2,585"/>
        <filter val="1,587"/>
        <filter val="989"/>
        <filter val="1,190"/>
        <filter val="1,590"/>
        <filter val="12,990"/>
        <filter val="591"/>
        <filter val="2,591"/>
        <filter val="192"/>
        <filter val="3,592"/>
        <filter val="4,192"/>
        <filter val="193"/>
        <filter val="1,993"/>
        <filter val="194"/>
        <filter val="1,596"/>
        <filter val="6,598"/>
        <filter val="200"/>
        <filter val="执行数"/>
        <filter val="7,604"/>
        <filter val="11,605"/>
        <filter val="206"/>
        <filter val="1,206"/>
        <filter val="208"/>
        <filter val="1,208"/>
        <filter val="213"/>
        <filter val="214"/>
        <filter val="2,217"/>
        <filter val="4,218"/>
        <filter val="1,219"/>
        <filter val="3,220"/>
        <filter val="222"/>
        <filter val="1,222"/>
        <filter val="3,222"/>
        <filter val="12,224"/>
        <filter val="626"/>
        <filter val="227"/>
        <filter val="628"/>
        <filter val="27,228"/>
        <filter val="232"/>
        <filter val="1,234"/>
        <filter val="236"/>
        <filter val="240"/>
        <filter val="641"/>
        <filter val="4,241"/>
        <filter val="643"/>
        <filter val="249"/>
        <filter val="251"/>
        <filter val="653"/>
        <filter val="654"/>
        <filter val="255"/>
        <filter val="2,656"/>
        <filter val="658"/>
        <filter val="259"/>
        <filter val="260"/>
        <filter val="660"/>
        <filter val="3,661"/>
        <filter val="662"/>
        <filter val="1,662"/>
        <filter val="8,662"/>
        <filter val="20,262"/>
        <filter val="267"/>
        <filter val="1,267"/>
        <filter val="2,667"/>
        <filter val="1,668"/>
        <filter val="2,268"/>
        <filter val="269"/>
        <filter val="1,671"/>
        <filter val="238,261"/>
        <filter val="5,273"/>
        <filter val="675"/>
        <filter val="2,675"/>
        <filter val="15,276"/>
        <filter val="681"/>
        <filter val="685"/>
        <filter val="687"/>
        <filter val="288"/>
        <filter val="1,288"/>
        <filter val="290"/>
        <filter val="1,292"/>
        <filter val="1,692"/>
        <filter val="695"/>
        <filter val="2,697"/>
        <filter val="298"/>
        <filter val="17,699"/>
        <filter val="1,700"/>
        <filter val="701"/>
        <filter val="36,703"/>
        <filter val="1,705"/>
        <filter val="707"/>
        <filter val="708"/>
        <filter val="309"/>
        <filter val="3,313"/>
        <filter val="21,314"/>
        <filter val="719"/>
        <filter val="2,319"/>
        <filter val="2,321"/>
        <filter val="1,722"/>
        <filter val="324"/>
        <filter val="6,324"/>
        <filter val="726"/>
        <filter val="3,328"/>
        <filter val="729"/>
        <filter val="331"/>
        <filter val="332"/>
        <filter val="734"/>
        <filter val="2,734"/>
        <filter val="14,335"/>
        <filter val="1,336"/>
        <filter val="338"/>
        <filter val="3,338"/>
        <filter val="5,738"/>
        <filter val="1,740"/>
        <filter val="741"/>
        <filter val="343"/>
        <filter val="743"/>
        <filter val="2,343"/>
        <filter val="33,344"/>
        <filter val="1,745"/>
        <filter val="348"/>
        <filter val="350"/>
        <filter val="2,351"/>
        <filter val="352"/>
        <filter val="3,753"/>
        <filter val="1,754"/>
        <filter val="358"/>
        <filter val="12,363"/>
        <filter val="1,766"/>
        <filter val="767"/>
        <filter val="3,768"/>
        <filter val="18,769"/>
        <filter val="772"/>
        <filter val="777"/>
        <filter val="1,777"/>
        <filter val="29,778"/>
        <filter val="772,369"/>
        <filter val="2,781"/>
        <filter val="1,786"/>
        <filter val="387"/>
        <filter val="4,387"/>
        <filter val="4,789"/>
        <filter val="790"/>
        <filter val="25,391"/>
        <filter val="392"/>
        <filter val="26,392"/>
        <filter val="21,794"/>
        <filter val="795"/>
        <filter val="400"/>
        <filter val="1,000"/>
        <filter val="20,803"/>
        <filter val="2,804"/>
        <filter val="2,805"/>
        <filter val="9,405"/>
        <filter val="16,406"/>
        <filter val="1,009"/>
        <filter val="10"/>
        <filter val="410"/>
        <filter val="1,810"/>
        <filter val="12"/>
        <filter val="13"/>
        <filter val="413"/>
        <filter val="1,414"/>
        <filter val="4,814"/>
        <filter val="816"/>
        <filter val="2,416"/>
        <filter val="1,017"/>
        <filter val="1,417"/>
        <filter val="818"/>
        <filter val="1,418"/>
        <filter val="39,418"/>
        <filter val="20"/>
        <filter val="1,420"/>
        <filter val="21"/>
        <filter val="821"/>
        <filter val="22"/>
        <filter val="25"/>
        <filter val="825"/>
        <filter val="2,825"/>
        <filter val="20,025"/>
        <filter val="1,426"/>
        <filter val="3,826"/>
        <filter val="6,426"/>
        <filter val="27"/>
        <filter val="9,027"/>
        <filter val="29"/>
        <filter val="829"/>
        <filter val="68,029"/>
        <filter val="30"/>
        <filter val="31"/>
        <filter val="32"/>
        <filter val="7,832"/>
        <filter val="33"/>
        <filter val="1,833"/>
        <filter val="34"/>
        <filter val="435"/>
        <filter val="36"/>
        <filter val="37"/>
        <filter val="837"/>
        <filter val="1,037"/>
        <filter val="39"/>
        <filter val="40"/>
        <filter val="1,840"/>
        <filter val="2,841"/>
        <filter val="43"/>
        <filter val="3,443"/>
        <filter val="5,443"/>
        <filter val="20,443"/>
        <filter val="45"/>
        <filter val="845"/>
        <filter val="46"/>
        <filter val="1,047"/>
        <filter val="100,817"/>
        <filter val="48"/>
        <filter val="49"/>
        <filter val="50"/>
        <filter val="10,050"/>
        <filter val="17,850"/>
        <filter val="52"/>
        <filter val="53"/>
        <filter val="2,053"/>
        <filter val="2,054"/>
        <filter val="12,855"/>
        <filter val="56"/>
        <filter val="1,057"/>
        <filter val="60"/>
        <filter val="1,060"/>
        <filter val="61"/>
        <filter val="62"/>
        <filter val="63"/>
        <filter val="464"/>
        <filter val="9,866"/>
        <filter val="468"/>
        <filter val="5,868"/>
        <filter val="10,468"/>
        <filter val="1,069"/>
        <filter val="27,069"/>
        <filter val="69,869"/>
        <filter val="70"/>
        <filter val="72"/>
        <filter val="73"/>
        <filter val="1,473"/>
        <filter val="82,074"/>
        <filter val="875"/>
        <filter val="3,875"/>
        <filter val="4,875"/>
        <filter val="13,477"/>
        <filter val="79"/>
        <filter val="1,480"/>
        <filter val="4,083"/>
        <filter val="2,084"/>
        <filter val="2,085"/>
        <filter val="86"/>
        <filter val="1,486"/>
        <filter val="87"/>
        <filter val="487"/>
        <filter val="887"/>
        <filter val="488"/>
        <filter val="2,488"/>
        <filter val="7,893"/>
        <filter val="91,496"/>
        <filter val="497"/>
        <filter val="499"/>
      </filters>
    </filterColumn>
    <extLst/>
  </autoFilter>
  <mergeCells count="4">
    <mergeCell ref="B1:C1"/>
    <mergeCell ref="B2:C2"/>
    <mergeCell ref="B4:C4"/>
    <mergeCell ref="A1318:C1318"/>
  </mergeCells>
  <printOptions horizontalCentered="1"/>
  <pageMargins left="0.236111111111111" right="0.236111111111111" top="0.511805555555556" bottom="0.432638888888889" header="0.314583333333333" footer="0.156944444444444"/>
  <pageSetup paperSize="9" orientation="portrait" blackAndWhite="1" errors="blank"/>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8"/>
  <sheetViews>
    <sheetView zoomScale="130" zoomScaleNormal="130" topLeftCell="A3" workbookViewId="0">
      <selection activeCell="E11" sqref="E11"/>
    </sheetView>
  </sheetViews>
  <sheetFormatPr defaultColWidth="9" defaultRowHeight="13.5" outlineLevelCol="2"/>
  <cols>
    <col min="1" max="1" width="9.875" style="113" customWidth="1"/>
    <col min="2" max="2" width="26.75" style="113" customWidth="1"/>
    <col min="3" max="3" width="26.825" style="113" customWidth="1"/>
    <col min="4" max="16384" width="9" style="113"/>
  </cols>
  <sheetData>
    <row r="1" ht="18" spans="1:3">
      <c r="A1" s="98" t="s">
        <v>1143</v>
      </c>
      <c r="B1" s="98"/>
      <c r="C1" s="98"/>
    </row>
    <row r="2" ht="25.5" customHeight="1" spans="1:3">
      <c r="A2" s="99" t="s">
        <v>1144</v>
      </c>
      <c r="B2" s="99"/>
      <c r="C2" s="99"/>
    </row>
    <row r="3" ht="20.25" customHeight="1" spans="1:3">
      <c r="A3" s="100" t="s">
        <v>1145</v>
      </c>
      <c r="B3" s="100"/>
      <c r="C3" s="100"/>
    </row>
    <row r="4" ht="14.25" customHeight="1" spans="1:3">
      <c r="A4" s="168"/>
      <c r="B4" s="168"/>
      <c r="C4" s="102" t="s">
        <v>35</v>
      </c>
    </row>
    <row r="5" ht="21.75" customHeight="1" spans="1:3">
      <c r="A5" s="170" t="s">
        <v>1146</v>
      </c>
      <c r="B5" s="431"/>
      <c r="C5" s="171" t="s">
        <v>40</v>
      </c>
    </row>
    <row r="6" s="112" customFormat="1" ht="22.5" customHeight="1" spans="1:3">
      <c r="A6" s="432" t="s">
        <v>1147</v>
      </c>
      <c r="B6" s="433"/>
      <c r="C6" s="429">
        <f>SUM(C7:C46)</f>
        <v>134381.0267</v>
      </c>
    </row>
    <row r="7" s="112" customFormat="1" ht="14.25" customHeight="1" spans="1:3">
      <c r="A7" s="118" t="s">
        <v>1148</v>
      </c>
      <c r="B7" s="119"/>
      <c r="C7" s="175">
        <v>3329.1</v>
      </c>
    </row>
    <row r="8" s="112" customFormat="1" ht="14.25" customHeight="1" spans="1:3">
      <c r="A8" s="118" t="s">
        <v>1149</v>
      </c>
      <c r="B8" s="119"/>
      <c r="C8" s="175">
        <v>4067.6</v>
      </c>
    </row>
    <row r="9" ht="14.25" customHeight="1" spans="1:3">
      <c r="A9" s="118" t="s">
        <v>1150</v>
      </c>
      <c r="B9" s="119"/>
      <c r="C9" s="175">
        <v>3267</v>
      </c>
    </row>
    <row r="10" s="112" customFormat="1" ht="14.25" customHeight="1" spans="1:3">
      <c r="A10" s="118" t="s">
        <v>1151</v>
      </c>
      <c r="B10" s="119"/>
      <c r="C10" s="175">
        <v>3534.8</v>
      </c>
    </row>
    <row r="11" ht="14.25" customHeight="1" spans="1:3">
      <c r="A11" s="118" t="s">
        <v>1152</v>
      </c>
      <c r="B11" s="119"/>
      <c r="C11" s="175">
        <v>3409.2</v>
      </c>
    </row>
    <row r="12" ht="14.25" customHeight="1" spans="1:3">
      <c r="A12" s="118" t="s">
        <v>1153</v>
      </c>
      <c r="B12" s="119"/>
      <c r="C12" s="175">
        <v>3713.3631</v>
      </c>
    </row>
    <row r="13" ht="14.25" customHeight="1" spans="1:3">
      <c r="A13" s="118" t="s">
        <v>1154</v>
      </c>
      <c r="B13" s="119"/>
      <c r="C13" s="175">
        <v>4627.3372</v>
      </c>
    </row>
    <row r="14" ht="14.25" customHeight="1" spans="1:3">
      <c r="A14" s="118" t="s">
        <v>1155</v>
      </c>
      <c r="B14" s="119"/>
      <c r="C14" s="175">
        <v>4024.0747</v>
      </c>
    </row>
    <row r="15" ht="14.25" customHeight="1" spans="1:3">
      <c r="A15" s="118" t="s">
        <v>1156</v>
      </c>
      <c r="B15" s="119"/>
      <c r="C15" s="175">
        <v>2869.1071</v>
      </c>
    </row>
    <row r="16" ht="14.25" customHeight="1" spans="1:3">
      <c r="A16" s="118" t="s">
        <v>1157</v>
      </c>
      <c r="B16" s="119"/>
      <c r="C16" s="175">
        <v>2673.6999</v>
      </c>
    </row>
    <row r="17" ht="14.25" customHeight="1" spans="1:3">
      <c r="A17" s="118" t="s">
        <v>1158</v>
      </c>
      <c r="B17" s="119"/>
      <c r="C17" s="175">
        <v>2111.6423</v>
      </c>
    </row>
    <row r="18" s="112" customFormat="1" ht="14.25" customHeight="1" spans="1:3">
      <c r="A18" s="118" t="s">
        <v>1159</v>
      </c>
      <c r="B18" s="119"/>
      <c r="C18" s="175">
        <v>4357.2502</v>
      </c>
    </row>
    <row r="19" s="112" customFormat="1" ht="14.25" customHeight="1" spans="1:3">
      <c r="A19" s="118" t="s">
        <v>1160</v>
      </c>
      <c r="B19" s="119"/>
      <c r="C19" s="175">
        <v>2382.6626</v>
      </c>
    </row>
    <row r="20" s="112" customFormat="1" ht="14.25" customHeight="1" spans="1:3">
      <c r="A20" s="118" t="s">
        <v>1161</v>
      </c>
      <c r="B20" s="119"/>
      <c r="C20" s="175">
        <v>3765.4725</v>
      </c>
    </row>
    <row r="21" s="112" customFormat="1" ht="14.25" customHeight="1" spans="1:3">
      <c r="A21" s="118" t="s">
        <v>1162</v>
      </c>
      <c r="B21" s="119"/>
      <c r="C21" s="175">
        <v>2175.7981</v>
      </c>
    </row>
    <row r="22" s="112" customFormat="1" ht="14.25" customHeight="1" spans="1:3">
      <c r="A22" s="118" t="s">
        <v>1163</v>
      </c>
      <c r="B22" s="119"/>
      <c r="C22" s="175">
        <v>4464.1976</v>
      </c>
    </row>
    <row r="23" s="112" customFormat="1" ht="14.25" customHeight="1" spans="1:3">
      <c r="A23" s="118" t="s">
        <v>1164</v>
      </c>
      <c r="B23" s="119"/>
      <c r="C23" s="175">
        <v>2606.387</v>
      </c>
    </row>
    <row r="24" s="112" customFormat="1" ht="14.25" customHeight="1" spans="1:3">
      <c r="A24" s="118" t="s">
        <v>1165</v>
      </c>
      <c r="B24" s="119"/>
      <c r="C24" s="175">
        <v>4434.612</v>
      </c>
    </row>
    <row r="25" s="112" customFormat="1" ht="14.25" customHeight="1" spans="1:3">
      <c r="A25" s="118" t="s">
        <v>1166</v>
      </c>
      <c r="B25" s="119"/>
      <c r="C25" s="175">
        <v>1710.2739</v>
      </c>
    </row>
    <row r="26" s="112" customFormat="1" ht="14.25" customHeight="1" spans="1:3">
      <c r="A26" s="118" t="s">
        <v>1167</v>
      </c>
      <c r="B26" s="119"/>
      <c r="C26" s="175">
        <v>1515.9646</v>
      </c>
    </row>
    <row r="27" s="112" customFormat="1" ht="14.25" customHeight="1" spans="1:3">
      <c r="A27" s="118" t="s">
        <v>1168</v>
      </c>
      <c r="B27" s="119"/>
      <c r="C27" s="175">
        <v>3263.0821</v>
      </c>
    </row>
    <row r="28" s="112" customFormat="1" ht="14.25" customHeight="1" spans="1:3">
      <c r="A28" s="118" t="s">
        <v>1169</v>
      </c>
      <c r="B28" s="119"/>
      <c r="C28" s="175">
        <v>4087.1333</v>
      </c>
    </row>
    <row r="29" s="112" customFormat="1" ht="14.25" customHeight="1" spans="1:3">
      <c r="A29" s="118" t="s">
        <v>1170</v>
      </c>
      <c r="B29" s="119"/>
      <c r="C29" s="175">
        <v>2546.8563</v>
      </c>
    </row>
    <row r="30" s="112" customFormat="1" ht="14.25" customHeight="1" spans="1:3">
      <c r="A30" s="118" t="s">
        <v>1171</v>
      </c>
      <c r="B30" s="119"/>
      <c r="C30" s="175">
        <v>2449.7045</v>
      </c>
    </row>
    <row r="31" s="112" customFormat="1" ht="14.25" customHeight="1" spans="1:3">
      <c r="A31" s="118" t="s">
        <v>1172</v>
      </c>
      <c r="B31" s="119"/>
      <c r="C31" s="175">
        <v>2203.1086</v>
      </c>
    </row>
    <row r="32" s="112" customFormat="1" ht="14.25" customHeight="1" spans="1:3">
      <c r="A32" s="118" t="s">
        <v>1173</v>
      </c>
      <c r="B32" s="119"/>
      <c r="C32" s="175">
        <v>3852.647</v>
      </c>
    </row>
    <row r="33" s="112" customFormat="1" ht="14.25" customHeight="1" spans="1:3">
      <c r="A33" s="118" t="s">
        <v>1174</v>
      </c>
      <c r="B33" s="119"/>
      <c r="C33" s="175">
        <v>2339.6619</v>
      </c>
    </row>
    <row r="34" s="112" customFormat="1" ht="14.25" customHeight="1" spans="1:3">
      <c r="A34" s="118" t="s">
        <v>1175</v>
      </c>
      <c r="B34" s="119"/>
      <c r="C34" s="175">
        <v>3758.11</v>
      </c>
    </row>
    <row r="35" s="112" customFormat="1" ht="14.25" customHeight="1" spans="1:3">
      <c r="A35" s="118" t="s">
        <v>1176</v>
      </c>
      <c r="B35" s="119"/>
      <c r="C35" s="175">
        <v>2114.815</v>
      </c>
    </row>
    <row r="36" s="112" customFormat="1" ht="14.25" customHeight="1" spans="1:3">
      <c r="A36" s="118" t="s">
        <v>1177</v>
      </c>
      <c r="B36" s="119"/>
      <c r="C36" s="175">
        <v>2502.2081</v>
      </c>
    </row>
    <row r="37" s="112" customFormat="1" ht="14.25" customHeight="1" spans="1:3">
      <c r="A37" s="118" t="s">
        <v>1178</v>
      </c>
      <c r="B37" s="119"/>
      <c r="C37" s="175">
        <v>6171.5618</v>
      </c>
    </row>
    <row r="38" s="112" customFormat="1" ht="14.25" customHeight="1" spans="1:3">
      <c r="A38" s="118" t="s">
        <v>1179</v>
      </c>
      <c r="B38" s="119"/>
      <c r="C38" s="175">
        <v>3917.3595</v>
      </c>
    </row>
    <row r="39" s="112" customFormat="1" ht="14.25" customHeight="1" spans="1:3">
      <c r="A39" s="118" t="s">
        <v>1180</v>
      </c>
      <c r="B39" s="119"/>
      <c r="C39" s="175">
        <v>3845.394</v>
      </c>
    </row>
    <row r="40" s="112" customFormat="1" ht="14.25" customHeight="1" spans="1:3">
      <c r="A40" s="118" t="s">
        <v>1181</v>
      </c>
      <c r="B40" s="119"/>
      <c r="C40" s="175">
        <v>2805.1033</v>
      </c>
    </row>
    <row r="41" s="112" customFormat="1" ht="14.25" customHeight="1" spans="1:3">
      <c r="A41" s="118" t="s">
        <v>1182</v>
      </c>
      <c r="B41" s="119"/>
      <c r="C41" s="175">
        <v>2977.57</v>
      </c>
    </row>
    <row r="42" s="112" customFormat="1" ht="14.25" customHeight="1" spans="1:3">
      <c r="A42" s="118" t="s">
        <v>1183</v>
      </c>
      <c r="B42" s="119"/>
      <c r="C42" s="175">
        <v>5284.3627</v>
      </c>
    </row>
    <row r="43" s="112" customFormat="1" ht="14.25" customHeight="1" spans="1:3">
      <c r="A43" s="118" t="s">
        <v>1184</v>
      </c>
      <c r="B43" s="119"/>
      <c r="C43" s="175">
        <v>1949.0957</v>
      </c>
    </row>
    <row r="44" s="112" customFormat="1" ht="14.25" customHeight="1" spans="1:3">
      <c r="A44" s="118" t="s">
        <v>1185</v>
      </c>
      <c r="B44" s="119"/>
      <c r="C44" s="175">
        <v>5023.7686</v>
      </c>
    </row>
    <row r="45" s="112" customFormat="1" ht="14.25" customHeight="1" spans="1:3">
      <c r="A45" s="118" t="s">
        <v>1186</v>
      </c>
      <c r="B45" s="119"/>
      <c r="C45" s="175">
        <v>5687.7191</v>
      </c>
    </row>
    <row r="46" s="112" customFormat="1" ht="14.25" customHeight="1" spans="1:3">
      <c r="A46" s="118" t="s">
        <v>1187</v>
      </c>
      <c r="B46" s="119"/>
      <c r="C46" s="175">
        <v>2562.2224</v>
      </c>
    </row>
    <row r="47" s="112" customFormat="1" ht="14.25" customHeight="1" spans="1:3">
      <c r="A47" s="118"/>
      <c r="B47" s="119"/>
      <c r="C47" s="175"/>
    </row>
    <row r="48" ht="14.25" customHeight="1" spans="1:3">
      <c r="A48" s="121"/>
      <c r="B48" s="122"/>
      <c r="C48" s="123"/>
    </row>
  </sheetData>
  <mergeCells count="47">
    <mergeCell ref="A1:C1"/>
    <mergeCell ref="A2:C2"/>
    <mergeCell ref="A3:C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s>
  <printOptions horizontalCentered="1"/>
  <pageMargins left="0.314583333333333" right="0.314583333333333" top="0.393055555555556" bottom="0.196527777777778" header="0.314583333333333" footer="0.314583333333333"/>
  <pageSetup paperSize="9" fitToHeight="0"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01"/>
  <sheetViews>
    <sheetView showZeros="0" zoomScale="130" zoomScaleNormal="130" workbookViewId="0">
      <selection activeCell="D16" sqref="D16"/>
    </sheetView>
  </sheetViews>
  <sheetFormatPr defaultColWidth="10" defaultRowHeight="13.5" outlineLevelCol="1"/>
  <cols>
    <col min="1" max="1" width="56.625" style="96" customWidth="1"/>
    <col min="2" max="2" width="20.125" style="97" customWidth="1"/>
    <col min="3" max="16384" width="10" style="97"/>
  </cols>
  <sheetData>
    <row r="1" ht="18" spans="1:2">
      <c r="A1" s="98" t="s">
        <v>1188</v>
      </c>
      <c r="B1" s="98"/>
    </row>
    <row r="2" ht="24" spans="1:2">
      <c r="A2" s="99" t="s">
        <v>1144</v>
      </c>
      <c r="B2" s="99"/>
    </row>
    <row r="3" spans="1:2">
      <c r="A3" s="100" t="s">
        <v>1189</v>
      </c>
      <c r="B3" s="100"/>
    </row>
    <row r="4" ht="20.25" customHeight="1" spans="1:2">
      <c r="A4" s="101"/>
      <c r="B4" s="102" t="s">
        <v>35</v>
      </c>
    </row>
    <row r="5" ht="24" customHeight="1" spans="1:2">
      <c r="A5" s="170" t="s">
        <v>1190</v>
      </c>
      <c r="B5" s="171" t="s">
        <v>40</v>
      </c>
    </row>
    <row r="6" ht="24" customHeight="1" spans="1:2">
      <c r="A6" s="428" t="s">
        <v>1191</v>
      </c>
      <c r="B6" s="429">
        <f>SUM(B7:B10)</f>
        <v>134381</v>
      </c>
    </row>
    <row r="7" ht="20.1" customHeight="1" spans="1:2">
      <c r="A7" s="177" t="s">
        <v>1192</v>
      </c>
      <c r="B7" s="176">
        <v>35537</v>
      </c>
    </row>
    <row r="8" ht="20.1" customHeight="1" spans="1:2">
      <c r="A8" s="177" t="s">
        <v>1193</v>
      </c>
      <c r="B8" s="176">
        <v>1834</v>
      </c>
    </row>
    <row r="9" ht="20.1" customHeight="1" spans="1:2">
      <c r="A9" s="177" t="s">
        <v>1194</v>
      </c>
      <c r="B9" s="176">
        <v>68141</v>
      </c>
    </row>
    <row r="10" ht="20.1" customHeight="1" spans="1:2">
      <c r="A10" s="430" t="s">
        <v>1195</v>
      </c>
      <c r="B10" s="176">
        <v>28869</v>
      </c>
    </row>
    <row r="11" ht="49.5" customHeight="1" spans="1:2">
      <c r="A11" s="111" t="s">
        <v>1196</v>
      </c>
      <c r="B11" s="111"/>
    </row>
    <row r="12" ht="20.1" customHeight="1"/>
    <row r="13" ht="20.1" customHeight="1" spans="1:1">
      <c r="A13" s="97"/>
    </row>
    <row r="14" ht="20.1" customHeight="1" spans="1:1">
      <c r="A14" s="97"/>
    </row>
    <row r="15" ht="20.1" customHeight="1" spans="1:1">
      <c r="A15" s="97"/>
    </row>
    <row r="16" ht="20.1" customHeight="1" spans="1:1">
      <c r="A16" s="97"/>
    </row>
    <row r="17" ht="20.1" customHeight="1" spans="1:1">
      <c r="A17" s="97"/>
    </row>
    <row r="18" ht="20.1" customHeight="1" spans="1:1">
      <c r="A18" s="97"/>
    </row>
    <row r="19" ht="20.1" customHeight="1" spans="1:1">
      <c r="A19" s="97"/>
    </row>
    <row r="20" ht="20.1" customHeight="1" spans="1:1">
      <c r="A20" s="97"/>
    </row>
    <row r="21" ht="20.1" customHeight="1" spans="1:2">
      <c r="A21" s="97"/>
      <c r="B21" s="429"/>
    </row>
    <row r="22" ht="20.1" customHeight="1" spans="1:1">
      <c r="A22" s="97"/>
    </row>
    <row r="23" ht="20.1" customHeight="1" spans="1:1">
      <c r="A23" s="97"/>
    </row>
    <row r="24" ht="20.1" customHeight="1" spans="1:1">
      <c r="A24" s="97"/>
    </row>
    <row r="25" ht="20.1" customHeight="1" spans="1:1">
      <c r="A25" s="97"/>
    </row>
    <row r="26" ht="20.1" customHeight="1" spans="1:1">
      <c r="A26" s="97"/>
    </row>
    <row r="27" ht="20.1" customHeight="1" spans="1:1">
      <c r="A27" s="97"/>
    </row>
    <row r="28" ht="20.1" customHeight="1" spans="1:1">
      <c r="A28" s="97"/>
    </row>
    <row r="29" ht="20.1" customHeight="1" spans="1:1">
      <c r="A29" s="97"/>
    </row>
    <row r="30" ht="20.1" customHeight="1" spans="1:1">
      <c r="A30" s="97"/>
    </row>
    <row r="31" ht="20.1" customHeight="1" spans="1:1">
      <c r="A31" s="97"/>
    </row>
    <row r="32" ht="20.1" customHeight="1" spans="1:1">
      <c r="A32" s="97"/>
    </row>
    <row r="33" ht="20.1" customHeight="1" spans="1:1">
      <c r="A33" s="97"/>
    </row>
    <row r="34" spans="1:1">
      <c r="A34" s="97"/>
    </row>
    <row r="35" spans="1:1">
      <c r="A35" s="97"/>
    </row>
    <row r="36" spans="1:1">
      <c r="A36" s="97"/>
    </row>
    <row r="37" spans="1:1">
      <c r="A37" s="97"/>
    </row>
    <row r="38" spans="1:1">
      <c r="A38" s="97"/>
    </row>
    <row r="39" spans="1:1">
      <c r="A39" s="97"/>
    </row>
    <row r="40" spans="1:1">
      <c r="A40" s="97"/>
    </row>
    <row r="41" spans="1:1">
      <c r="A41" s="97"/>
    </row>
    <row r="42" spans="1:1">
      <c r="A42" s="97"/>
    </row>
    <row r="43" spans="1:1">
      <c r="A43" s="97"/>
    </row>
    <row r="44" spans="1:1">
      <c r="A44" s="97"/>
    </row>
    <row r="45" spans="1:1">
      <c r="A45" s="97"/>
    </row>
    <row r="46" spans="1:1">
      <c r="A46" s="97"/>
    </row>
    <row r="47" spans="1:1">
      <c r="A47" s="97"/>
    </row>
    <row r="48" spans="1:1">
      <c r="A48" s="97"/>
    </row>
    <row r="49" spans="1:1">
      <c r="A49" s="97"/>
    </row>
    <row r="50" spans="1:1">
      <c r="A50" s="97"/>
    </row>
    <row r="51" spans="1:1">
      <c r="A51" s="97"/>
    </row>
    <row r="52" spans="1:1">
      <c r="A52" s="97"/>
    </row>
    <row r="53" spans="1:1">
      <c r="A53" s="97"/>
    </row>
    <row r="54" spans="1:1">
      <c r="A54" s="97"/>
    </row>
    <row r="55" spans="1:1">
      <c r="A55" s="97"/>
    </row>
    <row r="56" spans="1:1">
      <c r="A56" s="97"/>
    </row>
    <row r="57" spans="1:1">
      <c r="A57" s="97"/>
    </row>
    <row r="58" spans="1:1">
      <c r="A58" s="97"/>
    </row>
    <row r="59" spans="1:1">
      <c r="A59" s="97"/>
    </row>
    <row r="60" spans="1:1">
      <c r="A60" s="97"/>
    </row>
    <row r="61" spans="1:1">
      <c r="A61" s="97"/>
    </row>
    <row r="62" spans="1:1">
      <c r="A62" s="97"/>
    </row>
    <row r="63" spans="1:1">
      <c r="A63" s="97"/>
    </row>
    <row r="64" spans="1:1">
      <c r="A64" s="97"/>
    </row>
    <row r="65" spans="1:1">
      <c r="A65" s="97"/>
    </row>
    <row r="66" spans="1:1">
      <c r="A66" s="97"/>
    </row>
    <row r="67" spans="1:1">
      <c r="A67" s="97"/>
    </row>
    <row r="68" spans="1:1">
      <c r="A68" s="97"/>
    </row>
    <row r="69" spans="1:1">
      <c r="A69" s="97"/>
    </row>
    <row r="70" spans="1:1">
      <c r="A70" s="97"/>
    </row>
    <row r="71" spans="1:1">
      <c r="A71" s="97"/>
    </row>
    <row r="72" spans="1:1">
      <c r="A72" s="97"/>
    </row>
    <row r="73" spans="1:1">
      <c r="A73" s="97"/>
    </row>
    <row r="74" spans="1:1">
      <c r="A74" s="97"/>
    </row>
    <row r="75" spans="1:1">
      <c r="A75" s="97"/>
    </row>
    <row r="76" spans="1:1">
      <c r="A76" s="97"/>
    </row>
    <row r="77" spans="1:1">
      <c r="A77" s="97"/>
    </row>
    <row r="78" spans="1:1">
      <c r="A78" s="97"/>
    </row>
    <row r="79" spans="1:1">
      <c r="A79" s="97"/>
    </row>
    <row r="80" spans="1:1">
      <c r="A80" s="97"/>
    </row>
    <row r="81" spans="1:1">
      <c r="A81" s="97"/>
    </row>
    <row r="82" spans="1:1">
      <c r="A82" s="97"/>
    </row>
    <row r="83" spans="1:1">
      <c r="A83" s="97"/>
    </row>
    <row r="84" spans="1:1">
      <c r="A84" s="97"/>
    </row>
    <row r="85" spans="1:1">
      <c r="A85" s="97"/>
    </row>
    <row r="86" spans="1:1">
      <c r="A86" s="97"/>
    </row>
    <row r="87" spans="1:1">
      <c r="A87" s="97"/>
    </row>
    <row r="88" spans="1:1">
      <c r="A88" s="97"/>
    </row>
    <row r="89" spans="1:1">
      <c r="A89" s="97"/>
    </row>
    <row r="90" spans="1:1">
      <c r="A90" s="97"/>
    </row>
    <row r="91" spans="1:1">
      <c r="A91" s="97"/>
    </row>
    <row r="92" spans="1:1">
      <c r="A92" s="97"/>
    </row>
    <row r="93" spans="1:1">
      <c r="A93" s="97"/>
    </row>
    <row r="94" spans="1:1">
      <c r="A94" s="97"/>
    </row>
    <row r="95" spans="1:1">
      <c r="A95" s="97"/>
    </row>
    <row r="96" spans="1:1">
      <c r="A96" s="97"/>
    </row>
    <row r="97" spans="1:1">
      <c r="A97" s="97"/>
    </row>
    <row r="98" spans="1:1">
      <c r="A98" s="97"/>
    </row>
    <row r="99" spans="1:1">
      <c r="A99" s="97"/>
    </row>
    <row r="100" spans="1:1">
      <c r="A100" s="97"/>
    </row>
    <row r="101" spans="1:1">
      <c r="A101" s="97"/>
    </row>
  </sheetData>
  <mergeCells count="4">
    <mergeCell ref="A1:B1"/>
    <mergeCell ref="A2:B2"/>
    <mergeCell ref="A3:B3"/>
    <mergeCell ref="A11:B11"/>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7"/>
  <sheetViews>
    <sheetView showZeros="0" topLeftCell="A2" workbookViewId="0">
      <selection activeCell="Q10" sqref="Q10"/>
    </sheetView>
  </sheetViews>
  <sheetFormatPr defaultColWidth="9" defaultRowHeight="14.25"/>
  <cols>
    <col min="1" max="1" width="39.125" style="380" customWidth="1"/>
    <col min="2" max="2" width="15" style="380" customWidth="1"/>
    <col min="3" max="5" width="11.125" style="381" customWidth="1"/>
    <col min="6" max="6" width="12.625" style="382" customWidth="1"/>
    <col min="7" max="7" width="11.75" style="382" customWidth="1"/>
    <col min="8" max="8" width="35.125" style="383" customWidth="1"/>
    <col min="9" max="9" width="13.375" style="383" customWidth="1"/>
    <col min="10" max="11" width="11.125" style="381" customWidth="1"/>
    <col min="12" max="12" width="11.125" style="381" hidden="1" customWidth="1"/>
    <col min="13" max="13" width="11.125" style="381" customWidth="1"/>
    <col min="14" max="14" width="12.375" style="381" customWidth="1"/>
    <col min="15" max="15" width="12.625" style="382" hidden="1" customWidth="1"/>
    <col min="16" max="16" width="11.75" style="382" customWidth="1"/>
    <col min="17" max="16384" width="9" style="384"/>
  </cols>
  <sheetData>
    <row r="1" ht="18" customHeight="1" spans="1:16">
      <c r="A1" s="3" t="s">
        <v>1197</v>
      </c>
      <c r="B1" s="3"/>
      <c r="C1" s="3"/>
      <c r="D1" s="3"/>
      <c r="E1" s="3"/>
      <c r="F1" s="294"/>
      <c r="G1" s="294"/>
      <c r="H1" s="3"/>
      <c r="I1" s="3"/>
      <c r="J1" s="3"/>
      <c r="K1" s="3"/>
      <c r="L1" s="3"/>
      <c r="M1" s="3"/>
      <c r="N1" s="3"/>
      <c r="O1" s="294"/>
      <c r="P1" s="294"/>
    </row>
    <row r="2" ht="33" customHeight="1" spans="1:16">
      <c r="A2" s="28" t="s">
        <v>1198</v>
      </c>
      <c r="B2" s="28"/>
      <c r="C2" s="28"/>
      <c r="D2" s="28"/>
      <c r="E2" s="28"/>
      <c r="F2" s="295"/>
      <c r="G2" s="295"/>
      <c r="H2" s="28"/>
      <c r="I2" s="28"/>
      <c r="J2" s="28"/>
      <c r="K2" s="28"/>
      <c r="L2" s="28"/>
      <c r="M2" s="28"/>
      <c r="N2" s="28"/>
      <c r="O2" s="295"/>
      <c r="P2" s="295"/>
    </row>
    <row r="3" ht="20.25" customHeight="1" spans="1:16">
      <c r="A3" s="385" t="s">
        <v>1199</v>
      </c>
      <c r="B3" s="385"/>
      <c r="C3" s="385"/>
      <c r="D3" s="385"/>
      <c r="E3" s="385"/>
      <c r="F3" s="386"/>
      <c r="G3" s="386"/>
      <c r="H3" s="385"/>
      <c r="I3" s="385"/>
      <c r="J3" s="385"/>
      <c r="K3" s="385"/>
      <c r="L3" s="385"/>
      <c r="M3" s="385"/>
      <c r="N3" s="385"/>
      <c r="O3" s="386"/>
      <c r="P3" s="418" t="s">
        <v>35</v>
      </c>
    </row>
    <row r="4" ht="56.25" spans="1:16">
      <c r="A4" s="387" t="s">
        <v>1200</v>
      </c>
      <c r="B4" s="387" t="s">
        <v>37</v>
      </c>
      <c r="C4" s="34" t="s">
        <v>38</v>
      </c>
      <c r="D4" s="34" t="s">
        <v>39</v>
      </c>
      <c r="E4" s="34" t="s">
        <v>40</v>
      </c>
      <c r="F4" s="298" t="s">
        <v>41</v>
      </c>
      <c r="G4" s="298" t="s">
        <v>42</v>
      </c>
      <c r="H4" s="388" t="s">
        <v>127</v>
      </c>
      <c r="I4" s="388" t="s">
        <v>37</v>
      </c>
      <c r="J4" s="34" t="s">
        <v>38</v>
      </c>
      <c r="K4" s="34" t="s">
        <v>39</v>
      </c>
      <c r="L4" s="34" t="s">
        <v>44</v>
      </c>
      <c r="M4" s="34" t="s">
        <v>40</v>
      </c>
      <c r="N4" s="34" t="s">
        <v>41</v>
      </c>
      <c r="O4" s="298" t="s">
        <v>45</v>
      </c>
      <c r="P4" s="419" t="s">
        <v>42</v>
      </c>
    </row>
    <row r="5" ht="20.1" customHeight="1" spans="1:16">
      <c r="A5" s="389" t="s">
        <v>46</v>
      </c>
      <c r="B5" s="300">
        <v>511906</v>
      </c>
      <c r="C5" s="300">
        <v>388021</v>
      </c>
      <c r="D5" s="300">
        <v>526047</v>
      </c>
      <c r="E5" s="390">
        <f>SUM(E6+E20)</f>
        <v>539554</v>
      </c>
      <c r="F5" s="391">
        <v>102.6</v>
      </c>
      <c r="G5" s="392">
        <v>5.4</v>
      </c>
      <c r="H5" s="393" t="s">
        <v>46</v>
      </c>
      <c r="I5" s="300">
        <v>511906</v>
      </c>
      <c r="J5" s="300">
        <v>388021</v>
      </c>
      <c r="K5" s="300">
        <v>526047</v>
      </c>
      <c r="L5" s="300">
        <v>605786</v>
      </c>
      <c r="M5" s="300">
        <f>SUM(M6+M20)</f>
        <v>539554</v>
      </c>
      <c r="N5" s="300">
        <v>102.6</v>
      </c>
      <c r="O5" s="391">
        <v>86.3</v>
      </c>
      <c r="P5" s="420" t="s">
        <v>1201</v>
      </c>
    </row>
    <row r="6" ht="20.1" customHeight="1" spans="1:16">
      <c r="A6" s="394" t="s">
        <v>47</v>
      </c>
      <c r="B6" s="303">
        <v>186016</v>
      </c>
      <c r="C6" s="303">
        <v>255000</v>
      </c>
      <c r="D6" s="303">
        <v>205000</v>
      </c>
      <c r="E6" s="303">
        <v>205006</v>
      </c>
      <c r="F6" s="395" t="s">
        <v>48</v>
      </c>
      <c r="G6" s="392">
        <v>10.2</v>
      </c>
      <c r="H6" s="396" t="s">
        <v>50</v>
      </c>
      <c r="I6" s="303">
        <v>388853</v>
      </c>
      <c r="J6" s="303">
        <v>329021</v>
      </c>
      <c r="K6" s="303">
        <v>362153</v>
      </c>
      <c r="L6" s="303">
        <v>391856</v>
      </c>
      <c r="M6" s="303">
        <v>308788</v>
      </c>
      <c r="N6" s="300">
        <v>85.3</v>
      </c>
      <c r="O6" s="391">
        <v>78.8</v>
      </c>
      <c r="P6" s="420">
        <v>-20.6</v>
      </c>
    </row>
    <row r="7" ht="20.1" customHeight="1" spans="1:16">
      <c r="A7" s="397" t="s">
        <v>1202</v>
      </c>
      <c r="B7" s="397"/>
      <c r="C7" s="398"/>
      <c r="D7" s="398"/>
      <c r="E7" s="398"/>
      <c r="F7" s="399"/>
      <c r="G7" s="400"/>
      <c r="H7" s="401" t="s">
        <v>1203</v>
      </c>
      <c r="I7" s="421"/>
      <c r="J7" s="398"/>
      <c r="K7" s="398"/>
      <c r="L7" s="398"/>
      <c r="M7" s="398"/>
      <c r="N7" s="300"/>
      <c r="O7" s="399"/>
      <c r="P7" s="422"/>
    </row>
    <row r="8" ht="20.1" customHeight="1" spans="1:16">
      <c r="A8" s="402" t="s">
        <v>1204</v>
      </c>
      <c r="B8" s="397"/>
      <c r="C8" s="398"/>
      <c r="D8" s="398"/>
      <c r="E8" s="398"/>
      <c r="F8" s="399"/>
      <c r="G8" s="400"/>
      <c r="H8" s="401" t="s">
        <v>1205</v>
      </c>
      <c r="I8" s="421">
        <v>3309</v>
      </c>
      <c r="J8" s="421">
        <v>5806</v>
      </c>
      <c r="K8" s="398">
        <v>7159</v>
      </c>
      <c r="L8" s="398">
        <f>7963.6-1</f>
        <v>7962.6</v>
      </c>
      <c r="M8" s="398">
        <v>4221.4</v>
      </c>
      <c r="N8" s="395" t="s">
        <v>106</v>
      </c>
      <c r="O8" s="395" t="s">
        <v>93</v>
      </c>
      <c r="P8" s="420">
        <v>27.6</v>
      </c>
    </row>
    <row r="9" ht="20.1" customHeight="1" spans="1:16">
      <c r="A9" s="402" t="s">
        <v>1206</v>
      </c>
      <c r="B9" s="397"/>
      <c r="C9" s="398"/>
      <c r="D9" s="398"/>
      <c r="E9" s="398"/>
      <c r="F9" s="399"/>
      <c r="G9" s="400"/>
      <c r="H9" s="401" t="s">
        <v>1207</v>
      </c>
      <c r="I9" s="421">
        <v>178224</v>
      </c>
      <c r="J9" s="421">
        <v>192156</v>
      </c>
      <c r="K9" s="398">
        <v>167372</v>
      </c>
      <c r="L9" s="398">
        <v>168303.64</v>
      </c>
      <c r="M9" s="398">
        <v>131028.33</v>
      </c>
      <c r="N9" s="300">
        <v>78.3</v>
      </c>
      <c r="O9" s="391">
        <v>77.9</v>
      </c>
      <c r="P9" s="420">
        <v>-26.5</v>
      </c>
    </row>
    <row r="10" ht="20.1" customHeight="1" spans="1:16">
      <c r="A10" s="402" t="s">
        <v>1208</v>
      </c>
      <c r="B10" s="397"/>
      <c r="C10" s="398"/>
      <c r="D10" s="398"/>
      <c r="E10" s="398"/>
      <c r="F10" s="399"/>
      <c r="G10" s="400"/>
      <c r="H10" s="401" t="s">
        <v>1209</v>
      </c>
      <c r="I10" s="421">
        <v>43559</v>
      </c>
      <c r="J10" s="421">
        <v>95075</v>
      </c>
      <c r="K10" s="398">
        <v>57479</v>
      </c>
      <c r="L10" s="398">
        <v>84476.13</v>
      </c>
      <c r="M10" s="398">
        <v>49260.91</v>
      </c>
      <c r="N10" s="300">
        <v>85.7</v>
      </c>
      <c r="O10" s="391">
        <v>58.3</v>
      </c>
      <c r="P10" s="420">
        <v>13.1</v>
      </c>
    </row>
    <row r="11" ht="20.1" customHeight="1" spans="1:16">
      <c r="A11" s="402" t="s">
        <v>1210</v>
      </c>
      <c r="B11" s="344">
        <v>7823</v>
      </c>
      <c r="C11" s="42">
        <v>10000</v>
      </c>
      <c r="D11" s="398">
        <v>5000</v>
      </c>
      <c r="E11" s="398">
        <v>5583</v>
      </c>
      <c r="F11" s="391">
        <v>111.7</v>
      </c>
      <c r="G11" s="392">
        <v>-28.6</v>
      </c>
      <c r="H11" s="401" t="s">
        <v>1211</v>
      </c>
      <c r="I11" s="421"/>
      <c r="J11" s="421"/>
      <c r="K11" s="398"/>
      <c r="L11" s="398">
        <v>0</v>
      </c>
      <c r="M11" s="398"/>
      <c r="N11" s="300"/>
      <c r="O11" s="399"/>
      <c r="P11" s="422"/>
    </row>
    <row r="12" ht="20.1" customHeight="1" spans="1:16">
      <c r="A12" s="402" t="s">
        <v>1212</v>
      </c>
      <c r="B12" s="344"/>
      <c r="C12" s="42"/>
      <c r="D12" s="398"/>
      <c r="E12" s="398"/>
      <c r="F12" s="399"/>
      <c r="G12" s="400"/>
      <c r="H12" s="401" t="s">
        <v>1213</v>
      </c>
      <c r="I12" s="421">
        <v>142064</v>
      </c>
      <c r="J12" s="421">
        <v>6044</v>
      </c>
      <c r="K12" s="398">
        <v>100203</v>
      </c>
      <c r="L12" s="398">
        <v>100550.24</v>
      </c>
      <c r="M12" s="398">
        <v>94654.15</v>
      </c>
      <c r="N12" s="300">
        <v>94.5</v>
      </c>
      <c r="O12" s="391">
        <v>94.1</v>
      </c>
      <c r="P12" s="420">
        <v>-33.4</v>
      </c>
    </row>
    <row r="13" ht="20.1" customHeight="1" spans="1:16">
      <c r="A13" s="402" t="s">
        <v>1214</v>
      </c>
      <c r="B13" s="344">
        <v>153039</v>
      </c>
      <c r="C13" s="42">
        <v>220000</v>
      </c>
      <c r="D13" s="398">
        <v>189000</v>
      </c>
      <c r="E13" s="398">
        <v>188408</v>
      </c>
      <c r="F13" s="391">
        <v>99.7</v>
      </c>
      <c r="G13" s="392">
        <v>23.1</v>
      </c>
      <c r="H13" s="401" t="s">
        <v>1215</v>
      </c>
      <c r="I13" s="421">
        <v>20997</v>
      </c>
      <c r="J13" s="421">
        <v>28990</v>
      </c>
      <c r="K13" s="398">
        <v>28990</v>
      </c>
      <c r="L13" s="398">
        <v>29621.41</v>
      </c>
      <c r="M13" s="398">
        <v>29621.41</v>
      </c>
      <c r="N13" s="300">
        <v>102.2</v>
      </c>
      <c r="O13" s="395" t="s">
        <v>48</v>
      </c>
      <c r="P13" s="420">
        <v>41.1</v>
      </c>
    </row>
    <row r="14" ht="20.1" customHeight="1" spans="1:16">
      <c r="A14" s="402" t="s">
        <v>1216</v>
      </c>
      <c r="B14" s="344"/>
      <c r="C14" s="42"/>
      <c r="D14" s="398"/>
      <c r="E14" s="398"/>
      <c r="F14" s="399"/>
      <c r="G14" s="400"/>
      <c r="H14" s="401" t="s">
        <v>1217</v>
      </c>
      <c r="I14" s="421">
        <v>1</v>
      </c>
      <c r="J14" s="421">
        <v>10</v>
      </c>
      <c r="K14" s="398">
        <v>10</v>
      </c>
      <c r="L14" s="398">
        <v>2.01</v>
      </c>
      <c r="M14" s="398">
        <v>2.01</v>
      </c>
      <c r="N14" s="300">
        <v>20.1</v>
      </c>
      <c r="O14" s="395" t="s">
        <v>48</v>
      </c>
      <c r="P14" s="423" t="s">
        <v>1218</v>
      </c>
    </row>
    <row r="15" ht="20.1" customHeight="1" spans="1:16">
      <c r="A15" s="402" t="s">
        <v>1219</v>
      </c>
      <c r="B15" s="344"/>
      <c r="C15" s="42"/>
      <c r="D15" s="398"/>
      <c r="E15" s="398"/>
      <c r="F15" s="399"/>
      <c r="G15" s="400"/>
      <c r="H15" s="401" t="s">
        <v>1220</v>
      </c>
      <c r="I15" s="421">
        <v>699</v>
      </c>
      <c r="J15" s="421">
        <v>940</v>
      </c>
      <c r="K15" s="398">
        <v>940</v>
      </c>
      <c r="L15" s="398">
        <v>940.17</v>
      </c>
      <c r="M15" s="398"/>
      <c r="N15" s="300">
        <v>0</v>
      </c>
      <c r="O15" s="399">
        <v>0</v>
      </c>
      <c r="P15" s="423" t="s">
        <v>100</v>
      </c>
    </row>
    <row r="16" ht="20.1" customHeight="1" spans="1:16">
      <c r="A16" s="402" t="s">
        <v>1221</v>
      </c>
      <c r="B16" s="344"/>
      <c r="C16" s="42"/>
      <c r="D16" s="398"/>
      <c r="E16" s="398"/>
      <c r="F16" s="399"/>
      <c r="G16" s="400"/>
      <c r="H16" s="401"/>
      <c r="I16" s="421"/>
      <c r="J16" s="42"/>
      <c r="K16" s="398"/>
      <c r="L16" s="398"/>
      <c r="M16" s="398"/>
      <c r="N16" s="300"/>
      <c r="O16" s="399"/>
      <c r="P16" s="424"/>
    </row>
    <row r="17" ht="20.1" customHeight="1" spans="1:16">
      <c r="A17" s="325" t="s">
        <v>1222</v>
      </c>
      <c r="B17" s="344">
        <v>764</v>
      </c>
      <c r="C17" s="42">
        <v>1000</v>
      </c>
      <c r="D17" s="398">
        <v>1000</v>
      </c>
      <c r="E17" s="398">
        <v>329</v>
      </c>
      <c r="F17" s="391">
        <v>32.9</v>
      </c>
      <c r="G17" s="392">
        <v>-56.9</v>
      </c>
      <c r="H17" s="401"/>
      <c r="I17" s="421"/>
      <c r="J17" s="42"/>
      <c r="K17" s="398"/>
      <c r="L17" s="398"/>
      <c r="M17" s="398"/>
      <c r="N17" s="300"/>
      <c r="O17" s="399"/>
      <c r="P17" s="424"/>
    </row>
    <row r="18" ht="20.1" customHeight="1" spans="1:16">
      <c r="A18" s="325" t="s">
        <v>1223</v>
      </c>
      <c r="B18" s="344"/>
      <c r="C18" s="42"/>
      <c r="D18" s="398"/>
      <c r="E18" s="398"/>
      <c r="F18" s="399"/>
      <c r="G18" s="400"/>
      <c r="H18" s="401"/>
      <c r="I18" s="421"/>
      <c r="J18" s="42"/>
      <c r="K18" s="398"/>
      <c r="L18" s="398"/>
      <c r="M18" s="398"/>
      <c r="N18" s="300"/>
      <c r="O18" s="399"/>
      <c r="P18" s="424"/>
    </row>
    <row r="19" ht="20.1" customHeight="1" spans="1:16">
      <c r="A19" s="325" t="s">
        <v>1224</v>
      </c>
      <c r="B19" s="344">
        <v>24390</v>
      </c>
      <c r="C19" s="398">
        <v>24000</v>
      </c>
      <c r="D19" s="398">
        <v>10000</v>
      </c>
      <c r="E19" s="398">
        <v>10686</v>
      </c>
      <c r="F19" s="391">
        <v>106.9</v>
      </c>
      <c r="G19" s="392">
        <v>-56.2</v>
      </c>
      <c r="H19" s="401"/>
      <c r="I19" s="421"/>
      <c r="J19" s="398"/>
      <c r="K19" s="398"/>
      <c r="L19" s="398"/>
      <c r="M19" s="398"/>
      <c r="N19" s="300"/>
      <c r="O19" s="399"/>
      <c r="P19" s="424"/>
    </row>
    <row r="20" ht="20.1" customHeight="1" spans="1:16">
      <c r="A20" s="394" t="s">
        <v>104</v>
      </c>
      <c r="B20" s="303">
        <v>325890</v>
      </c>
      <c r="C20" s="303">
        <v>133021</v>
      </c>
      <c r="D20" s="303">
        <v>321047</v>
      </c>
      <c r="E20" s="303">
        <f>SUM(E21:E25)</f>
        <v>334548</v>
      </c>
      <c r="F20" s="391">
        <v>104.2</v>
      </c>
      <c r="G20" s="392">
        <v>2.7</v>
      </c>
      <c r="H20" s="396" t="s">
        <v>105</v>
      </c>
      <c r="I20" s="303">
        <v>123053</v>
      </c>
      <c r="J20" s="303">
        <v>59000</v>
      </c>
      <c r="K20" s="303">
        <f>SUM(K21:K25)</f>
        <v>163894</v>
      </c>
      <c r="L20" s="303">
        <v>213930</v>
      </c>
      <c r="M20" s="303">
        <f>SUM(M21:M25)</f>
        <v>230766</v>
      </c>
      <c r="N20" s="300">
        <v>140.8</v>
      </c>
      <c r="O20" s="395" t="s">
        <v>48</v>
      </c>
      <c r="P20" s="420">
        <v>87.5</v>
      </c>
    </row>
    <row r="21" ht="20.1" customHeight="1" spans="1:16">
      <c r="A21" s="325" t="s">
        <v>107</v>
      </c>
      <c r="B21" s="344">
        <v>98159</v>
      </c>
      <c r="C21" s="403">
        <v>71151</v>
      </c>
      <c r="D21" s="404">
        <v>85177</v>
      </c>
      <c r="E21" s="404">
        <v>85481</v>
      </c>
      <c r="F21" s="391">
        <v>100.4</v>
      </c>
      <c r="G21" s="392">
        <v>-12.9</v>
      </c>
      <c r="H21" s="148" t="s">
        <v>1225</v>
      </c>
      <c r="I21" s="421">
        <v>22645</v>
      </c>
      <c r="J21" s="403"/>
      <c r="K21" s="404">
        <v>54894</v>
      </c>
      <c r="L21" s="404">
        <v>27266</v>
      </c>
      <c r="M21" s="404">
        <v>27266</v>
      </c>
      <c r="N21" s="300">
        <v>49.7</v>
      </c>
      <c r="O21" s="395" t="s">
        <v>48</v>
      </c>
      <c r="P21" s="423" t="s">
        <v>1226</v>
      </c>
    </row>
    <row r="22" ht="20.1" customHeight="1" spans="1:16">
      <c r="A22" s="325" t="s">
        <v>1227</v>
      </c>
      <c r="B22" s="344">
        <v>180000</v>
      </c>
      <c r="C22" s="404"/>
      <c r="D22" s="404">
        <v>174000</v>
      </c>
      <c r="E22" s="404">
        <v>174000</v>
      </c>
      <c r="F22" s="395" t="s">
        <v>48</v>
      </c>
      <c r="G22" s="392">
        <v>-3.3</v>
      </c>
      <c r="H22" s="326" t="s">
        <v>1228</v>
      </c>
      <c r="I22" s="421">
        <v>30535</v>
      </c>
      <c r="J22" s="404">
        <v>50000</v>
      </c>
      <c r="K22" s="404">
        <v>100000</v>
      </c>
      <c r="L22" s="404">
        <v>100000</v>
      </c>
      <c r="M22" s="404">
        <v>100000</v>
      </c>
      <c r="N22" s="395" t="s">
        <v>48</v>
      </c>
      <c r="O22" s="395" t="s">
        <v>48</v>
      </c>
      <c r="P22" s="423" t="s">
        <v>1229</v>
      </c>
    </row>
    <row r="23" ht="20.1" customHeight="1" spans="1:16">
      <c r="A23" s="155" t="s">
        <v>1230</v>
      </c>
      <c r="B23" s="344">
        <v>47731</v>
      </c>
      <c r="C23" s="404">
        <v>61870</v>
      </c>
      <c r="D23" s="404">
        <v>61870</v>
      </c>
      <c r="E23" s="404">
        <v>64567</v>
      </c>
      <c r="F23" s="391">
        <v>104.4</v>
      </c>
      <c r="G23" s="392">
        <v>35.3</v>
      </c>
      <c r="H23" s="405" t="s">
        <v>1231</v>
      </c>
      <c r="I23" s="421">
        <v>5106</v>
      </c>
      <c r="J23" s="404">
        <v>9000</v>
      </c>
      <c r="K23" s="404">
        <v>9000</v>
      </c>
      <c r="L23" s="404">
        <v>9932</v>
      </c>
      <c r="M23" s="404">
        <v>9932</v>
      </c>
      <c r="N23" s="300">
        <v>110.4</v>
      </c>
      <c r="O23" s="395" t="s">
        <v>48</v>
      </c>
      <c r="P23" s="423" t="s">
        <v>1232</v>
      </c>
    </row>
    <row r="24" ht="20.1" customHeight="1" spans="1:16">
      <c r="A24" s="155" t="s">
        <v>1233</v>
      </c>
      <c r="B24" s="406"/>
      <c r="C24" s="404"/>
      <c r="D24" s="404"/>
      <c r="E24" s="404"/>
      <c r="F24" s="337"/>
      <c r="G24" s="323"/>
      <c r="H24" s="405" t="s">
        <v>1234</v>
      </c>
      <c r="I24" s="421">
        <v>200</v>
      </c>
      <c r="J24" s="404"/>
      <c r="K24" s="404"/>
      <c r="L24" s="404">
        <v>10500</v>
      </c>
      <c r="M24" s="404">
        <v>10500</v>
      </c>
      <c r="N24" s="300"/>
      <c r="O24" s="395" t="s">
        <v>48</v>
      </c>
      <c r="P24" s="423">
        <v>51.5</v>
      </c>
    </row>
    <row r="25" ht="20.1" customHeight="1" spans="1:16">
      <c r="A25" s="155" t="s">
        <v>1235</v>
      </c>
      <c r="B25" s="406"/>
      <c r="C25" s="403"/>
      <c r="D25" s="404"/>
      <c r="E25" s="404">
        <v>10500</v>
      </c>
      <c r="F25" s="337"/>
      <c r="G25" s="323"/>
      <c r="H25" s="405" t="s">
        <v>1236</v>
      </c>
      <c r="I25" s="421">
        <v>64567</v>
      </c>
      <c r="J25" s="403"/>
      <c r="K25" s="404"/>
      <c r="L25" s="404">
        <v>66232</v>
      </c>
      <c r="M25" s="404">
        <v>83068</v>
      </c>
      <c r="N25" s="300"/>
      <c r="O25" s="395" t="s">
        <v>48</v>
      </c>
      <c r="P25" s="420">
        <v>28.7</v>
      </c>
    </row>
    <row r="26" ht="20.1" customHeight="1" spans="1:16">
      <c r="A26" s="407" t="s">
        <v>1237</v>
      </c>
      <c r="B26" s="408"/>
      <c r="C26" s="404"/>
      <c r="D26" s="404"/>
      <c r="E26" s="404"/>
      <c r="F26" s="409"/>
      <c r="G26" s="410"/>
      <c r="H26" s="411"/>
      <c r="I26" s="411"/>
      <c r="J26" s="404"/>
      <c r="K26" s="404"/>
      <c r="L26" s="404"/>
      <c r="M26" s="404"/>
      <c r="N26" s="404"/>
      <c r="O26" s="409"/>
      <c r="P26" s="425"/>
    </row>
    <row r="27" ht="20.1" customHeight="1" spans="1:16">
      <c r="A27" s="325"/>
      <c r="B27" s="408"/>
      <c r="C27" s="404"/>
      <c r="D27" s="404"/>
      <c r="E27" s="404"/>
      <c r="F27" s="409"/>
      <c r="G27" s="410"/>
      <c r="H27" s="411"/>
      <c r="I27" s="411"/>
      <c r="J27" s="404"/>
      <c r="K27" s="404"/>
      <c r="L27" s="404"/>
      <c r="M27" s="404"/>
      <c r="N27" s="404"/>
      <c r="O27" s="409"/>
      <c r="P27" s="425"/>
    </row>
    <row r="28" ht="20.1" customHeight="1" spans="1:16">
      <c r="A28" s="412"/>
      <c r="B28" s="413"/>
      <c r="C28" s="414"/>
      <c r="D28" s="414"/>
      <c r="E28" s="414"/>
      <c r="F28" s="415"/>
      <c r="G28" s="415"/>
      <c r="H28" s="330"/>
      <c r="I28" s="426"/>
      <c r="J28" s="414"/>
      <c r="K28" s="414"/>
      <c r="L28" s="414"/>
      <c r="M28" s="414"/>
      <c r="N28" s="414"/>
      <c r="O28" s="415"/>
      <c r="P28" s="427"/>
    </row>
    <row r="29" ht="37.5" customHeight="1" spans="1:16">
      <c r="A29" s="416" t="s">
        <v>1238</v>
      </c>
      <c r="B29" s="416"/>
      <c r="C29" s="416"/>
      <c r="D29" s="416"/>
      <c r="E29" s="416"/>
      <c r="F29" s="417"/>
      <c r="G29" s="417"/>
      <c r="H29" s="416"/>
      <c r="I29" s="416"/>
      <c r="J29" s="416"/>
      <c r="K29" s="416"/>
      <c r="L29" s="416"/>
      <c r="M29" s="416"/>
      <c r="N29" s="416"/>
      <c r="O29" s="417"/>
      <c r="P29" s="417"/>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s="380" customFormat="1" ht="20.1" customHeight="1" spans="3:16">
      <c r="C51" s="381"/>
      <c r="D51" s="381"/>
      <c r="E51" s="381"/>
      <c r="F51" s="382"/>
      <c r="G51" s="382"/>
      <c r="H51" s="383"/>
      <c r="I51" s="383"/>
      <c r="J51" s="381"/>
      <c r="K51" s="381"/>
      <c r="L51" s="381"/>
      <c r="M51" s="381"/>
      <c r="N51" s="381"/>
      <c r="O51" s="382"/>
      <c r="P51" s="382"/>
    </row>
    <row r="52" s="380" customFormat="1" ht="20.1" customHeight="1" spans="3:16">
      <c r="C52" s="381"/>
      <c r="D52" s="381"/>
      <c r="E52" s="381"/>
      <c r="F52" s="382"/>
      <c r="G52" s="382"/>
      <c r="H52" s="383"/>
      <c r="I52" s="383"/>
      <c r="J52" s="381"/>
      <c r="K52" s="381"/>
      <c r="L52" s="381"/>
      <c r="M52" s="381"/>
      <c r="N52" s="381"/>
      <c r="O52" s="382"/>
      <c r="P52" s="382"/>
    </row>
    <row r="53" s="380" customFormat="1" ht="20.1" customHeight="1" spans="3:16">
      <c r="C53" s="381"/>
      <c r="D53" s="381"/>
      <c r="E53" s="381"/>
      <c r="F53" s="382"/>
      <c r="G53" s="382"/>
      <c r="H53" s="383"/>
      <c r="I53" s="383"/>
      <c r="J53" s="381"/>
      <c r="K53" s="381"/>
      <c r="L53" s="381"/>
      <c r="M53" s="381"/>
      <c r="N53" s="381"/>
      <c r="O53" s="382"/>
      <c r="P53" s="382"/>
    </row>
    <row r="54" s="380" customFormat="1" ht="20.1" customHeight="1" spans="3:16">
      <c r="C54" s="381"/>
      <c r="D54" s="381"/>
      <c r="E54" s="381"/>
      <c r="F54" s="382"/>
      <c r="G54" s="382"/>
      <c r="H54" s="383"/>
      <c r="I54" s="383"/>
      <c r="J54" s="381"/>
      <c r="K54" s="381"/>
      <c r="L54" s="381"/>
      <c r="M54" s="381"/>
      <c r="N54" s="381"/>
      <c r="O54" s="382"/>
      <c r="P54" s="382"/>
    </row>
    <row r="55" s="380" customFormat="1" ht="20.1" customHeight="1" spans="3:16">
      <c r="C55" s="381"/>
      <c r="D55" s="381"/>
      <c r="E55" s="381"/>
      <c r="F55" s="382"/>
      <c r="G55" s="382"/>
      <c r="H55" s="383"/>
      <c r="I55" s="383"/>
      <c r="J55" s="381"/>
      <c r="K55" s="381"/>
      <c r="L55" s="381"/>
      <c r="M55" s="381"/>
      <c r="N55" s="381"/>
      <c r="O55" s="382"/>
      <c r="P55" s="382"/>
    </row>
    <row r="56" s="380" customFormat="1" ht="20.1" customHeight="1" spans="3:16">
      <c r="C56" s="381"/>
      <c r="D56" s="381"/>
      <c r="E56" s="381"/>
      <c r="F56" s="382"/>
      <c r="G56" s="382"/>
      <c r="H56" s="383"/>
      <c r="I56" s="383"/>
      <c r="J56" s="381"/>
      <c r="K56" s="381"/>
      <c r="L56" s="381"/>
      <c r="M56" s="381"/>
      <c r="N56" s="381"/>
      <c r="O56" s="382"/>
      <c r="P56" s="382"/>
    </row>
    <row r="57" s="380" customFormat="1" ht="20.1" customHeight="1" spans="3:16">
      <c r="C57" s="381"/>
      <c r="D57" s="381"/>
      <c r="E57" s="381"/>
      <c r="F57" s="382"/>
      <c r="G57" s="382"/>
      <c r="H57" s="383"/>
      <c r="I57" s="383"/>
      <c r="J57" s="381"/>
      <c r="K57" s="381"/>
      <c r="L57" s="381"/>
      <c r="M57" s="381"/>
      <c r="N57" s="381"/>
      <c r="O57" s="382"/>
      <c r="P57" s="382"/>
    </row>
  </sheetData>
  <mergeCells count="4">
    <mergeCell ref="A1:H1"/>
    <mergeCell ref="A2:P2"/>
    <mergeCell ref="A3:H3"/>
    <mergeCell ref="A29:P29"/>
  </mergeCells>
  <printOptions horizontalCentered="1"/>
  <pageMargins left="0.156944444444444" right="0.156944444444444" top="0.511805555555556" bottom="0.314583333333333" header="0.314583333333333" footer="0.314583333333333"/>
  <pageSetup paperSize="9" scale="69" fitToHeight="0" orientation="landscape"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D293"/>
  <sheetViews>
    <sheetView zoomScale="115" zoomScaleNormal="115" topLeftCell="B1" workbookViewId="0">
      <selection activeCell="H55" sqref="H55"/>
    </sheetView>
  </sheetViews>
  <sheetFormatPr defaultColWidth="9" defaultRowHeight="14.25" outlineLevelCol="3"/>
  <cols>
    <col min="1" max="1" width="9" style="366" hidden="1" customWidth="1"/>
    <col min="2" max="2" width="62.625" style="367" customWidth="1"/>
    <col min="3" max="3" width="20.425" style="367" customWidth="1"/>
    <col min="4" max="4" width="11.625" style="366" customWidth="1"/>
    <col min="5" max="16384" width="9" style="366" customWidth="1"/>
  </cols>
  <sheetData>
    <row r="1" ht="18" customHeight="1" spans="2:3">
      <c r="B1" s="368" t="s">
        <v>1239</v>
      </c>
      <c r="C1" s="368"/>
    </row>
    <row r="2" ht="24" spans="2:3">
      <c r="B2" s="369" t="s">
        <v>1240</v>
      </c>
      <c r="C2" s="369"/>
    </row>
    <row r="3" ht="20.25" customHeight="1" spans="2:3">
      <c r="B3" s="100"/>
      <c r="C3" s="168" t="s">
        <v>35</v>
      </c>
    </row>
    <row r="4" ht="20.1" customHeight="1" spans="2:3">
      <c r="B4" s="370" t="s">
        <v>127</v>
      </c>
      <c r="C4" s="371" t="s">
        <v>40</v>
      </c>
    </row>
    <row r="5" ht="20.1" customHeight="1" spans="1:3">
      <c r="A5" s="372">
        <v>2</v>
      </c>
      <c r="B5" s="373" t="s">
        <v>1241</v>
      </c>
      <c r="C5" s="132">
        <v>308788.21</v>
      </c>
    </row>
    <row r="6" ht="20.1" hidden="1" customHeight="1" spans="1:3">
      <c r="A6" s="372">
        <v>206</v>
      </c>
      <c r="B6" s="374" t="s">
        <v>409</v>
      </c>
      <c r="C6" s="132"/>
    </row>
    <row r="7" ht="20.1" hidden="1" customHeight="1" spans="1:3">
      <c r="A7" s="372">
        <v>20610</v>
      </c>
      <c r="B7" s="374" t="s">
        <v>1242</v>
      </c>
      <c r="C7" s="132"/>
    </row>
    <row r="8" ht="20.1" hidden="1" customHeight="1" spans="1:3">
      <c r="A8" s="372">
        <v>2061001</v>
      </c>
      <c r="B8" s="375" t="s">
        <v>1243</v>
      </c>
      <c r="C8" s="132"/>
    </row>
    <row r="9" ht="20.1" hidden="1" customHeight="1" spans="1:4">
      <c r="A9" s="372">
        <v>2061002</v>
      </c>
      <c r="B9" s="375" t="s">
        <v>1244</v>
      </c>
      <c r="C9" s="132"/>
      <c r="D9" s="376"/>
    </row>
    <row r="10" ht="20.1" hidden="1" customHeight="1" spans="1:4">
      <c r="A10" s="372">
        <v>2061003</v>
      </c>
      <c r="B10" s="375" t="s">
        <v>1245</v>
      </c>
      <c r="C10" s="132"/>
      <c r="D10" s="376"/>
    </row>
    <row r="11" ht="20.1" hidden="1" customHeight="1" spans="1:3">
      <c r="A11" s="372">
        <v>2061004</v>
      </c>
      <c r="B11" s="375" t="s">
        <v>1246</v>
      </c>
      <c r="C11" s="132"/>
    </row>
    <row r="12" ht="20.1" hidden="1" customHeight="1" spans="1:3">
      <c r="A12" s="372">
        <v>2061005</v>
      </c>
      <c r="B12" s="375" t="s">
        <v>1247</v>
      </c>
      <c r="C12" s="132"/>
    </row>
    <row r="13" ht="20.1" hidden="1" customHeight="1" spans="1:3">
      <c r="A13" s="372">
        <v>2061099</v>
      </c>
      <c r="B13" s="375" t="s">
        <v>1248</v>
      </c>
      <c r="C13" s="132"/>
    </row>
    <row r="14" ht="20.1" hidden="1" customHeight="1" spans="1:3">
      <c r="A14" s="372">
        <v>207</v>
      </c>
      <c r="B14" s="374" t="s">
        <v>458</v>
      </c>
      <c r="C14" s="132"/>
    </row>
    <row r="15" ht="20.1" hidden="1" customHeight="1" spans="1:3">
      <c r="A15" s="372">
        <v>20707</v>
      </c>
      <c r="B15" s="374" t="s">
        <v>1249</v>
      </c>
      <c r="C15" s="132"/>
    </row>
    <row r="16" ht="20.1" hidden="1" customHeight="1" spans="1:3">
      <c r="A16" s="372">
        <v>2070701</v>
      </c>
      <c r="B16" s="375" t="s">
        <v>1250</v>
      </c>
      <c r="C16" s="132"/>
    </row>
    <row r="17" ht="20.1" hidden="1" customHeight="1" spans="1:3">
      <c r="A17" s="372">
        <v>2070702</v>
      </c>
      <c r="B17" s="375" t="s">
        <v>1251</v>
      </c>
      <c r="C17" s="132"/>
    </row>
    <row r="18" ht="20.1" hidden="1" customHeight="1" spans="1:3">
      <c r="A18" s="372">
        <v>2070703</v>
      </c>
      <c r="B18" s="375" t="s">
        <v>1252</v>
      </c>
      <c r="C18" s="132"/>
    </row>
    <row r="19" ht="20.1" hidden="1" customHeight="1" spans="1:3">
      <c r="A19" s="372">
        <v>2070704</v>
      </c>
      <c r="B19" s="375" t="s">
        <v>1253</v>
      </c>
      <c r="C19" s="132"/>
    </row>
    <row r="20" ht="20.1" hidden="1" customHeight="1" spans="1:3">
      <c r="A20" s="372">
        <v>2070799</v>
      </c>
      <c r="B20" s="375" t="s">
        <v>1254</v>
      </c>
      <c r="C20" s="132"/>
    </row>
    <row r="21" ht="20.1" hidden="1" customHeight="1" spans="1:3">
      <c r="A21" s="372">
        <v>20709</v>
      </c>
      <c r="B21" s="374" t="s">
        <v>1255</v>
      </c>
      <c r="C21" s="132"/>
    </row>
    <row r="22" ht="20.1" hidden="1" customHeight="1" spans="1:3">
      <c r="A22" s="372">
        <v>2070901</v>
      </c>
      <c r="B22" s="375" t="s">
        <v>1256</v>
      </c>
      <c r="C22" s="132"/>
    </row>
    <row r="23" ht="20.1" hidden="1" customHeight="1" spans="1:3">
      <c r="A23" s="372">
        <v>2070902</v>
      </c>
      <c r="B23" s="375" t="s">
        <v>1257</v>
      </c>
      <c r="C23" s="132"/>
    </row>
    <row r="24" ht="20.1" hidden="1" customHeight="1" spans="1:3">
      <c r="A24" s="372">
        <v>2070903</v>
      </c>
      <c r="B24" s="375" t="s">
        <v>1258</v>
      </c>
      <c r="C24" s="132"/>
    </row>
    <row r="25" ht="20.1" hidden="1" customHeight="1" spans="1:3">
      <c r="A25" s="372">
        <v>2070904</v>
      </c>
      <c r="B25" s="375" t="s">
        <v>1259</v>
      </c>
      <c r="C25" s="132"/>
    </row>
    <row r="26" ht="20.1" hidden="1" customHeight="1" spans="1:3">
      <c r="A26" s="372">
        <v>2070999</v>
      </c>
      <c r="B26" s="375" t="s">
        <v>1260</v>
      </c>
      <c r="C26" s="132"/>
    </row>
    <row r="27" ht="20.1" hidden="1" customHeight="1" spans="1:3">
      <c r="A27" s="372">
        <v>20710</v>
      </c>
      <c r="B27" s="374" t="s">
        <v>1261</v>
      </c>
      <c r="C27" s="132"/>
    </row>
    <row r="28" ht="20.1" hidden="1" customHeight="1" spans="1:3">
      <c r="A28" s="372">
        <v>2071001</v>
      </c>
      <c r="B28" s="375" t="s">
        <v>1262</v>
      </c>
      <c r="C28" s="132"/>
    </row>
    <row r="29" ht="20.1" hidden="1" customHeight="1" spans="1:3">
      <c r="A29" s="372">
        <v>2071099</v>
      </c>
      <c r="B29" s="375" t="s">
        <v>1263</v>
      </c>
      <c r="C29" s="132"/>
    </row>
    <row r="30" ht="20.1" customHeight="1" spans="1:3">
      <c r="A30" s="372">
        <v>208</v>
      </c>
      <c r="B30" s="374" t="s">
        <v>500</v>
      </c>
      <c r="C30" s="132">
        <v>4221.4</v>
      </c>
    </row>
    <row r="31" ht="20.1" customHeight="1" spans="1:3">
      <c r="A31" s="372">
        <v>20822</v>
      </c>
      <c r="B31" s="374" t="s">
        <v>1264</v>
      </c>
      <c r="C31" s="132">
        <v>4116.4</v>
      </c>
    </row>
    <row r="32" ht="18" customHeight="1" spans="1:3">
      <c r="A32" s="372">
        <v>2082201</v>
      </c>
      <c r="B32" s="375" t="s">
        <v>1265</v>
      </c>
      <c r="C32" s="132">
        <v>2749.89</v>
      </c>
    </row>
    <row r="33" ht="20.1" customHeight="1" spans="1:3">
      <c r="A33" s="372">
        <v>2082202</v>
      </c>
      <c r="B33" s="375" t="s">
        <v>1266</v>
      </c>
      <c r="C33" s="132">
        <v>1366.51</v>
      </c>
    </row>
    <row r="34" ht="20.1" hidden="1" customHeight="1" spans="1:3">
      <c r="A34" s="372">
        <v>2082299</v>
      </c>
      <c r="B34" s="375" t="s">
        <v>1267</v>
      </c>
      <c r="C34" s="132"/>
    </row>
    <row r="35" ht="20.1" customHeight="1" spans="1:3">
      <c r="A35" s="372">
        <v>20823</v>
      </c>
      <c r="B35" s="374" t="s">
        <v>1268</v>
      </c>
      <c r="C35" s="132">
        <v>105</v>
      </c>
    </row>
    <row r="36" ht="20.1" hidden="1" customHeight="1" spans="1:3">
      <c r="A36" s="372">
        <v>2082301</v>
      </c>
      <c r="B36" s="375" t="s">
        <v>1265</v>
      </c>
      <c r="C36" s="132"/>
    </row>
    <row r="37" ht="20.1" customHeight="1" spans="1:3">
      <c r="A37" s="372">
        <v>2082302</v>
      </c>
      <c r="B37" s="375" t="s">
        <v>1266</v>
      </c>
      <c r="C37" s="132">
        <v>105</v>
      </c>
    </row>
    <row r="38" ht="20.1" hidden="1" customHeight="1" spans="1:3">
      <c r="A38" s="372">
        <v>2082399</v>
      </c>
      <c r="B38" s="375" t="s">
        <v>1269</v>
      </c>
      <c r="C38" s="132"/>
    </row>
    <row r="39" ht="20.1" hidden="1" customHeight="1" spans="1:3">
      <c r="A39" s="372">
        <v>20829</v>
      </c>
      <c r="B39" s="374" t="s">
        <v>1270</v>
      </c>
      <c r="C39" s="132"/>
    </row>
    <row r="40" ht="20.1" hidden="1" customHeight="1" spans="1:3">
      <c r="A40" s="372">
        <v>2082901</v>
      </c>
      <c r="B40" s="375" t="s">
        <v>1266</v>
      </c>
      <c r="C40" s="132"/>
    </row>
    <row r="41" ht="20.1" hidden="1" customHeight="1" spans="1:3">
      <c r="A41" s="372">
        <v>2082999</v>
      </c>
      <c r="B41" s="375" t="s">
        <v>1271</v>
      </c>
      <c r="C41" s="132"/>
    </row>
    <row r="42" ht="20.1" hidden="1" customHeight="1" spans="1:3">
      <c r="A42" s="372">
        <v>211</v>
      </c>
      <c r="B42" s="374" t="s">
        <v>674</v>
      </c>
      <c r="C42" s="132"/>
    </row>
    <row r="43" ht="20.1" hidden="1" customHeight="1" spans="1:3">
      <c r="A43" s="372">
        <v>21160</v>
      </c>
      <c r="B43" s="374" t="s">
        <v>1272</v>
      </c>
      <c r="C43" s="132"/>
    </row>
    <row r="44" ht="20.1" hidden="1" customHeight="1" spans="1:3">
      <c r="A44" s="372">
        <v>2116001</v>
      </c>
      <c r="B44" s="375" t="s">
        <v>1273</v>
      </c>
      <c r="C44" s="132"/>
    </row>
    <row r="45" ht="20.1" hidden="1" customHeight="1" spans="1:3">
      <c r="A45" s="372">
        <v>2116002</v>
      </c>
      <c r="B45" s="375" t="s">
        <v>1274</v>
      </c>
      <c r="C45" s="132"/>
    </row>
    <row r="46" ht="20.1" hidden="1" customHeight="1" spans="1:3">
      <c r="A46" s="372">
        <v>2116003</v>
      </c>
      <c r="B46" s="375" t="s">
        <v>1275</v>
      </c>
      <c r="C46" s="132"/>
    </row>
    <row r="47" ht="20.1" hidden="1" customHeight="1" spans="1:3">
      <c r="A47" s="372">
        <v>2116099</v>
      </c>
      <c r="B47" s="375" t="s">
        <v>1276</v>
      </c>
      <c r="C47" s="132"/>
    </row>
    <row r="48" ht="20.1" hidden="1" customHeight="1" spans="1:3">
      <c r="A48" s="372">
        <v>21161</v>
      </c>
      <c r="B48" s="374" t="s">
        <v>1277</v>
      </c>
      <c r="C48" s="132"/>
    </row>
    <row r="49" ht="20.1" hidden="1" customHeight="1" spans="1:3">
      <c r="A49" s="372">
        <v>2116101</v>
      </c>
      <c r="B49" s="375" t="s">
        <v>1278</v>
      </c>
      <c r="C49" s="132"/>
    </row>
    <row r="50" ht="20.1" hidden="1" customHeight="1" spans="1:3">
      <c r="A50" s="372">
        <v>2116102</v>
      </c>
      <c r="B50" s="375" t="s">
        <v>1279</v>
      </c>
      <c r="C50" s="132"/>
    </row>
    <row r="51" ht="20.1" hidden="1" customHeight="1" spans="1:3">
      <c r="A51" s="372">
        <v>2116103</v>
      </c>
      <c r="B51" s="375" t="s">
        <v>1280</v>
      </c>
      <c r="C51" s="132"/>
    </row>
    <row r="52" ht="20.1" hidden="1" customHeight="1" spans="1:3">
      <c r="A52" s="372">
        <v>2116104</v>
      </c>
      <c r="B52" s="375" t="s">
        <v>1281</v>
      </c>
      <c r="C52" s="132"/>
    </row>
    <row r="53" ht="20.1" customHeight="1" spans="1:3">
      <c r="A53" s="372">
        <v>212</v>
      </c>
      <c r="B53" s="374" t="s">
        <v>743</v>
      </c>
      <c r="C53" s="132">
        <v>131028.33</v>
      </c>
    </row>
    <row r="54" ht="20.1" customHeight="1" spans="1:3">
      <c r="A54" s="372">
        <v>21208</v>
      </c>
      <c r="B54" s="374" t="s">
        <v>1282</v>
      </c>
      <c r="C54" s="132">
        <v>39385.8</v>
      </c>
    </row>
    <row r="55" ht="20.1" customHeight="1" spans="1:3">
      <c r="A55" s="372">
        <v>2120801</v>
      </c>
      <c r="B55" s="375" t="s">
        <v>1283</v>
      </c>
      <c r="C55" s="132">
        <v>533.52</v>
      </c>
    </row>
    <row r="56" ht="20.1" customHeight="1" spans="1:3">
      <c r="A56" s="372">
        <v>2120802</v>
      </c>
      <c r="B56" s="375" t="s">
        <v>1284</v>
      </c>
      <c r="C56" s="132">
        <v>17411.22</v>
      </c>
    </row>
    <row r="57" ht="20.1" hidden="1" customHeight="1" spans="1:3">
      <c r="A57" s="372">
        <v>2120803</v>
      </c>
      <c r="B57" s="375" t="s">
        <v>1285</v>
      </c>
      <c r="C57" s="132"/>
    </row>
    <row r="58" ht="20.1" customHeight="1" spans="1:3">
      <c r="A58" s="372">
        <v>2120804</v>
      </c>
      <c r="B58" s="375" t="s">
        <v>1286</v>
      </c>
      <c r="C58" s="132">
        <v>1139.37</v>
      </c>
    </row>
    <row r="59" ht="20.1" hidden="1" customHeight="1" spans="1:3">
      <c r="A59" s="372">
        <v>2120805</v>
      </c>
      <c r="B59" s="375" t="s">
        <v>1287</v>
      </c>
      <c r="C59" s="132"/>
    </row>
    <row r="60" ht="20.1" customHeight="1" spans="1:3">
      <c r="A60" s="372">
        <v>2120806</v>
      </c>
      <c r="B60" s="375" t="s">
        <v>1288</v>
      </c>
      <c r="C60" s="132">
        <v>751</v>
      </c>
    </row>
    <row r="61" ht="20.1" hidden="1" customHeight="1" spans="1:3">
      <c r="A61" s="372">
        <v>2120807</v>
      </c>
      <c r="B61" s="375" t="s">
        <v>1289</v>
      </c>
      <c r="C61" s="132"/>
    </row>
    <row r="62" ht="20.1" hidden="1" customHeight="1" spans="1:3">
      <c r="A62" s="372">
        <v>2120809</v>
      </c>
      <c r="B62" s="375" t="s">
        <v>1290</v>
      </c>
      <c r="C62" s="132"/>
    </row>
    <row r="63" ht="20.1" hidden="1" customHeight="1" spans="1:3">
      <c r="A63" s="372">
        <v>2120810</v>
      </c>
      <c r="B63" s="375" t="s">
        <v>1291</v>
      </c>
      <c r="C63" s="132"/>
    </row>
    <row r="64" ht="20.1" hidden="1" customHeight="1" spans="1:3">
      <c r="A64" s="372">
        <v>2120811</v>
      </c>
      <c r="B64" s="375" t="s">
        <v>1292</v>
      </c>
      <c r="C64" s="132"/>
    </row>
    <row r="65" ht="20.1" hidden="1" customHeight="1" spans="1:3">
      <c r="A65" s="372">
        <v>2120813</v>
      </c>
      <c r="B65" s="375" t="s">
        <v>1038</v>
      </c>
      <c r="C65" s="132"/>
    </row>
    <row r="66" ht="20.1" hidden="1" customHeight="1" spans="1:3">
      <c r="A66" s="372">
        <v>2120814</v>
      </c>
      <c r="B66" s="375" t="s">
        <v>1293</v>
      </c>
      <c r="C66" s="132"/>
    </row>
    <row r="67" ht="20.1" hidden="1" customHeight="1" spans="1:3">
      <c r="A67" s="372">
        <v>2120815</v>
      </c>
      <c r="B67" s="375" t="s">
        <v>1294</v>
      </c>
      <c r="C67" s="132"/>
    </row>
    <row r="68" ht="20.1" customHeight="1" spans="1:3">
      <c r="A68" s="372">
        <v>2120816</v>
      </c>
      <c r="B68" s="375" t="s">
        <v>1295</v>
      </c>
      <c r="C68" s="132">
        <v>267.7</v>
      </c>
    </row>
    <row r="69" ht="20.1" customHeight="1" spans="1:3">
      <c r="A69" s="372">
        <v>2120899</v>
      </c>
      <c r="B69" s="375" t="s">
        <v>1296</v>
      </c>
      <c r="C69" s="132">
        <v>19282.99</v>
      </c>
    </row>
    <row r="70" ht="20.1" customHeight="1" spans="1:3">
      <c r="A70" s="372">
        <v>21210</v>
      </c>
      <c r="B70" s="374" t="s">
        <v>1297</v>
      </c>
      <c r="C70" s="132">
        <v>4001.02</v>
      </c>
    </row>
    <row r="71" ht="20.1" hidden="1" customHeight="1" spans="1:3">
      <c r="A71" s="372">
        <v>2121001</v>
      </c>
      <c r="B71" s="375" t="s">
        <v>1283</v>
      </c>
      <c r="C71" s="132"/>
    </row>
    <row r="72" ht="20.1" hidden="1" customHeight="1" spans="1:3">
      <c r="A72" s="372">
        <v>2121002</v>
      </c>
      <c r="B72" s="375" t="s">
        <v>1284</v>
      </c>
      <c r="C72" s="132"/>
    </row>
    <row r="73" ht="20.1" customHeight="1" spans="1:3">
      <c r="A73" s="372">
        <v>2121099</v>
      </c>
      <c r="B73" s="375" t="s">
        <v>1298</v>
      </c>
      <c r="C73" s="132">
        <v>4001.02</v>
      </c>
    </row>
    <row r="74" ht="20.1" customHeight="1" spans="1:3">
      <c r="A74" s="372">
        <v>21211</v>
      </c>
      <c r="B74" s="374" t="s">
        <v>1299</v>
      </c>
      <c r="C74" s="132">
        <v>118.38</v>
      </c>
    </row>
    <row r="75" ht="20.1" customHeight="1" spans="1:3">
      <c r="A75" s="372">
        <v>2121199</v>
      </c>
      <c r="B75" s="375" t="s">
        <v>1300</v>
      </c>
      <c r="C75" s="132">
        <v>118.38</v>
      </c>
    </row>
    <row r="76" ht="20.1" customHeight="1" spans="1:3">
      <c r="A76" s="372">
        <v>21213</v>
      </c>
      <c r="B76" s="374" t="s">
        <v>1301</v>
      </c>
      <c r="C76" s="132">
        <v>8976.53</v>
      </c>
    </row>
    <row r="77" ht="20.1" customHeight="1" spans="1:3">
      <c r="A77" s="372">
        <v>2121301</v>
      </c>
      <c r="B77" s="375" t="s">
        <v>1302</v>
      </c>
      <c r="C77" s="132">
        <v>742.97</v>
      </c>
    </row>
    <row r="78" ht="20.1" customHeight="1" spans="1:3">
      <c r="A78" s="372">
        <v>2121302</v>
      </c>
      <c r="B78" s="375" t="s">
        <v>1303</v>
      </c>
      <c r="C78" s="132">
        <v>981.7</v>
      </c>
    </row>
    <row r="79" ht="20.1" hidden="1" customHeight="1" spans="1:3">
      <c r="A79" s="372">
        <v>2121303</v>
      </c>
      <c r="B79" s="375" t="s">
        <v>1304</v>
      </c>
      <c r="C79" s="132"/>
    </row>
    <row r="80" ht="20.1" hidden="1" customHeight="1" spans="1:3">
      <c r="A80" s="372">
        <v>2121304</v>
      </c>
      <c r="B80" s="375" t="s">
        <v>1305</v>
      </c>
      <c r="C80" s="132"/>
    </row>
    <row r="81" ht="20.1" customHeight="1" spans="1:3">
      <c r="A81" s="372">
        <v>2121399</v>
      </c>
      <c r="B81" s="375" t="s">
        <v>1306</v>
      </c>
      <c r="C81" s="132">
        <v>7251.86</v>
      </c>
    </row>
    <row r="82" ht="20.1" customHeight="1" spans="1:3">
      <c r="A82" s="372">
        <v>21214</v>
      </c>
      <c r="B82" s="374" t="s">
        <v>1307</v>
      </c>
      <c r="C82" s="132">
        <v>546.6</v>
      </c>
    </row>
    <row r="83" ht="20.1" customHeight="1" spans="1:3">
      <c r="A83" s="372">
        <v>2121401</v>
      </c>
      <c r="B83" s="375" t="s">
        <v>1308</v>
      </c>
      <c r="C83" s="132">
        <v>546.6</v>
      </c>
    </row>
    <row r="84" ht="20.1" hidden="1" customHeight="1" spans="1:3">
      <c r="A84" s="372">
        <v>2121402</v>
      </c>
      <c r="B84" s="375" t="s">
        <v>1309</v>
      </c>
      <c r="C84" s="132"/>
    </row>
    <row r="85" ht="20.1" hidden="1" customHeight="1" spans="1:3">
      <c r="A85" s="372">
        <v>2121499</v>
      </c>
      <c r="B85" s="375" t="s">
        <v>1310</v>
      </c>
      <c r="C85" s="132"/>
    </row>
    <row r="86" ht="20.1" hidden="1" customHeight="1" spans="1:3">
      <c r="A86" s="372">
        <v>21215</v>
      </c>
      <c r="B86" s="374" t="s">
        <v>1311</v>
      </c>
      <c r="C86" s="132"/>
    </row>
    <row r="87" ht="20.1" hidden="1" customHeight="1" spans="1:3">
      <c r="A87" s="372">
        <v>2121501</v>
      </c>
      <c r="B87" s="375" t="s">
        <v>1283</v>
      </c>
      <c r="C87" s="132"/>
    </row>
    <row r="88" ht="20.1" hidden="1" customHeight="1" spans="1:3">
      <c r="A88" s="372">
        <v>2121502</v>
      </c>
      <c r="B88" s="375" t="s">
        <v>1284</v>
      </c>
      <c r="C88" s="132"/>
    </row>
    <row r="89" ht="20.1" hidden="1" customHeight="1" spans="1:3">
      <c r="A89" s="372">
        <v>2121599</v>
      </c>
      <c r="B89" s="375" t="s">
        <v>1312</v>
      </c>
      <c r="C89" s="132"/>
    </row>
    <row r="90" ht="20.1" customHeight="1" spans="1:3">
      <c r="A90" s="372">
        <v>21216</v>
      </c>
      <c r="B90" s="374" t="s">
        <v>1313</v>
      </c>
      <c r="C90" s="132">
        <v>78000</v>
      </c>
    </row>
    <row r="91" ht="20.1" hidden="1" customHeight="1" spans="1:3">
      <c r="A91" s="372">
        <v>2121601</v>
      </c>
      <c r="B91" s="375" t="s">
        <v>1283</v>
      </c>
      <c r="C91" s="132"/>
    </row>
    <row r="92" ht="20.1" hidden="1" customHeight="1" spans="1:3">
      <c r="A92" s="372">
        <v>2121602</v>
      </c>
      <c r="B92" s="375" t="s">
        <v>1284</v>
      </c>
      <c r="C92" s="132"/>
    </row>
    <row r="93" ht="20.1" customHeight="1" spans="1:3">
      <c r="A93" s="372">
        <v>2121699</v>
      </c>
      <c r="B93" s="375" t="s">
        <v>1314</v>
      </c>
      <c r="C93" s="132">
        <v>78000</v>
      </c>
    </row>
    <row r="94" ht="20.1" hidden="1" customHeight="1" spans="1:3">
      <c r="A94" s="372">
        <v>21217</v>
      </c>
      <c r="B94" s="374" t="s">
        <v>1315</v>
      </c>
      <c r="C94" s="132"/>
    </row>
    <row r="95" ht="20.1" hidden="1" customHeight="1" spans="1:3">
      <c r="A95" s="372">
        <v>2121701</v>
      </c>
      <c r="B95" s="375" t="s">
        <v>1302</v>
      </c>
      <c r="C95" s="132"/>
    </row>
    <row r="96" ht="20.1" hidden="1" customHeight="1" spans="1:3">
      <c r="A96" s="372">
        <v>2121702</v>
      </c>
      <c r="B96" s="375" t="s">
        <v>1303</v>
      </c>
      <c r="C96" s="132"/>
    </row>
    <row r="97" ht="20.1" hidden="1" customHeight="1" spans="1:3">
      <c r="A97" s="372">
        <v>2121703</v>
      </c>
      <c r="B97" s="375" t="s">
        <v>1304</v>
      </c>
      <c r="C97" s="132"/>
    </row>
    <row r="98" ht="20.1" hidden="1" customHeight="1" spans="1:3">
      <c r="A98" s="372">
        <v>2121704</v>
      </c>
      <c r="B98" s="375" t="s">
        <v>1305</v>
      </c>
      <c r="C98" s="132"/>
    </row>
    <row r="99" ht="20.1" hidden="1" customHeight="1" spans="1:3">
      <c r="A99" s="372">
        <v>2121799</v>
      </c>
      <c r="B99" s="375" t="s">
        <v>1316</v>
      </c>
      <c r="C99" s="132"/>
    </row>
    <row r="100" ht="20.1" hidden="1" customHeight="1" spans="1:3">
      <c r="A100" s="372">
        <v>21218</v>
      </c>
      <c r="B100" s="374" t="s">
        <v>1317</v>
      </c>
      <c r="C100" s="132"/>
    </row>
    <row r="101" ht="20.1" hidden="1" customHeight="1" spans="1:3">
      <c r="A101" s="372">
        <v>2121801</v>
      </c>
      <c r="B101" s="375" t="s">
        <v>1308</v>
      </c>
      <c r="C101" s="132"/>
    </row>
    <row r="102" ht="20.1" hidden="1" customHeight="1" spans="1:3">
      <c r="A102" s="372">
        <v>2121899</v>
      </c>
      <c r="B102" s="375" t="s">
        <v>1318</v>
      </c>
      <c r="C102" s="132"/>
    </row>
    <row r="103" ht="20.1" hidden="1" customHeight="1" spans="1:3">
      <c r="A103" s="372">
        <v>21219</v>
      </c>
      <c r="B103" s="374" t="s">
        <v>1319</v>
      </c>
      <c r="C103" s="132"/>
    </row>
    <row r="104" ht="20.1" hidden="1" customHeight="1" spans="1:3">
      <c r="A104" s="372">
        <v>2121901</v>
      </c>
      <c r="B104" s="375" t="s">
        <v>1283</v>
      </c>
      <c r="C104" s="132"/>
    </row>
    <row r="105" ht="20.1" hidden="1" customHeight="1" spans="1:3">
      <c r="A105" s="372">
        <v>2121902</v>
      </c>
      <c r="B105" s="375" t="s">
        <v>1284</v>
      </c>
      <c r="C105" s="132"/>
    </row>
    <row r="106" ht="20.1" hidden="1" customHeight="1" spans="1:3">
      <c r="A106" s="372">
        <v>2121903</v>
      </c>
      <c r="B106" s="375" t="s">
        <v>1285</v>
      </c>
      <c r="C106" s="132"/>
    </row>
    <row r="107" ht="20.1" hidden="1" customHeight="1" spans="1:3">
      <c r="A107" s="372">
        <v>2121904</v>
      </c>
      <c r="B107" s="375" t="s">
        <v>1286</v>
      </c>
      <c r="C107" s="132"/>
    </row>
    <row r="108" ht="20.1" hidden="1" customHeight="1" spans="1:3">
      <c r="A108" s="372">
        <v>2121905</v>
      </c>
      <c r="B108" s="375" t="s">
        <v>1289</v>
      </c>
      <c r="C108" s="132"/>
    </row>
    <row r="109" ht="20.1" hidden="1" customHeight="1" spans="1:3">
      <c r="A109" s="372">
        <v>2121906</v>
      </c>
      <c r="B109" s="375" t="s">
        <v>1291</v>
      </c>
      <c r="C109" s="132"/>
    </row>
    <row r="110" ht="20.1" hidden="1" customHeight="1" spans="1:3">
      <c r="A110" s="372">
        <v>2121907</v>
      </c>
      <c r="B110" s="375" t="s">
        <v>1292</v>
      </c>
      <c r="C110" s="132"/>
    </row>
    <row r="111" ht="20.1" hidden="1" customHeight="1" spans="1:3">
      <c r="A111" s="372">
        <v>2121999</v>
      </c>
      <c r="B111" s="375" t="s">
        <v>1320</v>
      </c>
      <c r="C111" s="132"/>
    </row>
    <row r="112" ht="20.1" customHeight="1" spans="1:3">
      <c r="A112" s="372">
        <v>213</v>
      </c>
      <c r="B112" s="374" t="s">
        <v>763</v>
      </c>
      <c r="C112" s="132">
        <v>49260.91</v>
      </c>
    </row>
    <row r="113" ht="20.1" customHeight="1" spans="1:3">
      <c r="A113" s="372">
        <v>21366</v>
      </c>
      <c r="B113" s="374" t="s">
        <v>1321</v>
      </c>
      <c r="C113" s="132">
        <v>438</v>
      </c>
    </row>
    <row r="114" ht="20.1" customHeight="1" spans="1:3">
      <c r="A114" s="372">
        <v>2136601</v>
      </c>
      <c r="B114" s="375" t="s">
        <v>1266</v>
      </c>
      <c r="C114" s="132">
        <v>438</v>
      </c>
    </row>
    <row r="115" ht="20.1" hidden="1" customHeight="1" spans="1:3">
      <c r="A115" s="372">
        <v>2136602</v>
      </c>
      <c r="B115" s="375" t="s">
        <v>1322</v>
      </c>
      <c r="C115" s="132"/>
    </row>
    <row r="116" ht="20.1" hidden="1" customHeight="1" spans="1:3">
      <c r="A116" s="372">
        <v>2136603</v>
      </c>
      <c r="B116" s="375" t="s">
        <v>1323</v>
      </c>
      <c r="C116" s="377"/>
    </row>
    <row r="117" ht="20.1" hidden="1" customHeight="1" spans="1:3">
      <c r="A117" s="372">
        <v>2136699</v>
      </c>
      <c r="B117" s="375" t="s">
        <v>1324</v>
      </c>
      <c r="C117" s="132"/>
    </row>
    <row r="118" ht="20.1" customHeight="1" spans="1:3">
      <c r="A118" s="372">
        <v>21367</v>
      </c>
      <c r="B118" s="374" t="s">
        <v>1325</v>
      </c>
      <c r="C118" s="132">
        <v>5559</v>
      </c>
    </row>
    <row r="119" ht="20.1" customHeight="1" spans="1:3">
      <c r="A119" s="372">
        <v>2136701</v>
      </c>
      <c r="B119" s="375" t="s">
        <v>1266</v>
      </c>
      <c r="C119" s="132">
        <v>2869.61</v>
      </c>
    </row>
    <row r="120" ht="20.1" customHeight="1" spans="1:3">
      <c r="A120" s="372">
        <v>2136702</v>
      </c>
      <c r="B120" s="375" t="s">
        <v>1322</v>
      </c>
      <c r="C120" s="132">
        <v>2559.39</v>
      </c>
    </row>
    <row r="121" ht="20.1" hidden="1" customHeight="1" spans="1:3">
      <c r="A121" s="372">
        <v>2136703</v>
      </c>
      <c r="B121" s="375" t="s">
        <v>1326</v>
      </c>
      <c r="C121" s="132"/>
    </row>
    <row r="122" ht="20.1" customHeight="1" spans="1:3">
      <c r="A122" s="372">
        <v>2136799</v>
      </c>
      <c r="B122" s="375" t="s">
        <v>1327</v>
      </c>
      <c r="C122" s="132">
        <v>130</v>
      </c>
    </row>
    <row r="123" ht="20.1" customHeight="1" spans="1:3">
      <c r="A123" s="372">
        <v>21369</v>
      </c>
      <c r="B123" s="374" t="s">
        <v>1328</v>
      </c>
      <c r="C123" s="132">
        <v>43263.91</v>
      </c>
    </row>
    <row r="124" ht="20.1" hidden="1" customHeight="1" spans="1:3">
      <c r="A124" s="372">
        <v>2136901</v>
      </c>
      <c r="B124" s="375" t="s">
        <v>825</v>
      </c>
      <c r="C124" s="132"/>
    </row>
    <row r="125" ht="20.1" customHeight="1" spans="1:3">
      <c r="A125" s="372">
        <v>2136902</v>
      </c>
      <c r="B125" s="375" t="s">
        <v>1329</v>
      </c>
      <c r="C125" s="132">
        <v>43263.91</v>
      </c>
    </row>
    <row r="126" ht="20.1" hidden="1" customHeight="1" spans="1:3">
      <c r="A126" s="372">
        <v>2136903</v>
      </c>
      <c r="B126" s="375" t="s">
        <v>1330</v>
      </c>
      <c r="C126" s="132"/>
    </row>
    <row r="127" ht="20.1" hidden="1" customHeight="1" spans="1:3">
      <c r="A127" s="372">
        <v>2136999</v>
      </c>
      <c r="B127" s="375" t="s">
        <v>1331</v>
      </c>
      <c r="C127" s="132"/>
    </row>
    <row r="128" ht="20.1" hidden="1" customHeight="1" spans="1:3">
      <c r="A128" s="372">
        <v>21370</v>
      </c>
      <c r="B128" s="374" t="s">
        <v>1332</v>
      </c>
      <c r="C128" s="132"/>
    </row>
    <row r="129" ht="20.1" hidden="1" customHeight="1" spans="1:3">
      <c r="A129" s="372">
        <v>2137001</v>
      </c>
      <c r="B129" s="375" t="s">
        <v>1266</v>
      </c>
      <c r="C129" s="132"/>
    </row>
    <row r="130" ht="20.1" hidden="1" customHeight="1" spans="1:3">
      <c r="A130" s="372">
        <v>2137099</v>
      </c>
      <c r="B130" s="375" t="s">
        <v>1333</v>
      </c>
      <c r="C130" s="132"/>
    </row>
    <row r="131" ht="20.1" hidden="1" customHeight="1" spans="1:3">
      <c r="A131" s="372">
        <v>21371</v>
      </c>
      <c r="B131" s="374" t="s">
        <v>1334</v>
      </c>
      <c r="C131" s="132"/>
    </row>
    <row r="132" ht="20.1" hidden="1" customHeight="1" spans="1:3">
      <c r="A132" s="372">
        <v>2137101</v>
      </c>
      <c r="B132" s="375" t="s">
        <v>825</v>
      </c>
      <c r="C132" s="132"/>
    </row>
    <row r="133" ht="20.1" hidden="1" customHeight="1" spans="1:3">
      <c r="A133" s="372">
        <v>2137102</v>
      </c>
      <c r="B133" s="375" t="s">
        <v>1335</v>
      </c>
      <c r="C133" s="132"/>
    </row>
    <row r="134" ht="20.1" hidden="1" customHeight="1" spans="1:3">
      <c r="A134" s="372">
        <v>2137103</v>
      </c>
      <c r="B134" s="375" t="s">
        <v>1330</v>
      </c>
      <c r="C134" s="132"/>
    </row>
    <row r="135" ht="20.1" hidden="1" customHeight="1" spans="1:3">
      <c r="A135" s="372">
        <v>2137199</v>
      </c>
      <c r="B135" s="375" t="s">
        <v>1336</v>
      </c>
      <c r="C135" s="132"/>
    </row>
    <row r="136" ht="20.1" hidden="1" customHeight="1" spans="1:3">
      <c r="A136" s="372">
        <v>214</v>
      </c>
      <c r="B136" s="374" t="s">
        <v>854</v>
      </c>
      <c r="C136" s="132"/>
    </row>
    <row r="137" ht="20.1" hidden="1" customHeight="1" spans="1:3">
      <c r="A137" s="372">
        <v>21460</v>
      </c>
      <c r="B137" s="374" t="s">
        <v>1337</v>
      </c>
      <c r="C137" s="132"/>
    </row>
    <row r="138" ht="20.1" hidden="1" customHeight="1" spans="1:3">
      <c r="A138" s="372">
        <v>2146001</v>
      </c>
      <c r="B138" s="375" t="s">
        <v>856</v>
      </c>
      <c r="C138" s="132"/>
    </row>
    <row r="139" ht="20.1" hidden="1" customHeight="1" spans="1:3">
      <c r="A139" s="372">
        <v>2146002</v>
      </c>
      <c r="B139" s="375" t="s">
        <v>857</v>
      </c>
      <c r="C139" s="132"/>
    </row>
    <row r="140" ht="20.1" hidden="1" customHeight="1" spans="1:3">
      <c r="A140" s="372">
        <v>2146003</v>
      </c>
      <c r="B140" s="375" t="s">
        <v>1338</v>
      </c>
      <c r="C140" s="132"/>
    </row>
    <row r="141" ht="20.1" hidden="1" customHeight="1" spans="1:3">
      <c r="A141" s="372">
        <v>2146099</v>
      </c>
      <c r="B141" s="375" t="s">
        <v>1339</v>
      </c>
      <c r="C141" s="132"/>
    </row>
    <row r="142" ht="20.1" hidden="1" customHeight="1" spans="1:3">
      <c r="A142" s="372">
        <v>21462</v>
      </c>
      <c r="B142" s="374" t="s">
        <v>1340</v>
      </c>
      <c r="C142" s="132"/>
    </row>
    <row r="143" ht="20.1" hidden="1" customHeight="1" spans="1:3">
      <c r="A143" s="372">
        <v>2146201</v>
      </c>
      <c r="B143" s="375" t="s">
        <v>1338</v>
      </c>
      <c r="C143" s="132"/>
    </row>
    <row r="144" ht="20.1" hidden="1" customHeight="1" spans="1:3">
      <c r="A144" s="372">
        <v>2146202</v>
      </c>
      <c r="B144" s="375" t="s">
        <v>1341</v>
      </c>
      <c r="C144" s="132"/>
    </row>
    <row r="145" ht="20.1" hidden="1" customHeight="1" spans="1:3">
      <c r="A145" s="372">
        <v>2146203</v>
      </c>
      <c r="B145" s="375" t="s">
        <v>1342</v>
      </c>
      <c r="C145" s="132"/>
    </row>
    <row r="146" ht="20.1" hidden="1" customHeight="1" spans="1:3">
      <c r="A146" s="372">
        <v>2146299</v>
      </c>
      <c r="B146" s="375" t="s">
        <v>1343</v>
      </c>
      <c r="C146" s="132"/>
    </row>
    <row r="147" ht="20.1" hidden="1" customHeight="1" spans="1:3">
      <c r="A147" s="372">
        <v>21464</v>
      </c>
      <c r="B147" s="374" t="s">
        <v>1344</v>
      </c>
      <c r="C147" s="132"/>
    </row>
    <row r="148" ht="20.1" hidden="1" customHeight="1" spans="1:3">
      <c r="A148" s="372">
        <v>2146401</v>
      </c>
      <c r="B148" s="375" t="s">
        <v>1345</v>
      </c>
      <c r="C148" s="132"/>
    </row>
    <row r="149" ht="20.1" hidden="1" customHeight="1" spans="1:3">
      <c r="A149" s="372">
        <v>2146402</v>
      </c>
      <c r="B149" s="375" t="s">
        <v>1346</v>
      </c>
      <c r="C149" s="132"/>
    </row>
    <row r="150" ht="20.1" hidden="1" customHeight="1" spans="1:3">
      <c r="A150" s="372">
        <v>2146403</v>
      </c>
      <c r="B150" s="375" t="s">
        <v>1347</v>
      </c>
      <c r="C150" s="132"/>
    </row>
    <row r="151" ht="20.1" hidden="1" customHeight="1" spans="1:3">
      <c r="A151" s="372">
        <v>2146404</v>
      </c>
      <c r="B151" s="375" t="s">
        <v>1348</v>
      </c>
      <c r="C151" s="132"/>
    </row>
    <row r="152" ht="20.1" hidden="1" customHeight="1" spans="1:3">
      <c r="A152" s="372">
        <v>2146405</v>
      </c>
      <c r="B152" s="375" t="s">
        <v>1349</v>
      </c>
      <c r="C152" s="132"/>
    </row>
    <row r="153" ht="20.1" hidden="1" customHeight="1" spans="1:3">
      <c r="A153" s="372">
        <v>2146406</v>
      </c>
      <c r="B153" s="375" t="s">
        <v>1350</v>
      </c>
      <c r="C153" s="132"/>
    </row>
    <row r="154" ht="20.1" hidden="1" customHeight="1" spans="1:3">
      <c r="A154" s="372">
        <v>2146407</v>
      </c>
      <c r="B154" s="375" t="s">
        <v>1351</v>
      </c>
      <c r="C154" s="132"/>
    </row>
    <row r="155" ht="20.1" hidden="1" customHeight="1" spans="1:3">
      <c r="A155" s="372">
        <v>2146499</v>
      </c>
      <c r="B155" s="375" t="s">
        <v>1352</v>
      </c>
      <c r="C155" s="132"/>
    </row>
    <row r="156" ht="20.1" hidden="1" customHeight="1" spans="1:3">
      <c r="A156" s="372">
        <v>21468</v>
      </c>
      <c r="B156" s="374" t="s">
        <v>1353</v>
      </c>
      <c r="C156" s="132"/>
    </row>
    <row r="157" ht="20.1" hidden="1" customHeight="1" spans="1:3">
      <c r="A157" s="372">
        <v>2146801</v>
      </c>
      <c r="B157" s="375" t="s">
        <v>1354</v>
      </c>
      <c r="C157" s="132"/>
    </row>
    <row r="158" ht="20.1" hidden="1" customHeight="1" spans="1:3">
      <c r="A158" s="372">
        <v>2146802</v>
      </c>
      <c r="B158" s="375" t="s">
        <v>1355</v>
      </c>
      <c r="C158" s="132"/>
    </row>
    <row r="159" ht="20.1" hidden="1" customHeight="1" spans="1:3">
      <c r="A159" s="372">
        <v>2146803</v>
      </c>
      <c r="B159" s="375" t="s">
        <v>1356</v>
      </c>
      <c r="C159" s="132"/>
    </row>
    <row r="160" ht="20.1" hidden="1" customHeight="1" spans="1:3">
      <c r="A160" s="372">
        <v>2146804</v>
      </c>
      <c r="B160" s="375" t="s">
        <v>1357</v>
      </c>
      <c r="C160" s="132"/>
    </row>
    <row r="161" ht="20.1" hidden="1" customHeight="1" spans="1:3">
      <c r="A161" s="372">
        <v>2146805</v>
      </c>
      <c r="B161" s="375" t="s">
        <v>1358</v>
      </c>
      <c r="C161" s="132"/>
    </row>
    <row r="162" ht="20.1" hidden="1" customHeight="1" spans="1:3">
      <c r="A162" s="372">
        <v>2146899</v>
      </c>
      <c r="B162" s="375" t="s">
        <v>1359</v>
      </c>
      <c r="C162" s="132"/>
    </row>
    <row r="163" ht="20.1" hidden="1" customHeight="1" spans="1:3">
      <c r="A163" s="372">
        <v>21469</v>
      </c>
      <c r="B163" s="374" t="s">
        <v>1360</v>
      </c>
      <c r="C163" s="132"/>
    </row>
    <row r="164" ht="20.1" hidden="1" customHeight="1" spans="1:3">
      <c r="A164" s="372">
        <v>2146901</v>
      </c>
      <c r="B164" s="375" t="s">
        <v>1361</v>
      </c>
      <c r="C164" s="132"/>
    </row>
    <row r="165" ht="20.1" hidden="1" customHeight="1" spans="1:3">
      <c r="A165" s="372">
        <v>2146902</v>
      </c>
      <c r="B165" s="375" t="s">
        <v>883</v>
      </c>
      <c r="C165" s="132"/>
    </row>
    <row r="166" ht="20.1" hidden="1" customHeight="1" spans="1:3">
      <c r="A166" s="372">
        <v>2146903</v>
      </c>
      <c r="B166" s="375" t="s">
        <v>1362</v>
      </c>
      <c r="C166" s="132"/>
    </row>
    <row r="167" ht="20.1" hidden="1" customHeight="1" spans="1:3">
      <c r="A167" s="372">
        <v>2146904</v>
      </c>
      <c r="B167" s="375" t="s">
        <v>1363</v>
      </c>
      <c r="C167" s="132"/>
    </row>
    <row r="168" ht="20.1" hidden="1" customHeight="1" spans="1:3">
      <c r="A168" s="372">
        <v>2146906</v>
      </c>
      <c r="B168" s="375" t="s">
        <v>1364</v>
      </c>
      <c r="C168" s="132"/>
    </row>
    <row r="169" ht="20.1" hidden="1" customHeight="1" spans="1:3">
      <c r="A169" s="372">
        <v>2146907</v>
      </c>
      <c r="B169" s="375" t="s">
        <v>1365</v>
      </c>
      <c r="C169" s="132"/>
    </row>
    <row r="170" ht="20.1" hidden="1" customHeight="1" spans="1:3">
      <c r="A170" s="372">
        <v>2146908</v>
      </c>
      <c r="B170" s="375" t="s">
        <v>1366</v>
      </c>
      <c r="C170" s="132"/>
    </row>
    <row r="171" ht="20.1" hidden="1" customHeight="1" spans="1:3">
      <c r="A171" s="372">
        <v>2146999</v>
      </c>
      <c r="B171" s="375" t="s">
        <v>1367</v>
      </c>
      <c r="C171" s="132"/>
    </row>
    <row r="172" ht="20.1" hidden="1" customHeight="1" spans="1:3">
      <c r="A172" s="372">
        <v>21470</v>
      </c>
      <c r="B172" s="374" t="s">
        <v>1368</v>
      </c>
      <c r="C172" s="132"/>
    </row>
    <row r="173" ht="20.1" hidden="1" customHeight="1" spans="1:3">
      <c r="A173" s="372">
        <v>2147001</v>
      </c>
      <c r="B173" s="375" t="s">
        <v>856</v>
      </c>
      <c r="C173" s="132"/>
    </row>
    <row r="174" ht="20.1" hidden="1" customHeight="1" spans="1:3">
      <c r="A174" s="372">
        <v>2147099</v>
      </c>
      <c r="B174" s="375" t="s">
        <v>1369</v>
      </c>
      <c r="C174" s="132"/>
    </row>
    <row r="175" ht="20.1" hidden="1" customHeight="1" spans="1:3">
      <c r="A175" s="372">
        <v>21471</v>
      </c>
      <c r="B175" s="374" t="s">
        <v>1370</v>
      </c>
      <c r="C175" s="132"/>
    </row>
    <row r="176" ht="20.1" hidden="1" customHeight="1" spans="1:3">
      <c r="A176" s="372">
        <v>2147101</v>
      </c>
      <c r="B176" s="375" t="s">
        <v>856</v>
      </c>
      <c r="C176" s="132"/>
    </row>
    <row r="177" ht="20.1" hidden="1" customHeight="1" spans="1:3">
      <c r="A177" s="372">
        <v>2147199</v>
      </c>
      <c r="B177" s="375" t="s">
        <v>1371</v>
      </c>
      <c r="C177" s="132"/>
    </row>
    <row r="178" ht="20.1" hidden="1" customHeight="1" spans="1:3">
      <c r="A178" s="372">
        <v>21472</v>
      </c>
      <c r="B178" s="374" t="s">
        <v>1372</v>
      </c>
      <c r="C178" s="132"/>
    </row>
    <row r="179" ht="20.1" hidden="1" customHeight="1" spans="1:3">
      <c r="A179" s="372">
        <v>215</v>
      </c>
      <c r="B179" s="374" t="s">
        <v>899</v>
      </c>
      <c r="C179" s="132"/>
    </row>
    <row r="180" ht="20.1" hidden="1" customHeight="1" spans="1:3">
      <c r="A180" s="372">
        <v>21562</v>
      </c>
      <c r="B180" s="374" t="s">
        <v>1373</v>
      </c>
      <c r="C180" s="132"/>
    </row>
    <row r="181" ht="20.1" hidden="1" customHeight="1" spans="1:3">
      <c r="A181" s="372">
        <v>2156201</v>
      </c>
      <c r="B181" s="375" t="s">
        <v>1374</v>
      </c>
      <c r="C181" s="132"/>
    </row>
    <row r="182" ht="20.1" hidden="1" customHeight="1" spans="1:3">
      <c r="A182" s="372">
        <v>2156202</v>
      </c>
      <c r="B182" s="375" t="s">
        <v>1375</v>
      </c>
      <c r="C182" s="132"/>
    </row>
    <row r="183" ht="20.1" hidden="1" customHeight="1" spans="1:3">
      <c r="A183" s="372">
        <v>2156299</v>
      </c>
      <c r="B183" s="375" t="s">
        <v>1376</v>
      </c>
      <c r="C183" s="132"/>
    </row>
    <row r="184" ht="20.1" hidden="1" customHeight="1" spans="1:3">
      <c r="A184" s="372">
        <v>217</v>
      </c>
      <c r="B184" s="374" t="s">
        <v>957</v>
      </c>
      <c r="C184" s="132"/>
    </row>
    <row r="185" ht="20.1" hidden="1" customHeight="1" spans="1:3">
      <c r="A185" s="372">
        <v>2170402</v>
      </c>
      <c r="B185" s="375" t="s">
        <v>1377</v>
      </c>
      <c r="C185" s="132"/>
    </row>
    <row r="186" ht="20.1" hidden="1" customHeight="1" spans="1:3">
      <c r="A186" s="372">
        <v>2170403</v>
      </c>
      <c r="B186" s="375" t="s">
        <v>1378</v>
      </c>
      <c r="C186" s="132"/>
    </row>
    <row r="187" ht="20.1" customHeight="1" spans="1:3">
      <c r="A187" s="372">
        <v>229</v>
      </c>
      <c r="B187" s="374" t="s">
        <v>1125</v>
      </c>
      <c r="C187" s="132">
        <v>94654.15</v>
      </c>
    </row>
    <row r="188" ht="20.1" customHeight="1" spans="1:3">
      <c r="A188" s="372">
        <v>22904</v>
      </c>
      <c r="B188" s="374" t="s">
        <v>1379</v>
      </c>
      <c r="C188" s="132">
        <v>92189.45</v>
      </c>
    </row>
    <row r="189" ht="20.1" hidden="1" customHeight="1" spans="1:3">
      <c r="A189" s="372">
        <v>2290401</v>
      </c>
      <c r="B189" s="375" t="s">
        <v>1380</v>
      </c>
      <c r="C189" s="132"/>
    </row>
    <row r="190" ht="20.1" customHeight="1" spans="1:3">
      <c r="A190" s="372">
        <v>2290402</v>
      </c>
      <c r="B190" s="375" t="s">
        <v>1381</v>
      </c>
      <c r="C190" s="132">
        <v>92189.45</v>
      </c>
    </row>
    <row r="191" ht="20.1" hidden="1" customHeight="1" spans="1:3">
      <c r="A191" s="372">
        <v>2290403</v>
      </c>
      <c r="B191" s="375" t="s">
        <v>1382</v>
      </c>
      <c r="C191" s="132"/>
    </row>
    <row r="192" ht="20.1" customHeight="1" spans="1:3">
      <c r="A192" s="372">
        <v>22908</v>
      </c>
      <c r="B192" s="374" t="s">
        <v>1383</v>
      </c>
      <c r="C192" s="132">
        <v>8.51</v>
      </c>
    </row>
    <row r="193" ht="20.1" hidden="1" customHeight="1" spans="1:3">
      <c r="A193" s="372">
        <v>2290802</v>
      </c>
      <c r="B193" s="375" t="s">
        <v>1384</v>
      </c>
      <c r="C193" s="132"/>
    </row>
    <row r="194" ht="20.1" hidden="1" customHeight="1" spans="1:3">
      <c r="A194" s="372">
        <v>2290803</v>
      </c>
      <c r="B194" s="375" t="s">
        <v>1385</v>
      </c>
      <c r="C194" s="132"/>
    </row>
    <row r="195" ht="20.1" hidden="1" customHeight="1" spans="1:3">
      <c r="A195" s="372">
        <v>2290804</v>
      </c>
      <c r="B195" s="375" t="s">
        <v>1386</v>
      </c>
      <c r="C195" s="132"/>
    </row>
    <row r="196" ht="20.1" hidden="1" customHeight="1" spans="1:3">
      <c r="A196" s="372">
        <v>2290805</v>
      </c>
      <c r="B196" s="375" t="s">
        <v>1387</v>
      </c>
      <c r="C196" s="132"/>
    </row>
    <row r="197" ht="20.1" hidden="1" customHeight="1" spans="1:3">
      <c r="A197" s="372">
        <v>2290806</v>
      </c>
      <c r="B197" s="375" t="s">
        <v>1388</v>
      </c>
      <c r="C197" s="132"/>
    </row>
    <row r="198" ht="20.1" hidden="1" customHeight="1" spans="1:3">
      <c r="A198" s="372">
        <v>2290807</v>
      </c>
      <c r="B198" s="375" t="s">
        <v>1389</v>
      </c>
      <c r="C198" s="132"/>
    </row>
    <row r="199" ht="20.1" customHeight="1" spans="1:3">
      <c r="A199" s="372">
        <v>2290808</v>
      </c>
      <c r="B199" s="375" t="s">
        <v>1390</v>
      </c>
      <c r="C199" s="132">
        <v>8.51</v>
      </c>
    </row>
    <row r="200" ht="20.1" hidden="1" customHeight="1" spans="1:3">
      <c r="A200" s="372">
        <v>2290899</v>
      </c>
      <c r="B200" s="375" t="s">
        <v>1391</v>
      </c>
      <c r="C200" s="132"/>
    </row>
    <row r="201" ht="20.1" hidden="1" customHeight="1" spans="1:3">
      <c r="A201" s="372">
        <v>22909</v>
      </c>
      <c r="B201" s="374" t="s">
        <v>1392</v>
      </c>
      <c r="C201" s="132"/>
    </row>
    <row r="202" ht="20.1" customHeight="1" spans="1:3">
      <c r="A202" s="372">
        <v>22960</v>
      </c>
      <c r="B202" s="374" t="s">
        <v>1393</v>
      </c>
      <c r="C202" s="132">
        <v>2456.19</v>
      </c>
    </row>
    <row r="203" ht="20.1" hidden="1" customHeight="1" spans="1:3">
      <c r="A203" s="372">
        <v>2296001</v>
      </c>
      <c r="B203" s="375" t="s">
        <v>1394</v>
      </c>
      <c r="C203" s="132"/>
    </row>
    <row r="204" ht="20.1" customHeight="1" spans="1:3">
      <c r="A204" s="372">
        <v>2296002</v>
      </c>
      <c r="B204" s="375" t="s">
        <v>1395</v>
      </c>
      <c r="C204" s="132">
        <v>789.57</v>
      </c>
    </row>
    <row r="205" ht="20.1" customHeight="1" spans="1:3">
      <c r="A205" s="372">
        <v>2296003</v>
      </c>
      <c r="B205" s="375" t="s">
        <v>1396</v>
      </c>
      <c r="C205" s="132">
        <v>983.44</v>
      </c>
    </row>
    <row r="206" ht="20.1" customHeight="1" spans="1:3">
      <c r="A206" s="372">
        <v>2296004</v>
      </c>
      <c r="B206" s="375" t="s">
        <v>1397</v>
      </c>
      <c r="C206" s="132">
        <v>154.28</v>
      </c>
    </row>
    <row r="207" ht="20.1" hidden="1" customHeight="1" spans="1:3">
      <c r="A207" s="372">
        <v>2296005</v>
      </c>
      <c r="B207" s="375" t="s">
        <v>1398</v>
      </c>
      <c r="C207" s="132"/>
    </row>
    <row r="208" ht="20.1" customHeight="1" spans="1:3">
      <c r="A208" s="372">
        <v>2296006</v>
      </c>
      <c r="B208" s="375" t="s">
        <v>1399</v>
      </c>
      <c r="C208" s="132">
        <v>185</v>
      </c>
    </row>
    <row r="209" ht="20.1" hidden="1" customHeight="1" spans="1:3">
      <c r="A209" s="372">
        <v>2296010</v>
      </c>
      <c r="B209" s="375" t="s">
        <v>1400</v>
      </c>
      <c r="C209" s="132"/>
    </row>
    <row r="210" ht="20.1" hidden="1" customHeight="1" spans="1:3">
      <c r="A210" s="372">
        <v>2296011</v>
      </c>
      <c r="B210" s="375" t="s">
        <v>1401</v>
      </c>
      <c r="C210" s="377"/>
    </row>
    <row r="211" ht="20.1" hidden="1" customHeight="1" spans="1:3">
      <c r="A211" s="372">
        <v>2296012</v>
      </c>
      <c r="B211" s="375" t="s">
        <v>1402</v>
      </c>
      <c r="C211" s="132"/>
    </row>
    <row r="212" ht="20.1" customHeight="1" spans="1:3">
      <c r="A212" s="372">
        <v>2296013</v>
      </c>
      <c r="B212" s="375" t="s">
        <v>1403</v>
      </c>
      <c r="C212" s="132">
        <v>207</v>
      </c>
    </row>
    <row r="213" ht="20.1" customHeight="1" spans="1:3">
      <c r="A213" s="372">
        <v>2296099</v>
      </c>
      <c r="B213" s="375" t="s">
        <v>1404</v>
      </c>
      <c r="C213" s="132">
        <v>136.9</v>
      </c>
    </row>
    <row r="214" ht="20.1" customHeight="1" spans="1:3">
      <c r="A214" s="372">
        <v>232</v>
      </c>
      <c r="B214" s="374" t="s">
        <v>1126</v>
      </c>
      <c r="C214" s="132">
        <v>29621.41</v>
      </c>
    </row>
    <row r="215" ht="20.1" customHeight="1" spans="1:3">
      <c r="A215" s="372">
        <v>23204</v>
      </c>
      <c r="B215" s="374" t="s">
        <v>1405</v>
      </c>
      <c r="C215" s="132">
        <v>29621.41</v>
      </c>
    </row>
    <row r="216" ht="20.1" hidden="1" customHeight="1" spans="1:3">
      <c r="A216" s="372">
        <v>2320401</v>
      </c>
      <c r="B216" s="375" t="s">
        <v>1406</v>
      </c>
      <c r="C216" s="132"/>
    </row>
    <row r="217" ht="20.1" hidden="1" customHeight="1" spans="1:3">
      <c r="A217" s="372">
        <v>2320405</v>
      </c>
      <c r="B217" s="375" t="s">
        <v>1407</v>
      </c>
      <c r="C217" s="132"/>
    </row>
    <row r="218" ht="20.1" customHeight="1" spans="1:3">
      <c r="A218" s="372">
        <v>2320411</v>
      </c>
      <c r="B218" s="375" t="s">
        <v>1408</v>
      </c>
      <c r="C218" s="132">
        <v>14393.36</v>
      </c>
    </row>
    <row r="219" ht="20.1" hidden="1" customHeight="1" spans="1:3">
      <c r="A219" s="372">
        <v>2320413</v>
      </c>
      <c r="B219" s="375" t="s">
        <v>1409</v>
      </c>
      <c r="C219" s="132"/>
    </row>
    <row r="220" ht="20.1" hidden="1" customHeight="1" spans="1:3">
      <c r="A220" s="372">
        <v>2320414</v>
      </c>
      <c r="B220" s="375" t="s">
        <v>1410</v>
      </c>
      <c r="C220" s="132"/>
    </row>
    <row r="221" ht="20.1" hidden="1" customHeight="1" spans="1:3">
      <c r="A221" s="372">
        <v>2320416</v>
      </c>
      <c r="B221" s="375" t="s">
        <v>1411</v>
      </c>
      <c r="C221" s="132"/>
    </row>
    <row r="222" ht="20.1" hidden="1" customHeight="1" spans="1:3">
      <c r="A222" s="372">
        <v>2320417</v>
      </c>
      <c r="B222" s="375" t="s">
        <v>1412</v>
      </c>
      <c r="C222" s="132"/>
    </row>
    <row r="223" ht="20.1" hidden="1" customHeight="1" spans="1:3">
      <c r="A223" s="372">
        <v>2320418</v>
      </c>
      <c r="B223" s="375" t="s">
        <v>1413</v>
      </c>
      <c r="C223" s="132"/>
    </row>
    <row r="224" ht="20.1" hidden="1" customHeight="1" spans="1:3">
      <c r="A224" s="372">
        <v>2320419</v>
      </c>
      <c r="B224" s="375" t="s">
        <v>1414</v>
      </c>
      <c r="C224" s="132"/>
    </row>
    <row r="225" ht="20.1" hidden="1" customHeight="1" spans="1:3">
      <c r="A225" s="372">
        <v>2320420</v>
      </c>
      <c r="B225" s="375" t="s">
        <v>1415</v>
      </c>
      <c r="C225" s="132"/>
    </row>
    <row r="226" ht="20.1" customHeight="1" spans="1:3">
      <c r="A226" s="372">
        <v>2320431</v>
      </c>
      <c r="B226" s="375" t="s">
        <v>1416</v>
      </c>
      <c r="C226" s="132">
        <v>1532</v>
      </c>
    </row>
    <row r="227" ht="20.1" hidden="1" customHeight="1" spans="1:3">
      <c r="A227" s="372">
        <v>2320432</v>
      </c>
      <c r="B227" s="375" t="s">
        <v>1417</v>
      </c>
      <c r="C227" s="132"/>
    </row>
    <row r="228" ht="20.1" customHeight="1" spans="1:3">
      <c r="A228" s="372">
        <v>2320433</v>
      </c>
      <c r="B228" s="375" t="s">
        <v>1418</v>
      </c>
      <c r="C228" s="132">
        <v>5224.2</v>
      </c>
    </row>
    <row r="229" ht="20.1" customHeight="1" spans="1:3">
      <c r="A229" s="372">
        <v>2320498</v>
      </c>
      <c r="B229" s="375" t="s">
        <v>1419</v>
      </c>
      <c r="C229" s="132">
        <v>8471.85</v>
      </c>
    </row>
    <row r="230" ht="20.1" hidden="1" customHeight="1" spans="1:3">
      <c r="A230" s="372">
        <v>2320499</v>
      </c>
      <c r="B230" s="375" t="s">
        <v>1420</v>
      </c>
      <c r="C230" s="132"/>
    </row>
    <row r="231" ht="20.1" customHeight="1" spans="1:3">
      <c r="A231" s="372">
        <v>233</v>
      </c>
      <c r="B231" s="374" t="s">
        <v>1138</v>
      </c>
      <c r="C231" s="132">
        <v>2.01</v>
      </c>
    </row>
    <row r="232" ht="20.1" customHeight="1" spans="1:3">
      <c r="A232" s="372">
        <v>23304</v>
      </c>
      <c r="B232" s="374" t="s">
        <v>1421</v>
      </c>
      <c r="C232" s="132">
        <v>2.01</v>
      </c>
    </row>
    <row r="233" ht="20.1" hidden="1" customHeight="1" spans="1:3">
      <c r="A233" s="372">
        <v>2330401</v>
      </c>
      <c r="B233" s="375" t="s">
        <v>1422</v>
      </c>
      <c r="C233" s="132"/>
    </row>
    <row r="234" ht="20.1" hidden="1" customHeight="1" spans="1:3">
      <c r="A234" s="372">
        <v>2330405</v>
      </c>
      <c r="B234" s="375" t="s">
        <v>1423</v>
      </c>
      <c r="C234" s="132"/>
    </row>
    <row r="235" ht="20.1" customHeight="1" spans="1:3">
      <c r="A235" s="372">
        <v>2330411</v>
      </c>
      <c r="B235" s="375" t="s">
        <v>1424</v>
      </c>
      <c r="C235" s="132">
        <v>1.24</v>
      </c>
    </row>
    <row r="236" ht="20.1" hidden="1" customHeight="1" spans="1:3">
      <c r="A236" s="372">
        <v>2330413</v>
      </c>
      <c r="B236" s="375" t="s">
        <v>1425</v>
      </c>
      <c r="C236" s="132"/>
    </row>
    <row r="237" ht="20.1" hidden="1" customHeight="1" spans="1:3">
      <c r="A237" s="372">
        <v>2330414</v>
      </c>
      <c r="B237" s="375" t="s">
        <v>1426</v>
      </c>
      <c r="C237" s="132"/>
    </row>
    <row r="238" ht="20.1" hidden="1" customHeight="1" spans="1:3">
      <c r="A238" s="372">
        <v>2330416</v>
      </c>
      <c r="B238" s="375" t="s">
        <v>1427</v>
      </c>
      <c r="C238" s="132"/>
    </row>
    <row r="239" ht="20.1" hidden="1" customHeight="1" spans="1:3">
      <c r="A239" s="372">
        <v>2330417</v>
      </c>
      <c r="B239" s="375" t="s">
        <v>1428</v>
      </c>
      <c r="C239" s="132"/>
    </row>
    <row r="240" ht="20.1" hidden="1" customHeight="1" spans="1:3">
      <c r="A240" s="372">
        <v>2330418</v>
      </c>
      <c r="B240" s="375" t="s">
        <v>1429</v>
      </c>
      <c r="C240" s="132"/>
    </row>
    <row r="241" ht="20.1" hidden="1" customHeight="1" spans="1:3">
      <c r="A241" s="372">
        <v>2330419</v>
      </c>
      <c r="B241" s="375" t="s">
        <v>1430</v>
      </c>
      <c r="C241" s="132"/>
    </row>
    <row r="242" ht="20.1" hidden="1" customHeight="1" spans="1:3">
      <c r="A242" s="372">
        <v>2330420</v>
      </c>
      <c r="B242" s="375" t="s">
        <v>1431</v>
      </c>
      <c r="C242" s="132"/>
    </row>
    <row r="243" ht="20.1" hidden="1" customHeight="1" spans="1:3">
      <c r="A243" s="372">
        <v>2330431</v>
      </c>
      <c r="B243" s="375" t="s">
        <v>1432</v>
      </c>
      <c r="C243" s="132">
        <v>0.08</v>
      </c>
    </row>
    <row r="244" ht="20.1" hidden="1" customHeight="1" spans="1:3">
      <c r="A244" s="372">
        <v>2330432</v>
      </c>
      <c r="B244" s="375" t="s">
        <v>1433</v>
      </c>
      <c r="C244" s="132"/>
    </row>
    <row r="245" ht="20.1" hidden="1" customHeight="1" spans="1:3">
      <c r="A245" s="372">
        <v>2330433</v>
      </c>
      <c r="B245" s="375" t="s">
        <v>1434</v>
      </c>
      <c r="C245" s="132">
        <v>0.26</v>
      </c>
    </row>
    <row r="246" ht="20.1" hidden="1" customHeight="1" spans="1:3">
      <c r="A246" s="372">
        <v>2330498</v>
      </c>
      <c r="B246" s="375" t="s">
        <v>1435</v>
      </c>
      <c r="C246" s="132">
        <v>0.42</v>
      </c>
    </row>
    <row r="247" ht="20.1" hidden="1" customHeight="1" spans="1:3">
      <c r="A247" s="372">
        <v>2330499</v>
      </c>
      <c r="B247" s="375" t="s">
        <v>1436</v>
      </c>
      <c r="C247" s="132"/>
    </row>
    <row r="248" ht="20.1" hidden="1" customHeight="1" spans="1:3">
      <c r="A248" s="372">
        <v>234</v>
      </c>
      <c r="B248" s="374" t="s">
        <v>1437</v>
      </c>
      <c r="C248" s="132"/>
    </row>
    <row r="249" ht="20.1" hidden="1" customHeight="1" spans="1:3">
      <c r="A249" s="372">
        <v>23401</v>
      </c>
      <c r="B249" s="374" t="s">
        <v>1438</v>
      </c>
      <c r="C249" s="132"/>
    </row>
    <row r="250" ht="20.1" hidden="1" customHeight="1" spans="1:3">
      <c r="A250" s="372">
        <v>2340101</v>
      </c>
      <c r="B250" s="375" t="s">
        <v>1439</v>
      </c>
      <c r="C250" s="132"/>
    </row>
    <row r="251" ht="20.1" hidden="1" customHeight="1" spans="1:3">
      <c r="A251" s="372">
        <v>2340102</v>
      </c>
      <c r="B251" s="375" t="s">
        <v>1440</v>
      </c>
      <c r="C251" s="132"/>
    </row>
    <row r="252" ht="20.1" hidden="1" customHeight="1" spans="1:3">
      <c r="A252" s="372">
        <v>2340103</v>
      </c>
      <c r="B252" s="375" t="s">
        <v>1441</v>
      </c>
      <c r="C252" s="132"/>
    </row>
    <row r="253" ht="20.1" hidden="1" customHeight="1" spans="1:3">
      <c r="A253" s="372">
        <v>2340104</v>
      </c>
      <c r="B253" s="375" t="s">
        <v>1442</v>
      </c>
      <c r="C253" s="132"/>
    </row>
    <row r="254" ht="20.1" hidden="1" customHeight="1" spans="1:3">
      <c r="A254" s="372">
        <v>2340105</v>
      </c>
      <c r="B254" s="375" t="s">
        <v>1443</v>
      </c>
      <c r="C254" s="132"/>
    </row>
    <row r="255" ht="20.1" hidden="1" customHeight="1" spans="1:3">
      <c r="A255" s="372">
        <v>2340106</v>
      </c>
      <c r="B255" s="375" t="s">
        <v>1444</v>
      </c>
      <c r="C255" s="132"/>
    </row>
    <row r="256" ht="20.1" hidden="1" customHeight="1" spans="1:3">
      <c r="A256" s="372">
        <v>2340107</v>
      </c>
      <c r="B256" s="375" t="s">
        <v>1445</v>
      </c>
      <c r="C256" s="132"/>
    </row>
    <row r="257" ht="20.1" hidden="1" customHeight="1" spans="1:3">
      <c r="A257" s="372">
        <v>2340108</v>
      </c>
      <c r="B257" s="375" t="s">
        <v>1446</v>
      </c>
      <c r="C257" s="132"/>
    </row>
    <row r="258" ht="20.1" hidden="1" customHeight="1" spans="1:3">
      <c r="A258" s="372">
        <v>2340109</v>
      </c>
      <c r="B258" s="375" t="s">
        <v>1447</v>
      </c>
      <c r="C258" s="132"/>
    </row>
    <row r="259" ht="20.1" hidden="1" customHeight="1" spans="1:3">
      <c r="A259" s="372">
        <v>2340110</v>
      </c>
      <c r="B259" s="375" t="s">
        <v>1448</v>
      </c>
      <c r="C259" s="132"/>
    </row>
    <row r="260" ht="20.1" hidden="1" customHeight="1" spans="1:3">
      <c r="A260" s="372">
        <v>2340111</v>
      </c>
      <c r="B260" s="375" t="s">
        <v>1449</v>
      </c>
      <c r="C260" s="132"/>
    </row>
    <row r="261" ht="20.1" hidden="1" customHeight="1" spans="1:3">
      <c r="A261" s="372">
        <v>2340199</v>
      </c>
      <c r="B261" s="375" t="s">
        <v>1450</v>
      </c>
      <c r="C261" s="132"/>
    </row>
    <row r="262" ht="20.1" hidden="1" customHeight="1" spans="1:3">
      <c r="A262" s="372">
        <v>23402</v>
      </c>
      <c r="B262" s="374" t="s">
        <v>1451</v>
      </c>
      <c r="C262" s="132"/>
    </row>
    <row r="263" ht="20.1" hidden="1" customHeight="1" spans="1:3">
      <c r="A263" s="372">
        <v>2340201</v>
      </c>
      <c r="B263" s="375" t="s">
        <v>936</v>
      </c>
      <c r="C263" s="132"/>
    </row>
    <row r="264" ht="20.1" hidden="1" customHeight="1" spans="1:3">
      <c r="A264" s="372">
        <v>2340202</v>
      </c>
      <c r="B264" s="375" t="s">
        <v>981</v>
      </c>
      <c r="C264" s="132"/>
    </row>
    <row r="265" ht="20.1" hidden="1" customHeight="1" spans="1:3">
      <c r="A265" s="372">
        <v>2340203</v>
      </c>
      <c r="B265" s="375" t="s">
        <v>1452</v>
      </c>
      <c r="C265" s="132"/>
    </row>
    <row r="266" ht="20.1" hidden="1" customHeight="1" spans="1:3">
      <c r="A266" s="372">
        <v>2340204</v>
      </c>
      <c r="B266" s="375" t="s">
        <v>1453</v>
      </c>
      <c r="C266" s="132"/>
    </row>
    <row r="267" ht="20.1" hidden="1" customHeight="1" spans="1:3">
      <c r="A267" s="372">
        <v>2340205</v>
      </c>
      <c r="B267" s="375" t="s">
        <v>1454</v>
      </c>
      <c r="C267" s="132"/>
    </row>
    <row r="268" ht="20.1" hidden="1" customHeight="1" spans="1:3">
      <c r="A268" s="372">
        <v>2340299</v>
      </c>
      <c r="B268" s="375" t="s">
        <v>1455</v>
      </c>
      <c r="C268" s="132"/>
    </row>
    <row r="269" ht="20.1" hidden="1" customHeight="1" spans="2:3">
      <c r="B269" s="378"/>
      <c r="C269" s="254"/>
    </row>
    <row r="270" hidden="1" spans="1:4">
      <c r="A270" s="379" t="s">
        <v>1456</v>
      </c>
      <c r="B270" s="379"/>
      <c r="C270" s="379"/>
      <c r="D270" s="367"/>
    </row>
    <row r="271" hidden="1" spans="1:4">
      <c r="A271" s="367"/>
      <c r="D271" s="367"/>
    </row>
    <row r="272" hidden="1" spans="1:4">
      <c r="A272" s="367"/>
      <c r="D272" s="367"/>
    </row>
    <row r="273" hidden="1" spans="1:4">
      <c r="A273" s="367"/>
      <c r="D273" s="367"/>
    </row>
    <row r="274" hidden="1" spans="1:4">
      <c r="A274" s="367"/>
      <c r="D274" s="367"/>
    </row>
    <row r="275" ht="20.1" hidden="1" customHeight="1" spans="1:4">
      <c r="A275" s="367"/>
      <c r="D275" s="367"/>
    </row>
    <row r="276" hidden="1"/>
    <row r="290" spans="2:3">
      <c r="B290" s="366"/>
      <c r="C290" s="366"/>
    </row>
    <row r="291" spans="2:3">
      <c r="B291" s="366"/>
      <c r="C291" s="366"/>
    </row>
    <row r="292" spans="2:3">
      <c r="B292" s="366"/>
      <c r="C292" s="366"/>
    </row>
    <row r="293" spans="2:3">
      <c r="B293" s="366"/>
      <c r="C293" s="366"/>
    </row>
  </sheetData>
  <autoFilter ref="A4:D276">
    <filterColumn colId="2">
      <filters>
        <filter val="790"/>
        <filter val="2,750"/>
        <filter val="751"/>
        <filter val="17,411"/>
        <filter val="7,252"/>
        <filter val="14,393"/>
        <filter val="154"/>
        <filter val="94,654"/>
        <filter val="2,456"/>
        <filter val="4,116"/>
        <filter val="118"/>
        <filter val="308,788"/>
        <filter val="2,559"/>
        <filter val="5,559"/>
        <filter val="4,221"/>
        <filter val="29,621"/>
        <filter val="49,261"/>
        <filter val="5,224"/>
        <filter val="43,264"/>
        <filter val="1,367"/>
        <filter val="268"/>
        <filter val="130"/>
        <filter val="2,870"/>
        <filter val="1,532"/>
        <filter val="8,472"/>
        <filter val="534"/>
        <filter val="137"/>
        <filter val="8,977"/>
        <filter val="438"/>
        <filter val="131,028"/>
        <filter val="1,139"/>
        <filter val="78,000"/>
        <filter val="1"/>
        <filter val="4,001"/>
        <filter val="2"/>
        <filter val="982"/>
        <filter val="743"/>
        <filter val="983"/>
        <filter val="19,283"/>
        <filter val="105"/>
        <filter val="185"/>
        <filter val="39,386"/>
        <filter val="207"/>
        <filter val="547"/>
        <filter val="9"/>
        <filter val="92,189"/>
      </filters>
    </filterColumn>
    <extLst/>
  </autoFilter>
  <mergeCells count="3">
    <mergeCell ref="B1:C1"/>
    <mergeCell ref="B2:C2"/>
    <mergeCell ref="A270:C270"/>
  </mergeCells>
  <printOptions horizontalCentered="1"/>
  <pageMargins left="0.236111111111111" right="0.236111111111111" top="0.511805555555556" bottom="0.511805555555556" header="0.236111111111111" footer="0.236111111111111"/>
  <pageSetup paperSize="9"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9"/>
  <sheetViews>
    <sheetView zoomScale="130" zoomScaleNormal="130" topLeftCell="A2" workbookViewId="0">
      <selection activeCell="E11" sqref="E11"/>
    </sheetView>
  </sheetViews>
  <sheetFormatPr defaultColWidth="9" defaultRowHeight="13.5" outlineLevelCol="2"/>
  <cols>
    <col min="1" max="1" width="9.875" style="113" customWidth="1"/>
    <col min="2" max="2" width="26.75" style="113" customWidth="1"/>
    <col min="3" max="3" width="26.75" style="356" customWidth="1"/>
    <col min="4" max="16384" width="9" style="113"/>
  </cols>
  <sheetData>
    <row r="1" ht="18" spans="1:3">
      <c r="A1" s="98" t="s">
        <v>1457</v>
      </c>
      <c r="B1" s="98"/>
      <c r="C1" s="357"/>
    </row>
    <row r="2" ht="25.5" customHeight="1" spans="1:3">
      <c r="A2" s="99" t="s">
        <v>1458</v>
      </c>
      <c r="B2" s="99"/>
      <c r="C2" s="358"/>
    </row>
    <row r="3" ht="20.25" customHeight="1" spans="1:3">
      <c r="A3" s="100" t="s">
        <v>1145</v>
      </c>
      <c r="B3" s="100"/>
      <c r="C3" s="359"/>
    </row>
    <row r="4" ht="14.25" customHeight="1" spans="1:3">
      <c r="A4" s="168"/>
      <c r="B4" s="168"/>
      <c r="C4" s="360" t="s">
        <v>35</v>
      </c>
    </row>
    <row r="5" ht="19.5" customHeight="1" spans="1:3">
      <c r="A5" s="103" t="s">
        <v>1146</v>
      </c>
      <c r="B5" s="115"/>
      <c r="C5" s="361" t="s">
        <v>40</v>
      </c>
    </row>
    <row r="6" s="112" customFormat="1" ht="18.75" customHeight="1" spans="1:3">
      <c r="A6" s="105" t="s">
        <v>1147</v>
      </c>
      <c r="B6" s="116"/>
      <c r="C6" s="362">
        <f>SUM(C7:C49)</f>
        <v>27266.3857</v>
      </c>
    </row>
    <row r="7" s="112" customFormat="1" ht="14.25" customHeight="1" spans="1:3">
      <c r="A7" s="118" t="s">
        <v>1148</v>
      </c>
      <c r="B7" s="119"/>
      <c r="C7" s="363">
        <v>2417.5708</v>
      </c>
    </row>
    <row r="8" s="112" customFormat="1" ht="14.25" customHeight="1" spans="1:3">
      <c r="A8" s="118" t="s">
        <v>1149</v>
      </c>
      <c r="B8" s="119"/>
      <c r="C8" s="363">
        <v>4697.859</v>
      </c>
    </row>
    <row r="9" ht="14.25" customHeight="1" spans="1:3">
      <c r="A9" s="118" t="s">
        <v>1150</v>
      </c>
      <c r="B9" s="119"/>
      <c r="C9" s="363">
        <v>3589.57</v>
      </c>
    </row>
    <row r="10" s="112" customFormat="1" ht="14.25" customHeight="1" spans="1:3">
      <c r="A10" s="118" t="s">
        <v>1151</v>
      </c>
      <c r="B10" s="119"/>
      <c r="C10" s="363">
        <v>8.61</v>
      </c>
    </row>
    <row r="11" ht="14.25" customHeight="1" spans="1:3">
      <c r="A11" s="118" t="s">
        <v>1152</v>
      </c>
      <c r="B11" s="119"/>
      <c r="C11" s="363">
        <v>6.923</v>
      </c>
    </row>
    <row r="12" ht="14.25" customHeight="1" spans="1:3">
      <c r="A12" s="118" t="s">
        <v>1153</v>
      </c>
      <c r="B12" s="119"/>
      <c r="C12" s="363">
        <v>2078.53</v>
      </c>
    </row>
    <row r="13" ht="14.25" customHeight="1" spans="1:3">
      <c r="A13" s="118" t="s">
        <v>1154</v>
      </c>
      <c r="B13" s="119"/>
      <c r="C13" s="363">
        <v>3329.2496</v>
      </c>
    </row>
    <row r="14" ht="14.25" customHeight="1" spans="1:3">
      <c r="A14" s="118" t="s">
        <v>1155</v>
      </c>
      <c r="B14" s="119"/>
      <c r="C14" s="363">
        <v>94.93</v>
      </c>
    </row>
    <row r="15" ht="14.25" customHeight="1" spans="1:3">
      <c r="A15" s="118" t="s">
        <v>1156</v>
      </c>
      <c r="B15" s="119"/>
      <c r="C15" s="363">
        <v>2392.66</v>
      </c>
    </row>
    <row r="16" ht="14.25" customHeight="1" spans="1:3">
      <c r="A16" s="118" t="s">
        <v>1157</v>
      </c>
      <c r="B16" s="119"/>
      <c r="C16" s="363">
        <v>1422.23</v>
      </c>
    </row>
    <row r="17" ht="14.25" customHeight="1" spans="1:3">
      <c r="A17" s="118" t="s">
        <v>1158</v>
      </c>
      <c r="B17" s="119"/>
      <c r="C17" s="363">
        <v>1981</v>
      </c>
    </row>
    <row r="18" s="112" customFormat="1" ht="14.25" customHeight="1" spans="1:3">
      <c r="A18" s="118" t="s">
        <v>1159</v>
      </c>
      <c r="B18" s="119"/>
      <c r="C18" s="363">
        <v>284.8078</v>
      </c>
    </row>
    <row r="19" s="112" customFormat="1" ht="14.25" customHeight="1" spans="1:3">
      <c r="A19" s="118" t="s">
        <v>1160</v>
      </c>
      <c r="B19" s="119"/>
      <c r="C19" s="363">
        <v>7.93</v>
      </c>
    </row>
    <row r="20" s="112" customFormat="1" ht="14.25" customHeight="1" spans="1:3">
      <c r="A20" s="118" t="s">
        <v>1161</v>
      </c>
      <c r="B20" s="119"/>
      <c r="C20" s="363">
        <v>95.87</v>
      </c>
    </row>
    <row r="21" s="112" customFormat="1" ht="14.25" customHeight="1" spans="1:3">
      <c r="A21" s="118" t="s">
        <v>1162</v>
      </c>
      <c r="B21" s="119"/>
      <c r="C21" s="363">
        <v>27.73</v>
      </c>
    </row>
    <row r="22" s="112" customFormat="1" ht="14.25" customHeight="1" spans="1:3">
      <c r="A22" s="118" t="s">
        <v>1163</v>
      </c>
      <c r="B22" s="119"/>
      <c r="C22" s="363">
        <v>182.82</v>
      </c>
    </row>
    <row r="23" s="112" customFormat="1" ht="14.25" customHeight="1" spans="1:3">
      <c r="A23" s="118" t="s">
        <v>1164</v>
      </c>
      <c r="B23" s="119"/>
      <c r="C23" s="363">
        <v>63</v>
      </c>
    </row>
    <row r="24" s="112" customFormat="1" ht="14.25" customHeight="1" spans="1:3">
      <c r="A24" s="118" t="s">
        <v>1165</v>
      </c>
      <c r="B24" s="119"/>
      <c r="C24" s="363">
        <v>60.99</v>
      </c>
    </row>
    <row r="25" s="112" customFormat="1" ht="14.25" customHeight="1" spans="1:3">
      <c r="A25" s="118" t="s">
        <v>1166</v>
      </c>
      <c r="B25" s="119"/>
      <c r="C25" s="363">
        <v>207</v>
      </c>
    </row>
    <row r="26" s="112" customFormat="1" ht="14.25" customHeight="1" spans="1:3">
      <c r="A26" s="118" t="s">
        <v>1167</v>
      </c>
      <c r="B26" s="119"/>
      <c r="C26" s="363">
        <v>9.83</v>
      </c>
    </row>
    <row r="27" s="112" customFormat="1" ht="14.25" customHeight="1" spans="1:3">
      <c r="A27" s="118" t="s">
        <v>1168</v>
      </c>
      <c r="B27" s="119"/>
      <c r="C27" s="363">
        <v>47.05</v>
      </c>
    </row>
    <row r="28" s="112" customFormat="1" ht="14.25" customHeight="1" spans="1:3">
      <c r="A28" s="118" t="s">
        <v>1169</v>
      </c>
      <c r="B28" s="119"/>
      <c r="C28" s="363">
        <v>59.05</v>
      </c>
    </row>
    <row r="29" s="112" customFormat="1" ht="14.25" customHeight="1" spans="1:3">
      <c r="A29" s="118" t="s">
        <v>1170</v>
      </c>
      <c r="B29" s="119"/>
      <c r="C29" s="363">
        <v>363.972</v>
      </c>
    </row>
    <row r="30" s="112" customFormat="1" ht="14.25" customHeight="1" spans="1:3">
      <c r="A30" s="118" t="s">
        <v>1171</v>
      </c>
      <c r="B30" s="119"/>
      <c r="C30" s="363">
        <v>120.47</v>
      </c>
    </row>
    <row r="31" s="112" customFormat="1" ht="14.25" customHeight="1" spans="1:3">
      <c r="A31" s="118" t="s">
        <v>1172</v>
      </c>
      <c r="B31" s="119"/>
      <c r="C31" s="363">
        <v>3.25</v>
      </c>
    </row>
    <row r="32" s="112" customFormat="1" ht="14.25" customHeight="1" spans="1:3">
      <c r="A32" s="118" t="s">
        <v>1173</v>
      </c>
      <c r="B32" s="119"/>
      <c r="C32" s="363">
        <v>52.16</v>
      </c>
    </row>
    <row r="33" s="112" customFormat="1" ht="14.25" customHeight="1" spans="1:3">
      <c r="A33" s="118" t="s">
        <v>1174</v>
      </c>
      <c r="B33" s="119"/>
      <c r="C33" s="363">
        <v>75.6936</v>
      </c>
    </row>
    <row r="34" s="112" customFormat="1" ht="14.25" customHeight="1" spans="1:3">
      <c r="A34" s="118" t="s">
        <v>1175</v>
      </c>
      <c r="B34" s="119"/>
      <c r="C34" s="363">
        <v>167.85</v>
      </c>
    </row>
    <row r="35" s="112" customFormat="1" ht="14.25" customHeight="1" spans="1:3">
      <c r="A35" s="118" t="s">
        <v>1176</v>
      </c>
      <c r="B35" s="119"/>
      <c r="C35" s="363">
        <v>4.34</v>
      </c>
    </row>
    <row r="36" s="112" customFormat="1" ht="14.25" customHeight="1" spans="1:3">
      <c r="A36" s="118" t="s">
        <v>1177</v>
      </c>
      <c r="B36" s="119"/>
      <c r="C36" s="363">
        <v>15.08</v>
      </c>
    </row>
    <row r="37" s="112" customFormat="1" ht="14.25" customHeight="1" spans="1:3">
      <c r="A37" s="118" t="s">
        <v>1178</v>
      </c>
      <c r="B37" s="119"/>
      <c r="C37" s="363">
        <v>460.61</v>
      </c>
    </row>
    <row r="38" s="112" customFormat="1" ht="14.25" customHeight="1" spans="1:3">
      <c r="A38" s="118" t="s">
        <v>1179</v>
      </c>
      <c r="B38" s="119"/>
      <c r="C38" s="363">
        <v>1173.6899</v>
      </c>
    </row>
    <row r="39" s="112" customFormat="1" ht="14.25" customHeight="1" spans="1:3">
      <c r="A39" s="118" t="s">
        <v>1180</v>
      </c>
      <c r="B39" s="119"/>
      <c r="C39" s="363">
        <v>460.6</v>
      </c>
    </row>
    <row r="40" s="112" customFormat="1" ht="14.25" customHeight="1" spans="1:3">
      <c r="A40" s="118" t="s">
        <v>1181</v>
      </c>
      <c r="B40" s="119"/>
      <c r="C40" s="363">
        <v>84.75</v>
      </c>
    </row>
    <row r="41" s="112" customFormat="1" ht="14.25" customHeight="1" spans="1:3">
      <c r="A41" s="118" t="s">
        <v>1182</v>
      </c>
      <c r="B41" s="119"/>
      <c r="C41" s="363">
        <v>43.97</v>
      </c>
    </row>
    <row r="42" s="112" customFormat="1" ht="14.25" customHeight="1" spans="1:3">
      <c r="A42" s="118" t="s">
        <v>1183</v>
      </c>
      <c r="B42" s="119"/>
      <c r="C42" s="363">
        <v>4.5</v>
      </c>
    </row>
    <row r="43" s="112" customFormat="1" ht="14.25" customHeight="1" spans="1:3">
      <c r="A43" s="118" t="s">
        <v>1184</v>
      </c>
      <c r="B43" s="119"/>
      <c r="C43" s="363">
        <v>5.76</v>
      </c>
    </row>
    <row r="44" s="112" customFormat="1" ht="14.25" customHeight="1" spans="1:3">
      <c r="A44" s="118" t="s">
        <v>1185</v>
      </c>
      <c r="B44" s="119"/>
      <c r="C44" s="363">
        <v>74.65</v>
      </c>
    </row>
    <row r="45" s="112" customFormat="1" ht="14.25" customHeight="1" spans="1:3">
      <c r="A45" s="118" t="s">
        <v>1186</v>
      </c>
      <c r="B45" s="119"/>
      <c r="C45" s="363">
        <v>105.27</v>
      </c>
    </row>
    <row r="46" s="112" customFormat="1" ht="14.25" customHeight="1" spans="1:3">
      <c r="A46" s="118" t="s">
        <v>1187</v>
      </c>
      <c r="B46" s="119"/>
      <c r="C46" s="363">
        <v>984.56</v>
      </c>
    </row>
    <row r="47" s="112" customFormat="1" ht="14.25" customHeight="1" spans="1:3">
      <c r="A47" s="118"/>
      <c r="B47" s="119"/>
      <c r="C47" s="364"/>
    </row>
    <row r="48" s="112" customFormat="1" ht="14.25" customHeight="1" spans="1:3">
      <c r="A48" s="118"/>
      <c r="B48" s="119"/>
      <c r="C48" s="364"/>
    </row>
    <row r="49" ht="14.25" customHeight="1" spans="1:3">
      <c r="A49" s="121"/>
      <c r="B49" s="122"/>
      <c r="C49" s="365"/>
    </row>
  </sheetData>
  <mergeCells count="47">
    <mergeCell ref="A1:C1"/>
    <mergeCell ref="A2:C2"/>
    <mergeCell ref="A3:C3"/>
    <mergeCell ref="A5:B5"/>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s>
  <printOptions horizontalCentered="1"/>
  <pageMargins left="0.314583333333333" right="0.314583333333333" top="0.393055555555556" bottom="0.196527777777778" header="0.314583333333333" footer="0.314583333333333"/>
  <pageSetup paperSize="9" fitToHeight="0"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封面</vt:lpstr>
      <vt:lpstr>目录</vt:lpstr>
      <vt:lpstr>01-2022公共平衡 </vt:lpstr>
      <vt:lpstr>02-2022公共本级支出功能 </vt:lpstr>
      <vt:lpstr>03-2022公共转移支付分地区</vt:lpstr>
      <vt:lpstr>04-2022公共转移支付分项目 </vt:lpstr>
      <vt:lpstr>5-2022基金平衡</vt:lpstr>
      <vt:lpstr>6-2022基金支出</vt:lpstr>
      <vt:lpstr>7-2022基金转移支付分地区</vt:lpstr>
      <vt:lpstr>8-2022基金转移支付分项目 </vt:lpstr>
      <vt:lpstr>9-2022国资平衡</vt:lpstr>
      <vt:lpstr>10-2022社保平衡</vt:lpstr>
      <vt:lpstr>11-2022社保结余</vt:lpstr>
      <vt:lpstr>12-2023公共平衡</vt:lpstr>
      <vt:lpstr>13-2023公共本级支出功能 </vt:lpstr>
      <vt:lpstr>14-2023公共基本和项目</vt:lpstr>
      <vt:lpstr>15-2023公共本级基本支出</vt:lpstr>
      <vt:lpstr>16-2023公共转移支付分地区</vt:lpstr>
      <vt:lpstr>17-2023公共转移支付分项目</vt:lpstr>
      <vt:lpstr>18-2023基金平衡</vt:lpstr>
      <vt:lpstr>19-2023基金支出</vt:lpstr>
      <vt:lpstr>20-2023基金转移支付分地区</vt:lpstr>
      <vt:lpstr>21-2023基金转移支付分项目</vt:lpstr>
      <vt:lpstr>22-2023国资平衡</vt:lpstr>
      <vt:lpstr>23-2023社保平衡</vt:lpstr>
      <vt:lpstr>24-2023社保结余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WANG</cp:lastModifiedBy>
  <dcterms:created xsi:type="dcterms:W3CDTF">2006-09-13T11:21:00Z</dcterms:created>
  <dcterms:modified xsi:type="dcterms:W3CDTF">2023-02-03T03:57:14Z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2052-11.8.6.11546</vt:lpwstr>
  </property>
  <property fmtid="{D5CDD505-2E9C-101B-9397-08002B2CF9AE}" pid="3" name="ICV">
    <vt:lpwstr>B30EAC20825A4508A76AE2B465FD0A3B</vt:lpwstr>
  </property>
</Properties>
</file>