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11" activeTab="17"/>
  </bookViews>
  <sheets>
    <sheet name="EWYNHL" sheetId="1" state="hidden" r:id="rId1"/>
    <sheet name="封面" sheetId="2" r:id="rId2"/>
    <sheet name="Sheet1" sheetId="3" r:id="rId3"/>
    <sheet name="一般公共预算收支总表" sheetId="4" r:id="rId4"/>
    <sheet name="一般公共预算功能科目" sheetId="5" r:id="rId5"/>
    <sheet name="一般公共预算支出（经济） " sheetId="6" r:id="rId6"/>
    <sheet name="一般公共预算转移支付" sheetId="7" r:id="rId7"/>
    <sheet name="基金预算收支总表" sheetId="8" r:id="rId8"/>
    <sheet name="基金预算支出表" sheetId="9" r:id="rId9"/>
    <sheet name="基金预算转移支付 " sheetId="10" r:id="rId10"/>
    <sheet name="国有资本经费预算收支总表" sheetId="11" r:id="rId11"/>
    <sheet name="国有资本经营预算支出表" sheetId="12" r:id="rId12"/>
    <sheet name="国有资本预算转移支付" sheetId="13" r:id="rId13"/>
    <sheet name="社保收入" sheetId="14" r:id="rId14"/>
    <sheet name="社保支出" sheetId="15" r:id="rId15"/>
    <sheet name="社保结余" sheetId="16" r:id="rId16"/>
    <sheet name="债务情况" sheetId="17" r:id="rId17"/>
    <sheet name="“三公”经费" sheetId="18" r:id="rId18"/>
  </sheets>
  <definedNames>
    <definedName name="_xlnm._FilterDatabase" localSheetId="8" hidden="1">'基金预算支出表'!$A$4:$C$20</definedName>
    <definedName name="_xlnm._FilterDatabase" localSheetId="4" hidden="1">'一般公共预算功能科目'!$A$3:$C$91</definedName>
    <definedName name="_xlnm.Print_Titles" localSheetId="4">'一般公共预算功能科目'!$1:$3</definedName>
    <definedName name="_xlnm.Print_Titles" localSheetId="5">'一般公共预算支出（经济） '!$1:$4</definedName>
  </definedNames>
  <calcPr fullCalcOnLoad="1"/>
</workbook>
</file>

<file path=xl/sharedStrings.xml><?xml version="1.0" encoding="utf-8"?>
<sst xmlns="http://schemas.openxmlformats.org/spreadsheetml/2006/main" count="520" uniqueCount="414">
  <si>
    <t>区县名称</t>
  </si>
  <si>
    <t>渝中区</t>
  </si>
  <si>
    <t>2023年重庆市开州区铁桥镇人民政府财政预算草案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</si>
  <si>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</si>
  <si>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：2023年2月28日</t>
    </r>
  </si>
  <si>
    <t>双桥区</t>
  </si>
  <si>
    <t>巴南区</t>
  </si>
  <si>
    <t>编制单位(盖章）： 重庆市开州区铁桥镇人民政府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</si>
  <si>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</si>
  <si>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</si>
  <si>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</si>
  <si>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</si>
  <si>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</si>
  <si>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</si>
  <si>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乡镇（街道）负责人（章）：何源</t>
  </si>
  <si>
    <t xml:space="preserve">        财政办负责人（章）：张攀</t>
  </si>
  <si>
    <t xml:space="preserve">       经办人（签章）：张攀</t>
  </si>
  <si>
    <t>合川市</t>
  </si>
  <si>
    <t>目    录</t>
  </si>
  <si>
    <t>一、2023年政府预算相关表格</t>
  </si>
  <si>
    <t>1.2023年开州区乡镇街道一般公共预算收支预算表</t>
  </si>
  <si>
    <t xml:space="preserve">2.2023年乡镇街道一般公共预算本级支出表 </t>
  </si>
  <si>
    <t>3.2023年区本级一般公共预算本级基本支出预算表 （按经济分类科目）</t>
  </si>
  <si>
    <t>4.2023年乡镇街道一般公共预算转移支付支出表（分地区）</t>
  </si>
  <si>
    <t>5.2023年开州区乡镇街道基金收支预算表</t>
  </si>
  <si>
    <t>6.2023年乡镇街道政府性基金支出预算表</t>
  </si>
  <si>
    <t>7.2023年乡镇街道基金预算转移支付支出表（分地区）</t>
  </si>
  <si>
    <t>8.2023年乡镇街道国有资本经营预算收支预算表</t>
  </si>
  <si>
    <t>9.2023年乡镇街道国有资本经费预算支出表</t>
  </si>
  <si>
    <t>10.2023年乡镇街道国有资本经营预算转移支付支出表（分地区）</t>
  </si>
  <si>
    <t>11.2023年社会保险基金收入预算表</t>
  </si>
  <si>
    <t>12.2023年社会保险基金支出预算表</t>
  </si>
  <si>
    <t>13.2023年社会保险基金结余预算表</t>
  </si>
  <si>
    <t>14.乡镇街道2023年地方政府债务限额及余额情况表</t>
  </si>
  <si>
    <t>15.2023年区乡镇街道一般公共预算“三公”经费预算支出表</t>
  </si>
  <si>
    <t>二、乡镇2022年预算执行情况和2023年预算草案的报告</t>
  </si>
  <si>
    <t>2023年开州区乡镇街道一般公共预算收支预算表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</si>
  <si>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</si>
  <si>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</si>
  <si>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</si>
  <si>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</si>
  <si>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</si>
  <si>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2022年执行数</t>
  </si>
  <si>
    <t>2023年预算数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</si>
  <si>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</si>
  <si>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</si>
  <si>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</si>
  <si>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</si>
  <si>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</si>
  <si>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</si>
  <si>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</si>
  <si>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</si>
  <si>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</si>
  <si>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</si>
  <si>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</si>
  <si>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</si>
  <si>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</si>
  <si>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</si>
  <si>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</si>
  <si>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</si>
  <si>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</si>
  <si>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</si>
  <si>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</si>
  <si>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</si>
  <si>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</si>
  <si>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</si>
  <si>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</si>
  <si>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</si>
  <si>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</si>
  <si>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</si>
  <si>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</si>
  <si>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</si>
  <si>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</si>
  <si>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</si>
  <si>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</si>
  <si>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</si>
  <si>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</si>
  <si>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</si>
  <si>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</si>
  <si>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</si>
  <si>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</si>
  <si>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</si>
  <si>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</si>
  <si>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</si>
  <si>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</si>
  <si>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</si>
  <si>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</si>
  <si>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</si>
  <si>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</si>
  <si>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</si>
  <si>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</si>
  <si>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</si>
  <si>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</si>
  <si>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</si>
  <si>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</si>
  <si>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</si>
  <si>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2023年乡镇街道一般公共预算本级支出表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</si>
  <si>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</si>
  <si>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</si>
  <si>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</si>
  <si>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</si>
  <si>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</si>
  <si>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</si>
  <si>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</si>
  <si>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</si>
  <si>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</si>
  <si>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</si>
  <si>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</si>
  <si>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</si>
  <si>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</si>
  <si>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</si>
  <si>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</si>
  <si>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</si>
  <si>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</si>
  <si>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</si>
  <si>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</si>
  <si>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</si>
  <si>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</si>
  <si>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</si>
  <si>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</si>
  <si>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</si>
  <si>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</si>
  <si>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</si>
  <si>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</si>
  <si>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</si>
  <si>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</si>
  <si>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</si>
  <si>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</si>
  <si>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</si>
  <si>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</si>
  <si>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</si>
  <si>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</si>
  <si>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</si>
  <si>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</si>
  <si>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</si>
  <si>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</si>
  <si>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</si>
  <si>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</si>
  <si>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</si>
  <si>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</si>
  <si>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</si>
  <si>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</si>
  <si>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</si>
  <si>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</si>
  <si>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</si>
  <si>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</si>
  <si>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</si>
  <si>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</si>
  <si>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</si>
  <si>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</si>
  <si>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</si>
  <si>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</si>
  <si>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</si>
  <si>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</si>
  <si>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</si>
  <si>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</si>
  <si>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</si>
  <si>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</si>
  <si>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</si>
  <si>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</si>
  <si>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</si>
  <si>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</si>
  <si>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</si>
  <si>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</si>
  <si>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</si>
  <si>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</si>
  <si>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</si>
  <si>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</si>
  <si>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</si>
  <si>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</si>
  <si>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</si>
  <si>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</si>
  <si>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</si>
  <si>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</si>
  <si>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</si>
  <si>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</si>
  <si>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城市基础设施配套费安排的支出</t>
  </si>
  <si>
    <t xml:space="preserve">    其他城市基础设施配套费安排的支出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</si>
  <si>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</si>
  <si>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</si>
  <si>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</si>
  <si>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</si>
  <si>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</si>
  <si>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</si>
  <si>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</si>
  <si>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</si>
  <si>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 xml:space="preserve">  林业和和草原</t>
  </si>
  <si>
    <t xml:space="preserve">    森林资源管理</t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</si>
  <si>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</si>
  <si>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</si>
  <si>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</si>
  <si>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</si>
  <si>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</si>
  <si>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</si>
  <si>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</si>
  <si>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</si>
  <si>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</si>
  <si>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</si>
  <si>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</si>
  <si>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</si>
  <si>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</si>
  <si>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</si>
  <si>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</si>
  <si>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</si>
  <si>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</si>
  <si>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</si>
  <si>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</si>
  <si>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</si>
  <si>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</si>
  <si>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</si>
  <si>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</si>
  <si>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</si>
  <si>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</si>
  <si>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</si>
  <si>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</si>
  <si>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</si>
  <si>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</si>
  <si>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</si>
  <si>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</si>
  <si>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</si>
  <si>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</si>
  <si>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</si>
  <si>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</si>
  <si>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</si>
  <si>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</si>
  <si>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</si>
  <si>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</si>
  <si>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2023年区本级一般公共预算本级基本支出预算表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</si>
  <si>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</si>
  <si>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</si>
  <si>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</si>
  <si>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</si>
  <si>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</si>
  <si>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</si>
  <si>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</si>
  <si>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</si>
  <si>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</si>
  <si>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</si>
  <si>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</si>
  <si>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</si>
  <si>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</si>
  <si>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</si>
  <si>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</si>
  <si>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</si>
  <si>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</si>
  <si>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</si>
  <si>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</si>
  <si>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</si>
  <si>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</si>
  <si>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</si>
  <si>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</si>
  <si>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</si>
  <si>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</si>
  <si>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</si>
  <si>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</si>
  <si>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</si>
  <si>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</si>
  <si>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</si>
  <si>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</si>
  <si>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</si>
  <si>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</si>
  <si>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</si>
  <si>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</si>
  <si>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</si>
  <si>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</si>
  <si>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</si>
  <si>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</si>
  <si>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</si>
  <si>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</si>
  <si>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</si>
  <si>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</si>
  <si>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</si>
  <si>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</si>
  <si>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</si>
  <si>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</si>
  <si>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</si>
  <si>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</si>
  <si>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</si>
  <si>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</si>
  <si>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</si>
  <si>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</si>
  <si>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</si>
  <si>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</si>
  <si>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2023年乡镇街道一般公共预算转移支付支出表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</si>
  <si>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</si>
  <si>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</si>
  <si>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</si>
  <si>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</si>
  <si>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</si>
  <si>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2023年开州区乡镇街道基金收支预算表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</si>
  <si>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</si>
  <si>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</si>
  <si>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</si>
  <si>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</si>
  <si>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</si>
  <si>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</si>
  <si>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</si>
  <si>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</si>
  <si>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</si>
  <si>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</si>
  <si>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</si>
  <si>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</si>
  <si>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</si>
  <si>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</si>
  <si>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</si>
  <si>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</si>
  <si>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</si>
  <si>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2023年乡镇街道政府性基金支出预算表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</si>
  <si>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</si>
  <si>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</si>
  <si>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</si>
  <si>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</si>
  <si>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</si>
  <si>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</si>
  <si>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</si>
  <si>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</si>
  <si>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</si>
  <si>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</si>
  <si>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</si>
  <si>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</si>
  <si>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2023年乡镇街道基金预算转移支付支出表 </t>
  </si>
  <si>
    <t xml:space="preserve">2023年乡镇街道国有资本经营预算收支预算表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</si>
  <si>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</si>
  <si>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</si>
  <si>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</si>
  <si>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</si>
  <si>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</si>
  <si>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</si>
  <si>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</si>
  <si>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</si>
  <si>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</si>
  <si>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</si>
  <si>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</si>
  <si>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</si>
  <si>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</si>
  <si>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</si>
  <si>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</si>
  <si>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</si>
  <si>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</si>
  <si>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</si>
  <si>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</si>
  <si>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</si>
  <si>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</si>
  <si>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2023年乡镇街道国有资本经费预算支出表 </t>
  </si>
  <si>
    <t xml:space="preserve">2023年乡镇街道国有资本经营预算转移支付支出表 </t>
  </si>
  <si>
    <t>2023年社会保险基金收入预算表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</si>
  <si>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</si>
  <si>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</si>
  <si>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</si>
  <si>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</si>
  <si>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</si>
  <si>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</si>
  <si>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</si>
  <si>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</si>
  <si>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</si>
  <si>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</si>
  <si>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</si>
  <si>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</si>
  <si>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</si>
  <si>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2023年社会保险基金支出预算表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</si>
  <si>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</si>
  <si>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</si>
  <si>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</si>
  <si>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</si>
  <si>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</si>
  <si>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</si>
  <si>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</si>
  <si>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</si>
  <si>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</si>
  <si>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</si>
  <si>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</si>
  <si>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</si>
  <si>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</si>
  <si>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2023年社会保险基金结余预算表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</si>
  <si>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</si>
  <si>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</si>
  <si>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</si>
  <si>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</si>
  <si>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</si>
  <si>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</si>
  <si>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</si>
  <si>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</si>
  <si>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</si>
  <si>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</si>
  <si>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</si>
  <si>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</si>
  <si>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</si>
  <si>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</si>
  <si>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</si>
  <si>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</si>
  <si>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乡镇街道2023年地方政府债务限额及余额情况表</t>
  </si>
  <si>
    <t>地   区</t>
  </si>
  <si>
    <t>2023年债务限额</t>
  </si>
  <si>
    <t>2023年债务余额预计执行数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</si>
  <si>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</si>
  <si>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</si>
  <si>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</si>
  <si>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</si>
  <si>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</si>
  <si>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</si>
  <si>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</si>
  <si>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</si>
  <si>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</si>
  <si>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</si>
  <si>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</si>
  <si>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</si>
  <si>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</si>
  <si>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</si>
  <si>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</si>
  <si>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</si>
  <si>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</si>
  <si>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</si>
  <si>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</si>
  <si>
    <t>2023年区乡镇街道一般公共预算“三公”经费预算支出表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</si>
</sst>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##,##0.00"/>
  </numFmts>
  <fonts count="110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0"/>
      <name val="Default"/>
      <family val="2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9"/>
      <name val="仿宋_GB2312"/>
      <family val="3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楷体_GB2312"/>
      <family val="3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b/>
      <sz val="12"/>
      <color indexed="10"/>
      <name val="方正仿宋_GBK"/>
      <family val="4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14"/>
      <color indexed="8"/>
      <name val="宋体"/>
      <family val="0"/>
    </font>
    <font>
      <sz val="18"/>
      <color indexed="8"/>
      <name val="华文中宋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4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  <font>
      <sz val="11"/>
      <color rgb="FF000000"/>
      <name val="宋体"/>
      <family val="0"/>
    </font>
    <font>
      <sz val="14"/>
      <color theme="1"/>
      <name val="宋体"/>
      <family val="0"/>
    </font>
    <font>
      <sz val="18"/>
      <color rgb="FF000000"/>
      <name val="华文中宋"/>
      <family val="0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" applyNumberFormat="0" applyFill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3" fillId="0" borderId="0">
      <alignment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0" fillId="0" borderId="0">
      <alignment/>
      <protection/>
    </xf>
    <xf numFmtId="0" fontId="81" fillId="0" borderId="0">
      <alignment vertical="center"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 vertical="center"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83" fillId="21" borderId="0" applyNumberFormat="0" applyBorder="0" applyAlignment="0" applyProtection="0"/>
    <xf numFmtId="0" fontId="8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22" borderId="5" applyNumberFormat="0" applyAlignment="0" applyProtection="0"/>
    <xf numFmtId="0" fontId="86" fillId="23" borderId="6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2" fillId="0" borderId="0" applyFont="0" applyFill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90" fillId="30" borderId="0" applyNumberFormat="0" applyBorder="0" applyAlignment="0" applyProtection="0"/>
    <xf numFmtId="0" fontId="91" fillId="22" borderId="8" applyNumberFormat="0" applyAlignment="0" applyProtection="0"/>
    <xf numFmtId="0" fontId="92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0" borderId="0" xfId="48" applyFont="1" applyFill="1" applyBorder="1" applyAlignment="1">
      <alignment vertical="center" wrapText="1"/>
      <protection/>
    </xf>
    <xf numFmtId="0" fontId="82" fillId="0" borderId="0" xfId="48" applyFont="1" applyFill="1" applyAlignment="1">
      <alignment vertical="center"/>
      <protection/>
    </xf>
    <xf numFmtId="0" fontId="5" fillId="0" borderId="0" xfId="48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93" fillId="0" borderId="10" xfId="48" applyFont="1" applyFill="1" applyBorder="1" applyAlignment="1">
      <alignment horizontal="left" vertical="center" indent="1"/>
      <protection/>
    </xf>
    <xf numFmtId="0" fontId="93" fillId="0" borderId="10" xfId="48" applyFont="1" applyFill="1" applyBorder="1" applyAlignment="1">
      <alignment horizontal="center" vertical="center"/>
      <protection/>
    </xf>
    <xf numFmtId="0" fontId="94" fillId="0" borderId="0" xfId="45" applyFont="1" applyAlignment="1">
      <alignment horizontal="center" wrapText="1"/>
      <protection/>
    </xf>
    <xf numFmtId="0" fontId="94" fillId="0" borderId="0" xfId="45" applyFont="1" applyAlignment="1">
      <alignment horizontal="center"/>
      <protection/>
    </xf>
    <xf numFmtId="0" fontId="81" fillId="0" borderId="0" xfId="45" applyBorder="1" applyAlignment="1">
      <alignment vertical="center" wrapText="1"/>
      <protection/>
    </xf>
    <xf numFmtId="0" fontId="81" fillId="0" borderId="0" xfId="45" applyBorder="1" applyAlignment="1">
      <alignment horizontal="right" vertical="center" wrapText="1"/>
      <protection/>
    </xf>
    <xf numFmtId="0" fontId="81" fillId="0" borderId="11" xfId="45" applyBorder="1" applyAlignment="1">
      <alignment horizontal="center" vertical="center"/>
      <protection/>
    </xf>
    <xf numFmtId="0" fontId="81" fillId="0" borderId="12" xfId="45" applyBorder="1" applyAlignment="1">
      <alignment horizontal="center" vertical="center"/>
      <protection/>
    </xf>
    <xf numFmtId="0" fontId="81" fillId="0" borderId="11" xfId="45" applyBorder="1" applyAlignment="1">
      <alignment vertical="center"/>
      <protection/>
    </xf>
    <xf numFmtId="176" fontId="81" fillId="0" borderId="12" xfId="45" applyNumberFormat="1" applyBorder="1" applyAlignment="1">
      <alignment vertical="center"/>
      <protection/>
    </xf>
    <xf numFmtId="0" fontId="95" fillId="0" borderId="11" xfId="45" applyFont="1" applyBorder="1" applyAlignment="1">
      <alignment vertical="center"/>
      <protection/>
    </xf>
    <xf numFmtId="176" fontId="95" fillId="0" borderId="12" xfId="45" applyNumberFormat="1" applyFont="1" applyBorder="1" applyAlignment="1">
      <alignment vertical="center"/>
      <protection/>
    </xf>
    <xf numFmtId="0" fontId="95" fillId="0" borderId="11" xfId="45" applyFont="1" applyBorder="1" applyAlignment="1">
      <alignment horizontal="center" vertical="center"/>
      <protection/>
    </xf>
    <xf numFmtId="0" fontId="81" fillId="0" borderId="0" xfId="45" applyAlignment="1">
      <alignment vertical="center"/>
      <protection/>
    </xf>
    <xf numFmtId="0" fontId="81" fillId="0" borderId="12" xfId="45" applyFill="1" applyBorder="1" applyAlignment="1">
      <alignment horizontal="center" vertical="center"/>
      <protection/>
    </xf>
    <xf numFmtId="176" fontId="95" fillId="0" borderId="12" xfId="45" applyNumberFormat="1" applyFont="1" applyFill="1" applyBorder="1" applyAlignment="1">
      <alignment vertical="center"/>
      <protection/>
    </xf>
    <xf numFmtId="0" fontId="81" fillId="0" borderId="11" xfId="45" applyBorder="1" applyAlignment="1">
      <alignment horizontal="left" vertical="center"/>
      <protection/>
    </xf>
    <xf numFmtId="176" fontId="81" fillId="0" borderId="12" xfId="45" applyNumberFormat="1" applyFill="1" applyBorder="1" applyAlignment="1">
      <alignment vertical="center"/>
      <protection/>
    </xf>
    <xf numFmtId="0" fontId="95" fillId="0" borderId="11" xfId="45" applyFont="1" applyBorder="1" applyAlignment="1">
      <alignment horizontal="left" vertical="center"/>
      <protection/>
    </xf>
    <xf numFmtId="0" fontId="81" fillId="0" borderId="12" xfId="45" applyFill="1" applyBorder="1" applyAlignment="1">
      <alignment vertical="center"/>
      <protection/>
    </xf>
    <xf numFmtId="0" fontId="96" fillId="0" borderId="0" xfId="40" applyFont="1" applyFill="1" applyAlignment="1">
      <alignment horizontal="left" vertical="center"/>
      <protection/>
    </xf>
    <xf numFmtId="0" fontId="97" fillId="0" borderId="0" xfId="40" applyFont="1" applyFill="1" applyBorder="1" applyAlignment="1">
      <alignment horizontal="right" vertical="center"/>
      <protection/>
    </xf>
    <xf numFmtId="176" fontId="98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6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81" fillId="0" borderId="13" xfId="40" applyFont="1" applyFill="1" applyBorder="1" applyAlignment="1">
      <alignment horizontal="center" vertical="center" wrapText="1"/>
      <protection/>
    </xf>
    <xf numFmtId="176" fontId="9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100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81" fillId="34" borderId="0" xfId="41" applyFill="1" applyBorder="1">
      <alignment vertical="center"/>
      <protection/>
    </xf>
    <xf numFmtId="0" fontId="81" fillId="34" borderId="0" xfId="41" applyFill="1">
      <alignment vertical="center"/>
      <protection/>
    </xf>
    <xf numFmtId="177" fontId="12" fillId="34" borderId="0" xfId="41" applyNumberFormat="1" applyFont="1" applyFill="1" applyAlignment="1">
      <alignment horizontal="center" vertical="center"/>
      <protection/>
    </xf>
    <xf numFmtId="179" fontId="13" fillId="34" borderId="0" xfId="41" applyNumberFormat="1" applyFont="1" applyFill="1" applyAlignment="1">
      <alignment/>
      <protection/>
    </xf>
    <xf numFmtId="0" fontId="101" fillId="34" borderId="0" xfId="41" applyFont="1" applyFill="1" applyBorder="1" applyAlignment="1">
      <alignment horizontal="right" vertical="center"/>
      <protection/>
    </xf>
    <xf numFmtId="0" fontId="7" fillId="34" borderId="10" xfId="43" applyFont="1" applyFill="1" applyBorder="1" applyAlignment="1">
      <alignment horizontal="center" vertical="center"/>
      <protection/>
    </xf>
    <xf numFmtId="176" fontId="100" fillId="34" borderId="10" xfId="0" applyNumberFormat="1" applyFont="1" applyFill="1" applyBorder="1" applyAlignment="1" applyProtection="1">
      <alignment vertical="center"/>
      <protection/>
    </xf>
    <xf numFmtId="176" fontId="14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9" fontId="7" fillId="34" borderId="10" xfId="41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4" borderId="10" xfId="0" applyNumberFormat="1" applyFont="1" applyFill="1" applyBorder="1" applyAlignment="1" applyProtection="1">
      <alignment vertical="center"/>
      <protection/>
    </xf>
    <xf numFmtId="0" fontId="101" fillId="34" borderId="10" xfId="41" applyFont="1" applyFill="1" applyBorder="1" applyAlignment="1">
      <alignment vertical="center"/>
      <protection/>
    </xf>
    <xf numFmtId="177" fontId="12" fillId="34" borderId="10" xfId="65" applyNumberFormat="1" applyFont="1" applyFill="1" applyBorder="1" applyAlignment="1">
      <alignment horizontal="right" vertical="center"/>
    </xf>
    <xf numFmtId="0" fontId="15" fillId="34" borderId="10" xfId="41" applyFont="1" applyFill="1" applyBorder="1" applyAlignment="1">
      <alignment vertical="center"/>
      <protection/>
    </xf>
    <xf numFmtId="0" fontId="15" fillId="34" borderId="14" xfId="41" applyFont="1" applyFill="1" applyBorder="1" applyAlignment="1">
      <alignment vertical="center"/>
      <protection/>
    </xf>
    <xf numFmtId="177" fontId="12" fillId="34" borderId="14" xfId="65" applyNumberFormat="1" applyFont="1" applyFill="1" applyBorder="1" applyAlignment="1">
      <alignment horizontal="right" vertical="center"/>
    </xf>
    <xf numFmtId="0" fontId="101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101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5" fillId="34" borderId="10" xfId="41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vertical="center"/>
    </xf>
    <xf numFmtId="177" fontId="100" fillId="34" borderId="10" xfId="0" applyNumberFormat="1" applyFont="1" applyFill="1" applyBorder="1" applyAlignment="1">
      <alignment horizontal="right" vertical="center"/>
    </xf>
    <xf numFmtId="177" fontId="100" fillId="33" borderId="10" xfId="0" applyNumberFormat="1" applyFont="1" applyFill="1" applyBorder="1" applyAlignment="1">
      <alignment horizontal="right" vertical="center"/>
    </xf>
    <xf numFmtId="0" fontId="102" fillId="0" borderId="10" xfId="0" applyFont="1" applyBorder="1" applyAlignment="1">
      <alignment horizontal="left"/>
    </xf>
    <xf numFmtId="179" fontId="102" fillId="0" borderId="10" xfId="0" applyNumberFormat="1" applyFont="1" applyFill="1" applyBorder="1" applyAlignment="1">
      <alignment vertical="center" wrapText="1"/>
    </xf>
    <xf numFmtId="177" fontId="11" fillId="33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wrapText="1" shrinkToFit="1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51" applyNumberFormat="1" applyFont="1" applyFill="1" applyBorder="1" applyAlignment="1" applyProtection="1">
      <alignment vertical="center"/>
      <protection locked="0"/>
    </xf>
    <xf numFmtId="0" fontId="11" fillId="0" borderId="10" xfId="51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4" fontId="11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51" applyNumberFormat="1" applyFont="1" applyFill="1" applyBorder="1" applyAlignment="1" applyProtection="1">
      <alignment horizontal="left" vertical="center"/>
      <protection locked="0"/>
    </xf>
    <xf numFmtId="0" fontId="19" fillId="33" borderId="10" xfId="51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9" fillId="33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1" fontId="11" fillId="33" borderId="10" xfId="0" applyNumberFormat="1" applyFont="1" applyFill="1" applyBorder="1" applyAlignment="1" applyProtection="1">
      <alignment horizontal="left" indent="1"/>
      <protection locked="0"/>
    </xf>
    <xf numFmtId="0" fontId="20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1" fontId="11" fillId="33" borderId="1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1" fillId="0" borderId="0" xfId="42" applyBorder="1" applyAlignment="1">
      <alignment horizontal="right" vertical="center"/>
      <protection/>
    </xf>
    <xf numFmtId="0" fontId="101" fillId="0" borderId="0" xfId="42" applyFont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47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178" fontId="19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6" fontId="11" fillId="33" borderId="10" xfId="0" applyNumberFormat="1" applyFont="1" applyFill="1" applyBorder="1" applyAlignment="1">
      <alignment horizontal="right" vertical="center"/>
    </xf>
    <xf numFmtId="176" fontId="11" fillId="34" borderId="10" xfId="0" applyNumberFormat="1" applyFont="1" applyFill="1" applyBorder="1" applyAlignment="1">
      <alignment horizontal="right"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177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103" fillId="0" borderId="10" xfId="0" applyNumberFormat="1" applyFont="1" applyFill="1" applyBorder="1" applyAlignment="1" applyProtection="1">
      <alignment vertical="center"/>
      <protection/>
    </xf>
    <xf numFmtId="180" fontId="23" fillId="33" borderId="10" xfId="0" applyNumberFormat="1" applyFont="1" applyFill="1" applyBorder="1" applyAlignment="1">
      <alignment horizontal="right" vertical="top" wrapText="1"/>
    </xf>
    <xf numFmtId="0" fontId="104" fillId="0" borderId="10" xfId="0" applyFont="1" applyFill="1" applyBorder="1" applyAlignment="1">
      <alignment horizontal="left" vertical="center" wrapText="1"/>
    </xf>
    <xf numFmtId="0" fontId="10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23" fillId="0" borderId="10" xfId="0" applyNumberFormat="1" applyFont="1" applyFill="1" applyBorder="1" applyAlignment="1">
      <alignment horizontal="right" vertical="top" wrapText="1"/>
    </xf>
    <xf numFmtId="0" fontId="0" fillId="0" borderId="10" xfId="42" applyFont="1" applyFill="1" applyBorder="1" applyAlignment="1">
      <alignment vertical="center"/>
      <protection/>
    </xf>
    <xf numFmtId="0" fontId="18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24" fillId="0" borderId="10" xfId="42" applyFont="1" applyFill="1" applyBorder="1">
      <alignment vertical="center"/>
      <protection/>
    </xf>
    <xf numFmtId="4" fontId="1" fillId="0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right" vertical="center"/>
      <protection/>
    </xf>
    <xf numFmtId="49" fontId="101" fillId="0" borderId="10" xfId="0" applyNumberFormat="1" applyFont="1" applyFill="1" applyBorder="1" applyAlignment="1" applyProtection="1">
      <alignment vertical="center"/>
      <protection/>
    </xf>
    <xf numFmtId="1" fontId="27" fillId="0" borderId="10" xfId="0" applyNumberFormat="1" applyFont="1" applyFill="1" applyBorder="1" applyAlignment="1" applyProtection="1">
      <alignment/>
      <protection locked="0"/>
    </xf>
    <xf numFmtId="1" fontId="27" fillId="33" borderId="10" xfId="0" applyNumberFormat="1" applyFont="1" applyFill="1" applyBorder="1" applyAlignment="1" applyProtection="1">
      <alignment/>
      <protection locked="0"/>
    </xf>
    <xf numFmtId="1" fontId="28" fillId="0" borderId="10" xfId="0" applyNumberFormat="1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right" vertical="center"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176" fontId="15" fillId="0" borderId="10" xfId="0" applyNumberFormat="1" applyFont="1" applyFill="1" applyBorder="1" applyAlignment="1" applyProtection="1">
      <alignment horizontal="right" shrinkToFit="1"/>
      <protection locked="0"/>
    </xf>
    <xf numFmtId="4" fontId="8" fillId="0" borderId="10" xfId="0" applyNumberFormat="1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right" vertical="center"/>
      <protection locked="0"/>
    </xf>
    <xf numFmtId="0" fontId="24" fillId="0" borderId="10" xfId="50" applyFont="1" applyFill="1" applyBorder="1" applyAlignment="1" applyProtection="1">
      <alignment horizontal="right" shrinkToFit="1"/>
      <protection/>
    </xf>
    <xf numFmtId="1" fontId="8" fillId="0" borderId="10" xfId="0" applyNumberFormat="1" applyFont="1" applyFill="1" applyBorder="1" applyAlignment="1" applyProtection="1">
      <alignment horizontal="left" indent="1"/>
      <protection locked="0"/>
    </xf>
    <xf numFmtId="1" fontId="8" fillId="0" borderId="10" xfId="0" applyNumberFormat="1" applyFont="1" applyFill="1" applyBorder="1" applyAlignment="1" applyProtection="1">
      <alignment/>
      <protection locked="0"/>
    </xf>
    <xf numFmtId="176" fontId="29" fillId="0" borderId="10" xfId="0" applyNumberFormat="1" applyFont="1" applyFill="1" applyBorder="1" applyAlignment="1" applyProtection="1">
      <alignment horizontal="left" shrinkToFit="1"/>
      <protection locked="0"/>
    </xf>
    <xf numFmtId="176" fontId="15" fillId="0" borderId="10" xfId="0" applyNumberFormat="1" applyFont="1" applyFill="1" applyBorder="1" applyAlignment="1" applyProtection="1">
      <alignment horizontal="left" shrinkToFit="1"/>
      <protection locked="0"/>
    </xf>
    <xf numFmtId="4" fontId="8" fillId="0" borderId="0" xfId="0" applyNumberFormat="1" applyFont="1" applyFill="1" applyAlignment="1" applyProtection="1">
      <alignment/>
      <protection locked="0"/>
    </xf>
    <xf numFmtId="0" fontId="28" fillId="0" borderId="10" xfId="0" applyFont="1" applyFill="1" applyBorder="1" applyAlignment="1" applyProtection="1">
      <alignment horizontal="right" vertical="center"/>
      <protection locked="0"/>
    </xf>
    <xf numFmtId="1" fontId="8" fillId="33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horizontal="left" indent="1"/>
      <protection locked="0"/>
    </xf>
    <xf numFmtId="1" fontId="8" fillId="0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176" fontId="15" fillId="0" borderId="10" xfId="0" applyNumberFormat="1" applyFont="1" applyFill="1" applyBorder="1" applyAlignment="1" applyProtection="1">
      <alignment shrinkToFit="1"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30" fillId="0" borderId="10" xfId="0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28" fillId="0" borderId="10" xfId="0" applyNumberFormat="1" applyFont="1" applyFill="1" applyBorder="1" applyAlignment="1" applyProtection="1">
      <alignment/>
      <protection locked="0"/>
    </xf>
    <xf numFmtId="0" fontId="31" fillId="0" borderId="10" xfId="0" applyFont="1" applyFill="1" applyBorder="1" applyAlignment="1" applyProtection="1">
      <alignment/>
      <protection locked="0"/>
    </xf>
    <xf numFmtId="0" fontId="28" fillId="33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1" fontId="28" fillId="33" borderId="10" xfId="0" applyNumberFormat="1" applyFont="1" applyFill="1" applyBorder="1" applyAlignment="1" applyProtection="1">
      <alignment horizontal="right" vertical="center"/>
      <protection/>
    </xf>
    <xf numFmtId="1" fontId="8" fillId="33" borderId="10" xfId="0" applyNumberFormat="1" applyFont="1" applyFill="1" applyBorder="1" applyAlignment="1" applyProtection="1">
      <alignment horizontal="right" vertical="center"/>
      <protection/>
    </xf>
    <xf numFmtId="0" fontId="81" fillId="0" borderId="0" xfId="0" applyFont="1" applyFill="1" applyBorder="1" applyAlignment="1">
      <alignment/>
    </xf>
    <xf numFmtId="0" fontId="106" fillId="0" borderId="0" xfId="0" applyFont="1" applyFill="1" applyBorder="1" applyAlignment="1">
      <alignment/>
    </xf>
    <xf numFmtId="0" fontId="107" fillId="0" borderId="0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vertical="center"/>
    </xf>
    <xf numFmtId="0" fontId="106" fillId="0" borderId="10" xfId="0" applyFont="1" applyFill="1" applyBorder="1" applyAlignment="1">
      <alignment/>
    </xf>
    <xf numFmtId="0" fontId="3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wrapText="1" shrinkToFit="1"/>
      <protection locked="0"/>
    </xf>
    <xf numFmtId="0" fontId="10" fillId="0" borderId="16" xfId="0" applyFont="1" applyFill="1" applyBorder="1" applyAlignment="1" applyProtection="1">
      <alignment horizontal="center" wrapText="1" shrinkToFit="1"/>
      <protection locked="0"/>
    </xf>
    <xf numFmtId="0" fontId="10" fillId="0" borderId="10" xfId="0" applyFont="1" applyFill="1" applyBorder="1" applyAlignment="1" applyProtection="1">
      <alignment horizontal="center" wrapText="1" shrinkToFit="1"/>
      <protection locked="0"/>
    </xf>
    <xf numFmtId="0" fontId="108" fillId="0" borderId="0" xfId="42" applyFont="1" applyFill="1" applyAlignment="1">
      <alignment horizontal="center" vertical="center"/>
      <protection/>
    </xf>
    <xf numFmtId="0" fontId="81" fillId="0" borderId="0" xfId="42" applyFill="1" applyBorder="1" applyAlignment="1">
      <alignment horizontal="right" vertical="center"/>
      <protection/>
    </xf>
    <xf numFmtId="0" fontId="108" fillId="0" borderId="0" xfId="40" applyFont="1" applyFill="1" applyAlignment="1">
      <alignment horizontal="center" vertical="center"/>
      <protection/>
    </xf>
    <xf numFmtId="0" fontId="97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7" fillId="0" borderId="10" xfId="52" applyNumberFormat="1" applyFont="1" applyFill="1" applyBorder="1" applyAlignment="1" applyProtection="1">
      <alignment horizontal="center" vertical="center"/>
      <protection locked="0"/>
    </xf>
    <xf numFmtId="177" fontId="109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96" fillId="0" borderId="0" xfId="40" applyFont="1" applyFill="1" applyAlignment="1">
      <alignment horizontal="left" vertical="center"/>
      <protection/>
    </xf>
    <xf numFmtId="0" fontId="108" fillId="34" borderId="0" xfId="40" applyFont="1" applyFill="1" applyAlignment="1">
      <alignment horizontal="center" vertical="center"/>
      <protection/>
    </xf>
    <xf numFmtId="0" fontId="0" fillId="34" borderId="17" xfId="42" applyFont="1" applyFill="1" applyBorder="1" applyAlignment="1">
      <alignment horizontal="left" vertical="center" wrapText="1"/>
      <protection/>
    </xf>
    <xf numFmtId="0" fontId="94" fillId="0" borderId="0" xfId="45" applyFont="1" applyAlignment="1">
      <alignment horizontal="center" vertical="center" wrapText="1"/>
      <protection/>
    </xf>
    <xf numFmtId="0" fontId="94" fillId="0" borderId="0" xfId="45" applyFont="1" applyAlignment="1">
      <alignment horizontal="center" vertical="center"/>
      <protection/>
    </xf>
    <xf numFmtId="0" fontId="96" fillId="34" borderId="0" xfId="41" applyFont="1" applyFill="1" applyAlignment="1">
      <alignment horizontal="left" vertical="center"/>
      <protection/>
    </xf>
    <xf numFmtId="0" fontId="94" fillId="0" borderId="0" xfId="45" applyFont="1" applyAlignment="1">
      <alignment horizontal="center" wrapText="1"/>
      <protection/>
    </xf>
    <xf numFmtId="0" fontId="94" fillId="0" borderId="0" xfId="45" applyFont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18" xfId="48" applyFont="1" applyFill="1" applyBorder="1" applyAlignment="1">
      <alignment vertical="center" wrapText="1"/>
      <protection/>
    </xf>
    <xf numFmtId="0" fontId="5" fillId="0" borderId="0" xfId="48" applyFont="1" applyFill="1" applyBorder="1" applyAlignment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 90" xfId="49"/>
    <cellStyle name="常规_01汉丰" xfId="50"/>
    <cellStyle name="常规_01石马河" xfId="51"/>
    <cellStyle name="常规_2007人代会数据 2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千位分隔[0] 3 2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8" sqref="B8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10" t="s">
        <v>320</v>
      </c>
      <c r="B2" s="210"/>
    </row>
    <row r="3" spans="1:2" ht="14.25">
      <c r="A3" s="211" t="s">
        <v>284</v>
      </c>
      <c r="B3" s="211"/>
    </row>
    <row r="4" spans="1:2" ht="14.25">
      <c r="A4" s="35"/>
      <c r="B4" s="36" t="s">
        <v>38</v>
      </c>
    </row>
    <row r="5" spans="1:2" ht="14.25">
      <c r="A5" s="213" t="s">
        <v>285</v>
      </c>
      <c r="B5" s="214" t="s">
        <v>286</v>
      </c>
    </row>
    <row r="6" spans="1:2" ht="14.25">
      <c r="A6" s="213"/>
      <c r="B6" s="214"/>
    </row>
    <row r="7" spans="1:2" ht="30" customHeight="1">
      <c r="A7" s="37" t="s">
        <v>287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12" t="s">
        <v>288</v>
      </c>
      <c r="B24" s="212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2">
      <selection activeCell="D21" sqref="D2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216" t="s">
        <v>321</v>
      </c>
      <c r="B1" s="216"/>
      <c r="C1" s="216"/>
      <c r="D1" s="216"/>
      <c r="E1" s="216"/>
      <c r="F1" s="216"/>
    </row>
    <row r="2" spans="1:6" ht="27.75" customHeight="1">
      <c r="A2" s="50"/>
      <c r="B2" s="51"/>
      <c r="C2" s="52"/>
      <c r="D2" s="53"/>
      <c r="E2" s="53"/>
      <c r="F2" s="54" t="s">
        <v>38</v>
      </c>
    </row>
    <row r="3" spans="1:6" ht="18.75">
      <c r="A3" s="55" t="s">
        <v>322</v>
      </c>
      <c r="B3" s="55" t="s">
        <v>42</v>
      </c>
      <c r="C3" s="55" t="s">
        <v>43</v>
      </c>
      <c r="D3" s="55" t="s">
        <v>98</v>
      </c>
      <c r="E3" s="55" t="s">
        <v>42</v>
      </c>
      <c r="F3" s="55" t="s">
        <v>43</v>
      </c>
    </row>
    <row r="4" spans="1:6" ht="24.75" customHeight="1">
      <c r="A4" s="55" t="s">
        <v>323</v>
      </c>
      <c r="B4" s="55"/>
      <c r="C4" s="56"/>
      <c r="D4" s="55" t="s">
        <v>323</v>
      </c>
      <c r="E4" s="55"/>
      <c r="F4" s="57"/>
    </row>
    <row r="5" spans="1:6" ht="24.75" customHeight="1">
      <c r="A5" s="58" t="s">
        <v>324</v>
      </c>
      <c r="B5" s="57"/>
      <c r="C5" s="57"/>
      <c r="D5" s="59" t="s">
        <v>100</v>
      </c>
      <c r="E5" s="59"/>
      <c r="F5" s="57"/>
    </row>
    <row r="6" spans="1:6" ht="24.75" customHeight="1">
      <c r="A6" s="60" t="s">
        <v>325</v>
      </c>
      <c r="B6" s="57"/>
      <c r="C6" s="57"/>
      <c r="D6" s="60" t="s">
        <v>326</v>
      </c>
      <c r="E6" s="60"/>
      <c r="F6" s="57"/>
    </row>
    <row r="7" spans="1:6" ht="24.75" customHeight="1">
      <c r="A7" s="60" t="s">
        <v>327</v>
      </c>
      <c r="B7" s="61"/>
      <c r="C7" s="61"/>
      <c r="D7" s="62" t="s">
        <v>328</v>
      </c>
      <c r="E7" s="62"/>
      <c r="F7" s="63"/>
    </row>
    <row r="8" spans="1:6" ht="24.75" customHeight="1">
      <c r="A8" s="60"/>
      <c r="B8" s="60"/>
      <c r="C8" s="57"/>
      <c r="D8" s="62" t="s">
        <v>329</v>
      </c>
      <c r="E8" s="62"/>
      <c r="F8" s="63"/>
    </row>
    <row r="9" spans="1:6" ht="24.75" customHeight="1">
      <c r="A9" s="60"/>
      <c r="B9" s="60"/>
      <c r="C9" s="57"/>
      <c r="D9" s="60" t="s">
        <v>330</v>
      </c>
      <c r="E9" s="60"/>
      <c r="F9" s="57"/>
    </row>
    <row r="10" spans="1:6" ht="24.75" customHeight="1">
      <c r="A10" s="64"/>
      <c r="B10" s="64"/>
      <c r="C10" s="65"/>
      <c r="D10" s="62" t="s">
        <v>331</v>
      </c>
      <c r="E10" s="62"/>
      <c r="F10" s="63"/>
    </row>
    <row r="11" spans="1:6" ht="24.75" customHeight="1">
      <c r="A11" s="66"/>
      <c r="B11" s="66"/>
      <c r="C11" s="65"/>
      <c r="D11" s="62" t="s">
        <v>332</v>
      </c>
      <c r="E11" s="62"/>
      <c r="F11" s="63"/>
    </row>
    <row r="12" spans="1:6" ht="24.75" customHeight="1">
      <c r="A12" s="67"/>
      <c r="B12" s="67"/>
      <c r="C12" s="68"/>
      <c r="D12" s="60" t="s">
        <v>333</v>
      </c>
      <c r="E12" s="60"/>
      <c r="F12" s="57"/>
    </row>
    <row r="13" spans="1:6" ht="24.75" customHeight="1">
      <c r="A13" s="69"/>
      <c r="B13" s="69"/>
      <c r="C13" s="70"/>
      <c r="D13" s="62" t="s">
        <v>334</v>
      </c>
      <c r="E13" s="62"/>
      <c r="F13" s="63"/>
    </row>
    <row r="14" spans="1:6" ht="24.75" customHeight="1">
      <c r="A14" s="71"/>
      <c r="B14" s="71"/>
      <c r="C14" s="72"/>
      <c r="D14" s="62" t="s">
        <v>335</v>
      </c>
      <c r="E14" s="62"/>
      <c r="F14" s="63"/>
    </row>
    <row r="15" spans="1:6" ht="24.75" customHeight="1">
      <c r="A15" s="73"/>
      <c r="B15" s="73"/>
      <c r="C15" s="65"/>
      <c r="D15" s="60" t="s">
        <v>336</v>
      </c>
      <c r="E15" s="60"/>
      <c r="F15" s="57"/>
    </row>
    <row r="16" spans="1:6" ht="24.75" customHeight="1">
      <c r="A16" s="73"/>
      <c r="B16" s="73"/>
      <c r="C16" s="65"/>
      <c r="D16" s="62" t="s">
        <v>337</v>
      </c>
      <c r="E16" s="62"/>
      <c r="F16" s="63"/>
    </row>
    <row r="17" spans="1:6" ht="24.75" customHeight="1">
      <c r="A17" s="74" t="s">
        <v>338</v>
      </c>
      <c r="B17" s="74"/>
      <c r="C17" s="75"/>
      <c r="D17" s="74" t="s">
        <v>339</v>
      </c>
      <c r="E17" s="57"/>
      <c r="F17" s="57"/>
    </row>
    <row r="18" spans="1:6" ht="24.75" customHeight="1">
      <c r="A18" s="60" t="s">
        <v>340</v>
      </c>
      <c r="B18" s="60"/>
      <c r="C18" s="63"/>
      <c r="D18" s="60" t="s">
        <v>341</v>
      </c>
      <c r="E18" s="63"/>
      <c r="F18" s="63"/>
    </row>
    <row r="19" spans="1:6" ht="14.25" customHeight="1">
      <c r="A19" s="217" t="s">
        <v>342</v>
      </c>
      <c r="B19" s="217"/>
      <c r="C19" s="217"/>
      <c r="D19" s="217"/>
      <c r="E19" s="217"/>
      <c r="F19" s="217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7" sqref="A17:B1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210" t="s">
        <v>343</v>
      </c>
      <c r="B1" s="210"/>
      <c r="C1" s="210"/>
    </row>
    <row r="2" spans="2:3" ht="14.25">
      <c r="B2" s="40"/>
      <c r="C2" s="41" t="s">
        <v>38</v>
      </c>
    </row>
    <row r="3" spans="1:3" ht="18">
      <c r="A3" s="42" t="s">
        <v>229</v>
      </c>
      <c r="B3" s="43" t="s">
        <v>98</v>
      </c>
      <c r="C3" s="43" t="s">
        <v>231</v>
      </c>
    </row>
    <row r="4" spans="1:3" ht="18.75">
      <c r="A4" s="44"/>
      <c r="B4" s="45" t="s">
        <v>287</v>
      </c>
      <c r="C4" s="46">
        <f>C5+C12</f>
        <v>0</v>
      </c>
    </row>
    <row r="5" spans="1:3" ht="24.75" customHeight="1">
      <c r="A5" s="47"/>
      <c r="B5" s="48"/>
      <c r="C5" s="49"/>
    </row>
    <row r="6" spans="1:3" ht="24.75" customHeight="1">
      <c r="A6" s="47"/>
      <c r="B6" s="48"/>
      <c r="C6" s="49"/>
    </row>
    <row r="7" spans="1:3" ht="24.75" customHeight="1">
      <c r="A7" s="47"/>
      <c r="B7" s="48"/>
      <c r="C7" s="49"/>
    </row>
    <row r="8" spans="1:3" ht="24.75" customHeight="1">
      <c r="A8" s="47"/>
      <c r="B8" s="48"/>
      <c r="C8" s="49"/>
    </row>
    <row r="9" spans="1:3" ht="24.75" customHeight="1">
      <c r="A9" s="47"/>
      <c r="B9" s="48"/>
      <c r="C9" s="49"/>
    </row>
    <row r="10" spans="1:3" ht="24.75" customHeight="1">
      <c r="A10" s="47"/>
      <c r="B10" s="48"/>
      <c r="C10" s="49"/>
    </row>
    <row r="11" spans="1:3" ht="24.75" customHeight="1">
      <c r="A11" s="47"/>
      <c r="B11" s="48"/>
      <c r="C11" s="49"/>
    </row>
    <row r="12" spans="1:3" ht="24.75" customHeight="1">
      <c r="A12" s="47"/>
      <c r="B12" s="48"/>
      <c r="C12" s="49"/>
    </row>
    <row r="13" spans="1:3" ht="24.75" customHeight="1">
      <c r="A13" s="47"/>
      <c r="B13" s="48"/>
      <c r="C13" s="49"/>
    </row>
    <row r="14" spans="1:3" ht="24.75" customHeight="1">
      <c r="A14" s="47"/>
      <c r="B14" s="48"/>
      <c r="C14" s="49"/>
    </row>
    <row r="15" spans="1:3" ht="24.75" customHeight="1">
      <c r="A15" s="47"/>
      <c r="B15" s="48"/>
      <c r="C15" s="49"/>
    </row>
    <row r="16" spans="1:3" ht="24.75" customHeight="1">
      <c r="A16" s="47"/>
      <c r="B16" s="48"/>
      <c r="C16" s="49"/>
    </row>
    <row r="17" spans="1:2" ht="24.75" customHeight="1">
      <c r="A17" s="212" t="s">
        <v>342</v>
      </c>
      <c r="B17" s="212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D29" sqref="D29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10" t="s">
        <v>344</v>
      </c>
      <c r="B2" s="210"/>
    </row>
    <row r="3" spans="1:2" ht="14.25">
      <c r="A3" s="211" t="s">
        <v>284</v>
      </c>
      <c r="B3" s="211"/>
    </row>
    <row r="4" spans="1:2" ht="14.25">
      <c r="A4" s="35"/>
      <c r="B4" s="36" t="s">
        <v>38</v>
      </c>
    </row>
    <row r="5" spans="1:2" ht="14.25">
      <c r="A5" s="213" t="s">
        <v>285</v>
      </c>
      <c r="B5" s="214" t="s">
        <v>286</v>
      </c>
    </row>
    <row r="6" spans="1:2" ht="14.25">
      <c r="A6" s="213"/>
      <c r="B6" s="214"/>
    </row>
    <row r="7" spans="1:2" ht="30" customHeight="1">
      <c r="A7" s="37" t="s">
        <v>287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12" t="s">
        <v>288</v>
      </c>
      <c r="B24" s="212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C30" sqref="C30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18" t="s">
        <v>345</v>
      </c>
      <c r="B1" s="219"/>
    </row>
    <row r="2" spans="1:2" ht="18" customHeight="1">
      <c r="A2" s="27" t="s">
        <v>346</v>
      </c>
      <c r="B2" s="19" t="s">
        <v>38</v>
      </c>
    </row>
    <row r="3" spans="1:2" ht="18" customHeight="1">
      <c r="A3" s="20" t="s">
        <v>347</v>
      </c>
      <c r="B3" s="28" t="s">
        <v>286</v>
      </c>
    </row>
    <row r="4" spans="1:2" ht="18" customHeight="1">
      <c r="A4" s="24" t="s">
        <v>348</v>
      </c>
      <c r="B4" s="29"/>
    </row>
    <row r="5" spans="1:2" ht="18" customHeight="1">
      <c r="A5" s="30" t="s">
        <v>349</v>
      </c>
      <c r="B5" s="31"/>
    </row>
    <row r="6" spans="1:2" ht="18" customHeight="1">
      <c r="A6" s="30" t="s">
        <v>350</v>
      </c>
      <c r="B6" s="31"/>
    </row>
    <row r="7" spans="1:2" ht="18" customHeight="1">
      <c r="A7" s="30" t="s">
        <v>351</v>
      </c>
      <c r="B7" s="31"/>
    </row>
    <row r="8" spans="1:2" ht="18" customHeight="1">
      <c r="A8" s="32" t="s">
        <v>352</v>
      </c>
      <c r="B8" s="29"/>
    </row>
    <row r="9" spans="1:2" ht="18" customHeight="1">
      <c r="A9" s="30" t="s">
        <v>349</v>
      </c>
      <c r="B9" s="31"/>
    </row>
    <row r="10" spans="1:2" ht="18" customHeight="1">
      <c r="A10" s="30" t="s">
        <v>350</v>
      </c>
      <c r="B10" s="31"/>
    </row>
    <row r="11" spans="1:2" ht="18" customHeight="1">
      <c r="A11" s="30" t="s">
        <v>351</v>
      </c>
      <c r="B11" s="31"/>
    </row>
    <row r="12" spans="1:2" ht="18" customHeight="1">
      <c r="A12" s="24" t="s">
        <v>353</v>
      </c>
      <c r="B12" s="29"/>
    </row>
    <row r="13" spans="1:2" ht="18" customHeight="1">
      <c r="A13" s="30" t="s">
        <v>349</v>
      </c>
      <c r="B13" s="31"/>
    </row>
    <row r="14" spans="1:2" ht="18" customHeight="1">
      <c r="A14" s="30" t="s">
        <v>350</v>
      </c>
      <c r="B14" s="31"/>
    </row>
    <row r="15" spans="1:2" ht="18" customHeight="1">
      <c r="A15" s="30" t="s">
        <v>351</v>
      </c>
      <c r="B15" s="31"/>
    </row>
    <row r="16" spans="1:2" ht="18" customHeight="1">
      <c r="A16" s="24" t="s">
        <v>354</v>
      </c>
      <c r="B16" s="29"/>
    </row>
    <row r="17" spans="1:2" ht="18" customHeight="1">
      <c r="A17" s="30" t="s">
        <v>349</v>
      </c>
      <c r="B17" s="31"/>
    </row>
    <row r="18" spans="1:2" ht="18" customHeight="1">
      <c r="A18" s="30" t="s">
        <v>350</v>
      </c>
      <c r="B18" s="31"/>
    </row>
    <row r="19" spans="1:2" ht="18" customHeight="1">
      <c r="A19" s="30" t="s">
        <v>351</v>
      </c>
      <c r="B19" s="31"/>
    </row>
    <row r="20" spans="1:2" ht="18" customHeight="1">
      <c r="A20" s="24" t="s">
        <v>355</v>
      </c>
      <c r="B20" s="29"/>
    </row>
    <row r="21" spans="1:2" ht="18" customHeight="1">
      <c r="A21" s="30" t="s">
        <v>349</v>
      </c>
      <c r="B21" s="31"/>
    </row>
    <row r="22" spans="1:2" ht="18" customHeight="1">
      <c r="A22" s="30" t="s">
        <v>350</v>
      </c>
      <c r="B22" s="31"/>
    </row>
    <row r="23" spans="1:2" ht="18" customHeight="1">
      <c r="A23" s="30" t="s">
        <v>351</v>
      </c>
      <c r="B23" s="31"/>
    </row>
    <row r="24" spans="1:2" ht="18" customHeight="1">
      <c r="A24" s="24" t="s">
        <v>356</v>
      </c>
      <c r="B24" s="29"/>
    </row>
    <row r="25" spans="1:2" ht="18" customHeight="1">
      <c r="A25" s="30" t="s">
        <v>349</v>
      </c>
      <c r="B25" s="31"/>
    </row>
    <row r="26" spans="1:2" ht="18" customHeight="1">
      <c r="A26" s="30" t="s">
        <v>350</v>
      </c>
      <c r="B26" s="31"/>
    </row>
    <row r="27" spans="1:2" ht="18" customHeight="1">
      <c r="A27" s="30" t="s">
        <v>351</v>
      </c>
      <c r="B27" s="31"/>
    </row>
    <row r="28" spans="1:2" ht="18" customHeight="1">
      <c r="A28" s="24" t="s">
        <v>357</v>
      </c>
      <c r="B28" s="29"/>
    </row>
    <row r="29" spans="1:2" ht="18" customHeight="1">
      <c r="A29" s="30" t="s">
        <v>349</v>
      </c>
      <c r="B29" s="31"/>
    </row>
    <row r="30" spans="1:2" ht="18" customHeight="1">
      <c r="A30" s="30" t="s">
        <v>350</v>
      </c>
      <c r="B30" s="31"/>
    </row>
    <row r="31" spans="1:2" ht="18" customHeight="1">
      <c r="A31" s="30" t="s">
        <v>351</v>
      </c>
      <c r="B31" s="31"/>
    </row>
    <row r="32" spans="1:2" ht="18" customHeight="1">
      <c r="A32" s="22"/>
      <c r="B32" s="33"/>
    </row>
    <row r="33" spans="1:2" ht="18" customHeight="1">
      <c r="A33" s="26" t="s">
        <v>358</v>
      </c>
      <c r="B33" s="29"/>
    </row>
    <row r="34" spans="1:2" ht="18" customHeight="1">
      <c r="A34" s="30" t="s">
        <v>349</v>
      </c>
      <c r="B34" s="31"/>
    </row>
    <row r="35" spans="1:2" ht="18" customHeight="1">
      <c r="A35" s="30" t="s">
        <v>350</v>
      </c>
      <c r="B35" s="31"/>
    </row>
    <row r="36" spans="1:2" ht="18" customHeight="1">
      <c r="A36" s="30" t="s">
        <v>351</v>
      </c>
      <c r="B36" s="31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">
      <c r="A1" s="220"/>
      <c r="B1" s="220"/>
    </row>
    <row r="2" spans="1:2" ht="39.75" customHeight="1">
      <c r="A2" s="218" t="s">
        <v>359</v>
      </c>
      <c r="B2" s="219"/>
    </row>
    <row r="3" spans="1:2" ht="27" customHeight="1">
      <c r="A3" s="18" t="s">
        <v>346</v>
      </c>
      <c r="B3" s="19" t="s">
        <v>38</v>
      </c>
    </row>
    <row r="4" spans="1:2" ht="21" customHeight="1">
      <c r="A4" s="20" t="s">
        <v>347</v>
      </c>
      <c r="B4" s="21" t="s">
        <v>286</v>
      </c>
    </row>
    <row r="5" spans="1:2" ht="21" customHeight="1">
      <c r="A5" s="24" t="s">
        <v>360</v>
      </c>
      <c r="B5" s="25"/>
    </row>
    <row r="6" spans="1:2" ht="21" customHeight="1">
      <c r="A6" s="22" t="s">
        <v>361</v>
      </c>
      <c r="B6" s="23"/>
    </row>
    <row r="7" spans="1:2" ht="21" customHeight="1">
      <c r="A7" s="24" t="s">
        <v>362</v>
      </c>
      <c r="B7" s="25"/>
    </row>
    <row r="8" spans="1:2" ht="21" customHeight="1">
      <c r="A8" s="22" t="s">
        <v>361</v>
      </c>
      <c r="B8" s="23"/>
    </row>
    <row r="9" spans="1:2" ht="21" customHeight="1">
      <c r="A9" s="24" t="s">
        <v>363</v>
      </c>
      <c r="B9" s="25"/>
    </row>
    <row r="10" spans="1:2" ht="21" customHeight="1">
      <c r="A10" s="22" t="s">
        <v>361</v>
      </c>
      <c r="B10" s="23"/>
    </row>
    <row r="11" spans="1:2" ht="21" customHeight="1">
      <c r="A11" s="24" t="s">
        <v>364</v>
      </c>
      <c r="B11" s="25"/>
    </row>
    <row r="12" spans="1:2" ht="21" customHeight="1">
      <c r="A12" s="22" t="s">
        <v>365</v>
      </c>
      <c r="B12" s="23"/>
    </row>
    <row r="13" spans="1:2" ht="21" customHeight="1">
      <c r="A13" s="24" t="s">
        <v>366</v>
      </c>
      <c r="B13" s="25"/>
    </row>
    <row r="14" spans="1:2" ht="21" customHeight="1">
      <c r="A14" s="22" t="s">
        <v>365</v>
      </c>
      <c r="B14" s="23"/>
    </row>
    <row r="15" spans="1:2" ht="21" customHeight="1">
      <c r="A15" s="24" t="s">
        <v>367</v>
      </c>
      <c r="B15" s="25"/>
    </row>
    <row r="16" spans="1:2" ht="21" customHeight="1">
      <c r="A16" s="22" t="s">
        <v>368</v>
      </c>
      <c r="B16" s="23"/>
    </row>
    <row r="17" spans="1:2" ht="21" customHeight="1">
      <c r="A17" s="24" t="s">
        <v>369</v>
      </c>
      <c r="B17" s="25"/>
    </row>
    <row r="18" spans="1:2" ht="21" customHeight="1">
      <c r="A18" s="22" t="s">
        <v>370</v>
      </c>
      <c r="B18" s="23"/>
    </row>
    <row r="19" spans="1:2" ht="21" customHeight="1">
      <c r="A19" s="22"/>
      <c r="B19" s="23"/>
    </row>
    <row r="20" spans="1:2" ht="21" customHeight="1">
      <c r="A20" s="26" t="s">
        <v>371</v>
      </c>
      <c r="B20" s="25"/>
    </row>
    <row r="21" spans="1:2" ht="21" customHeight="1">
      <c r="A21" s="20" t="s">
        <v>372</v>
      </c>
      <c r="B21" s="23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21" t="s">
        <v>373</v>
      </c>
      <c r="B1" s="222"/>
    </row>
    <row r="2" spans="1:2" ht="27.75" customHeight="1">
      <c r="A2" s="16"/>
      <c r="B2" s="17"/>
    </row>
    <row r="3" spans="1:2" ht="14.25">
      <c r="A3" s="18" t="s">
        <v>346</v>
      </c>
      <c r="B3" s="19" t="s">
        <v>38</v>
      </c>
    </row>
    <row r="4" spans="1:2" ht="24.75" customHeight="1">
      <c r="A4" s="20" t="s">
        <v>347</v>
      </c>
      <c r="B4" s="21" t="s">
        <v>286</v>
      </c>
    </row>
    <row r="5" spans="1:2" ht="24.75" customHeight="1">
      <c r="A5" s="22" t="s">
        <v>374</v>
      </c>
      <c r="B5" s="23"/>
    </row>
    <row r="6" spans="1:2" ht="24.75" customHeight="1">
      <c r="A6" s="22" t="s">
        <v>375</v>
      </c>
      <c r="B6" s="23"/>
    </row>
    <row r="7" spans="1:2" ht="24.75" customHeight="1">
      <c r="A7" s="22" t="s">
        <v>376</v>
      </c>
      <c r="B7" s="23"/>
    </row>
    <row r="8" spans="1:2" ht="24.75" customHeight="1">
      <c r="A8" s="22" t="s">
        <v>377</v>
      </c>
      <c r="B8" s="23"/>
    </row>
    <row r="9" spans="1:2" ht="24.75" customHeight="1">
      <c r="A9" s="22" t="s">
        <v>378</v>
      </c>
      <c r="B9" s="23"/>
    </row>
    <row r="10" spans="1:2" ht="24.75" customHeight="1">
      <c r="A10" s="22" t="s">
        <v>379</v>
      </c>
      <c r="B10" s="23"/>
    </row>
    <row r="11" spans="1:2" ht="24.75" customHeight="1">
      <c r="A11" s="22" t="s">
        <v>380</v>
      </c>
      <c r="B11" s="23"/>
    </row>
    <row r="12" spans="1:2" ht="24.75" customHeight="1">
      <c r="A12" s="22" t="s">
        <v>381</v>
      </c>
      <c r="B12" s="23"/>
    </row>
    <row r="13" spans="1:2" ht="24.75" customHeight="1">
      <c r="A13" s="22" t="s">
        <v>382</v>
      </c>
      <c r="B13" s="23"/>
    </row>
    <row r="14" spans="1:2" ht="24.75" customHeight="1">
      <c r="A14" s="22" t="s">
        <v>383</v>
      </c>
      <c r="B14" s="23"/>
    </row>
    <row r="15" spans="1:2" ht="24.75" customHeight="1">
      <c r="A15" s="22" t="s">
        <v>384</v>
      </c>
      <c r="B15" s="23"/>
    </row>
    <row r="16" spans="1:2" ht="24.75" customHeight="1">
      <c r="A16" s="22" t="s">
        <v>385</v>
      </c>
      <c r="B16" s="23"/>
    </row>
    <row r="17" spans="1:2" ht="24.75" customHeight="1">
      <c r="A17" s="22" t="s">
        <v>386</v>
      </c>
      <c r="B17" s="23"/>
    </row>
    <row r="18" spans="1:2" ht="24.75" customHeight="1">
      <c r="A18" s="22" t="s">
        <v>387</v>
      </c>
      <c r="B18" s="23"/>
    </row>
    <row r="19" spans="1:2" ht="24.75" customHeight="1">
      <c r="A19" s="22"/>
      <c r="B19" s="23"/>
    </row>
    <row r="20" spans="1:2" ht="24.75" customHeight="1">
      <c r="A20" s="20" t="s">
        <v>388</v>
      </c>
      <c r="B20" s="23"/>
    </row>
    <row r="21" spans="1:2" ht="24.75" customHeight="1">
      <c r="A21" s="20" t="s">
        <v>389</v>
      </c>
      <c r="B21" s="23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I24" sqref="I24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223" t="s">
        <v>390</v>
      </c>
      <c r="B1" s="223"/>
      <c r="C1" s="223"/>
      <c r="D1" s="223"/>
      <c r="E1" s="223"/>
      <c r="F1" s="223"/>
      <c r="G1" s="223"/>
    </row>
    <row r="2" spans="1:7" ht="37.5" customHeight="1">
      <c r="A2" s="9"/>
      <c r="B2" s="9"/>
      <c r="C2" s="10"/>
      <c r="D2" s="10"/>
      <c r="E2" s="10"/>
      <c r="F2" s="10"/>
      <c r="G2" s="11" t="s">
        <v>38</v>
      </c>
    </row>
    <row r="3" spans="1:7" ht="41.25" customHeight="1">
      <c r="A3" s="224" t="s">
        <v>391</v>
      </c>
      <c r="B3" s="224" t="s">
        <v>392</v>
      </c>
      <c r="C3" s="224"/>
      <c r="D3" s="224"/>
      <c r="E3" s="224" t="s">
        <v>393</v>
      </c>
      <c r="F3" s="224"/>
      <c r="G3" s="224"/>
    </row>
    <row r="4" spans="1:7" ht="41.25" customHeight="1">
      <c r="A4" s="224"/>
      <c r="B4" s="13"/>
      <c r="C4" s="12" t="s">
        <v>394</v>
      </c>
      <c r="D4" s="12" t="s">
        <v>395</v>
      </c>
      <c r="E4" s="13"/>
      <c r="F4" s="12" t="s">
        <v>394</v>
      </c>
      <c r="G4" s="12" t="s">
        <v>395</v>
      </c>
    </row>
    <row r="5" spans="1:7" ht="41.25" customHeight="1">
      <c r="A5" s="12" t="s">
        <v>396</v>
      </c>
      <c r="B5" s="12" t="s">
        <v>397</v>
      </c>
      <c r="C5" s="12" t="s">
        <v>398</v>
      </c>
      <c r="D5" s="12" t="s">
        <v>399</v>
      </c>
      <c r="E5" s="12" t="s">
        <v>400</v>
      </c>
      <c r="F5" s="12" t="s">
        <v>401</v>
      </c>
      <c r="G5" s="12" t="s">
        <v>402</v>
      </c>
    </row>
    <row r="6" spans="1:7" ht="41.25" customHeight="1">
      <c r="A6" s="14" t="s">
        <v>403</v>
      </c>
      <c r="B6" s="15"/>
      <c r="C6" s="15"/>
      <c r="D6" s="15"/>
      <c r="E6" s="15"/>
      <c r="F6" s="15"/>
      <c r="G6" s="15"/>
    </row>
    <row r="7" spans="1:7" ht="41.25" customHeight="1">
      <c r="A7" s="225" t="s">
        <v>404</v>
      </c>
      <c r="B7" s="225"/>
      <c r="C7" s="225"/>
      <c r="D7" s="225"/>
      <c r="E7" s="225"/>
      <c r="F7" s="225"/>
      <c r="G7" s="225"/>
    </row>
    <row r="8" spans="1:7" ht="41.25" customHeight="1">
      <c r="A8" s="226"/>
      <c r="B8" s="226"/>
      <c r="C8" s="226"/>
      <c r="D8" s="226"/>
      <c r="E8" s="226"/>
      <c r="F8" s="226"/>
      <c r="G8" s="226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workbookViewId="0" topLeftCell="A1">
      <selection activeCell="A1" sqref="A1:G1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227" t="s">
        <v>413</v>
      </c>
      <c r="B1" s="227"/>
      <c r="C1" s="227"/>
      <c r="D1" s="227"/>
      <c r="E1" s="227"/>
      <c r="F1" s="227"/>
      <c r="G1" s="227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38</v>
      </c>
    </row>
    <row r="4" spans="1:7" ht="56.25" customHeight="1">
      <c r="A4" s="229" t="s">
        <v>405</v>
      </c>
      <c r="B4" s="228" t="s">
        <v>287</v>
      </c>
      <c r="C4" s="230" t="s">
        <v>406</v>
      </c>
      <c r="D4" s="228" t="s">
        <v>407</v>
      </c>
      <c r="E4" s="228"/>
      <c r="F4" s="228"/>
      <c r="G4" s="230" t="s">
        <v>408</v>
      </c>
    </row>
    <row r="5" spans="1:7" ht="57" customHeight="1">
      <c r="A5" s="229"/>
      <c r="B5" s="228"/>
      <c r="C5" s="228"/>
      <c r="D5" s="5" t="s">
        <v>409</v>
      </c>
      <c r="E5" s="6" t="s">
        <v>410</v>
      </c>
      <c r="F5" s="6" t="s">
        <v>411</v>
      </c>
      <c r="G5" s="228"/>
    </row>
    <row r="6" spans="1:7" ht="42" customHeight="1">
      <c r="A6" s="7">
        <v>2022</v>
      </c>
      <c r="B6" s="8">
        <f>C6+D6+G6</f>
        <v>0</v>
      </c>
      <c r="C6" s="7"/>
      <c r="D6" s="8">
        <f>E6+F6</f>
        <v>0</v>
      </c>
      <c r="E6" s="7"/>
      <c r="F6" s="7"/>
      <c r="G6" s="7"/>
    </row>
    <row r="7" spans="1:7" ht="46.5" customHeight="1">
      <c r="A7" s="7">
        <v>2023</v>
      </c>
      <c r="B7" s="8">
        <f>C7+D7+G7</f>
        <v>100000</v>
      </c>
      <c r="C7" s="7"/>
      <c r="D7" s="8">
        <f>E7+F7</f>
        <v>40000</v>
      </c>
      <c r="E7" s="7"/>
      <c r="F7" s="7">
        <v>40000</v>
      </c>
      <c r="G7" s="7">
        <v>60000</v>
      </c>
    </row>
    <row r="8" spans="1:7" ht="30" customHeight="1">
      <c r="A8" s="2" t="s">
        <v>412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workbookViewId="0" topLeftCell="A1">
      <selection activeCell="L3" sqref="L3"/>
    </sheetView>
  </sheetViews>
  <sheetFormatPr defaultColWidth="9.00390625" defaultRowHeight="14.25"/>
  <cols>
    <col min="1" max="1" width="9.00390625" style="196" customWidth="1"/>
    <col min="2" max="2" width="16.625" style="196" customWidth="1"/>
    <col min="3" max="3" width="27.50390625" style="196" customWidth="1"/>
    <col min="4" max="4" width="16.00390625" style="196" customWidth="1"/>
    <col min="5" max="5" width="30.875" style="196" customWidth="1"/>
    <col min="6" max="6" width="11.00390625" style="196" customWidth="1"/>
    <col min="7" max="7" width="0.12890625" style="196" hidden="1" customWidth="1"/>
    <col min="8" max="8" width="7.50390625" style="196" hidden="1" customWidth="1"/>
    <col min="9" max="9" width="9.00390625" style="196" hidden="1" customWidth="1"/>
    <col min="10" max="11" width="9.00390625" style="196" customWidth="1"/>
    <col min="12" max="12" width="11.00390625" style="196" customWidth="1"/>
    <col min="13" max="16384" width="9.00390625" style="196" customWidth="1"/>
  </cols>
  <sheetData>
    <row r="1" spans="2:7" ht="22.5" customHeight="1">
      <c r="B1" s="197"/>
      <c r="G1" s="196" t="s">
        <v>0</v>
      </c>
    </row>
    <row r="2" spans="2:7" ht="17.25" customHeight="1">
      <c r="B2" s="198"/>
      <c r="G2" s="196" t="s">
        <v>1</v>
      </c>
    </row>
    <row r="3" spans="2:7" ht="71.25" customHeight="1">
      <c r="B3" s="199" t="s">
        <v>2</v>
      </c>
      <c r="C3" s="199"/>
      <c r="D3" s="199"/>
      <c r="E3" s="199"/>
      <c r="F3" s="199"/>
      <c r="G3" s="196" t="s">
        <v>3</v>
      </c>
    </row>
    <row r="4" spans="2:7" ht="82.5" customHeight="1">
      <c r="B4" s="200" t="s">
        <v>4</v>
      </c>
      <c r="G4" s="196" t="s">
        <v>5</v>
      </c>
    </row>
    <row r="5" ht="14.25">
      <c r="G5" s="196" t="s">
        <v>6</v>
      </c>
    </row>
    <row r="6" spans="2:7" ht="55.5" customHeight="1">
      <c r="B6" s="200" t="s">
        <v>7</v>
      </c>
      <c r="G6" s="196" t="s">
        <v>8</v>
      </c>
    </row>
    <row r="7" spans="2:7" ht="39.75" customHeight="1">
      <c r="B7" s="203" t="s">
        <v>9</v>
      </c>
      <c r="C7" s="203"/>
      <c r="G7" s="196" t="s">
        <v>10</v>
      </c>
    </row>
    <row r="8" spans="2:7" ht="60" customHeight="1">
      <c r="B8" s="203"/>
      <c r="C8" s="203"/>
      <c r="G8" s="196" t="s">
        <v>11</v>
      </c>
    </row>
    <row r="9" ht="40.5" customHeight="1">
      <c r="G9" s="196" t="s">
        <v>12</v>
      </c>
    </row>
    <row r="10" ht="11.25" customHeight="1">
      <c r="G10" s="196" t="s">
        <v>13</v>
      </c>
    </row>
    <row r="11" spans="2:7" s="195" customFormat="1" ht="29.25" customHeight="1">
      <c r="B11" s="201" t="s">
        <v>14</v>
      </c>
      <c r="D11" s="201" t="s">
        <v>15</v>
      </c>
      <c r="F11" s="195" t="s">
        <v>16</v>
      </c>
      <c r="G11" s="195" t="s">
        <v>17</v>
      </c>
    </row>
    <row r="15" ht="18.75">
      <c r="E15" s="202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8"/>
  <sheetViews>
    <sheetView zoomScaleSheetLayoutView="100" workbookViewId="0" topLeftCell="A1">
      <selection activeCell="A1" sqref="A1:IV16384"/>
    </sheetView>
  </sheetViews>
  <sheetFormatPr defaultColWidth="9.00390625" defaultRowHeight="14.25"/>
  <cols>
    <col min="1" max="1" width="9.00390625" style="190" customWidth="1"/>
    <col min="2" max="2" width="80.00390625" style="190" customWidth="1"/>
    <col min="3" max="16384" width="9.00390625" style="190" customWidth="1"/>
  </cols>
  <sheetData>
    <row r="1" ht="58.5" customHeight="1">
      <c r="B1" s="192" t="s">
        <v>18</v>
      </c>
    </row>
    <row r="2" ht="30" customHeight="1">
      <c r="B2" s="193" t="s">
        <v>19</v>
      </c>
    </row>
    <row r="3" s="191" customFormat="1" ht="30" customHeight="1">
      <c r="B3" s="194" t="s">
        <v>20</v>
      </c>
    </row>
    <row r="4" s="191" customFormat="1" ht="30" customHeight="1">
      <c r="B4" s="194" t="s">
        <v>21</v>
      </c>
    </row>
    <row r="5" s="191" customFormat="1" ht="30" customHeight="1">
      <c r="B5" s="194" t="s">
        <v>22</v>
      </c>
    </row>
    <row r="6" s="191" customFormat="1" ht="30" customHeight="1">
      <c r="B6" s="194" t="s">
        <v>23</v>
      </c>
    </row>
    <row r="7" s="191" customFormat="1" ht="30" customHeight="1">
      <c r="B7" s="194" t="s">
        <v>24</v>
      </c>
    </row>
    <row r="8" s="191" customFormat="1" ht="30" customHeight="1">
      <c r="B8" s="194" t="s">
        <v>25</v>
      </c>
    </row>
    <row r="9" s="191" customFormat="1" ht="30" customHeight="1">
      <c r="B9" s="194" t="s">
        <v>26</v>
      </c>
    </row>
    <row r="10" s="191" customFormat="1" ht="30" customHeight="1">
      <c r="B10" s="194" t="s">
        <v>27</v>
      </c>
    </row>
    <row r="11" s="191" customFormat="1" ht="30" customHeight="1">
      <c r="B11" s="194" t="s">
        <v>28</v>
      </c>
    </row>
    <row r="12" s="191" customFormat="1" ht="30" customHeight="1">
      <c r="B12" s="194" t="s">
        <v>29</v>
      </c>
    </row>
    <row r="13" s="191" customFormat="1" ht="30" customHeight="1">
      <c r="B13" s="194" t="s">
        <v>30</v>
      </c>
    </row>
    <row r="14" s="191" customFormat="1" ht="30" customHeight="1">
      <c r="B14" s="194" t="s">
        <v>31</v>
      </c>
    </row>
    <row r="15" ht="30" customHeight="1">
      <c r="B15" s="194" t="s">
        <v>32</v>
      </c>
    </row>
    <row r="16" ht="30" customHeight="1">
      <c r="B16" s="194" t="s">
        <v>33</v>
      </c>
    </row>
    <row r="17" ht="30" customHeight="1">
      <c r="B17" s="194" t="s">
        <v>34</v>
      </c>
    </row>
    <row r="18" ht="30" customHeight="1">
      <c r="B18" s="193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workbookViewId="0" topLeftCell="A1">
      <pane ySplit="4" topLeftCell="A5" activePane="bottomLeft" state="frozen"/>
      <selection pane="topLeft" activeCell="A1" sqref="A1"/>
      <selection pane="bottomLeft" activeCell="D27" sqref="D27"/>
    </sheetView>
  </sheetViews>
  <sheetFormatPr defaultColWidth="9.00390625" defaultRowHeight="14.25"/>
  <cols>
    <col min="1" max="1" width="25.375" style="82" customWidth="1"/>
    <col min="2" max="2" width="14.125" style="82" customWidth="1"/>
    <col min="3" max="3" width="13.25390625" style="82" customWidth="1"/>
    <col min="4" max="4" width="25.375" style="82" customWidth="1"/>
    <col min="5" max="5" width="14.375" style="82" customWidth="1"/>
    <col min="6" max="6" width="14.625" style="82" customWidth="1"/>
    <col min="7" max="7" width="18.50390625" style="82" customWidth="1"/>
    <col min="8" max="16384" width="9.00390625" style="82" customWidth="1"/>
  </cols>
  <sheetData>
    <row r="1" spans="1:7" s="81" customFormat="1" ht="20.25">
      <c r="A1" s="204" t="s">
        <v>36</v>
      </c>
      <c r="B1" s="204"/>
      <c r="C1" s="204"/>
      <c r="D1" s="204"/>
      <c r="E1" s="204"/>
      <c r="F1" s="204"/>
      <c r="G1" s="204"/>
    </row>
    <row r="2" spans="1:7" ht="20.25" customHeight="1">
      <c r="A2" s="81" t="s">
        <v>37</v>
      </c>
      <c r="B2" s="81"/>
      <c r="G2" s="83" t="s">
        <v>38</v>
      </c>
    </row>
    <row r="3" spans="1:7" ht="20.25" customHeight="1">
      <c r="A3" s="205" t="s">
        <v>39</v>
      </c>
      <c r="B3" s="206"/>
      <c r="C3" s="206"/>
      <c r="D3" s="207" t="s">
        <v>40</v>
      </c>
      <c r="E3" s="207"/>
      <c r="F3" s="207"/>
      <c r="G3" s="207"/>
    </row>
    <row r="4" spans="1:7" ht="34.5" customHeight="1">
      <c r="A4" s="85" t="s">
        <v>41</v>
      </c>
      <c r="B4" s="85" t="s">
        <v>42</v>
      </c>
      <c r="C4" s="85" t="s">
        <v>43</v>
      </c>
      <c r="D4" s="85" t="s">
        <v>41</v>
      </c>
      <c r="E4" s="85" t="s">
        <v>42</v>
      </c>
      <c r="F4" s="85" t="s">
        <v>43</v>
      </c>
      <c r="G4" s="141" t="s">
        <v>44</v>
      </c>
    </row>
    <row r="5" spans="1:7" ht="15.75" customHeight="1">
      <c r="A5" s="142" t="s">
        <v>45</v>
      </c>
      <c r="B5" s="142"/>
      <c r="C5" s="143">
        <f aca="true" t="shared" si="0" ref="C5:C12">0</f>
        <v>0</v>
      </c>
      <c r="D5" s="144" t="s">
        <v>46</v>
      </c>
      <c r="E5" s="145">
        <v>11644117.5</v>
      </c>
      <c r="F5" s="146">
        <v>8470623.08</v>
      </c>
      <c r="G5" s="147"/>
    </row>
    <row r="6" spans="1:7" ht="15.75" customHeight="1">
      <c r="A6" s="148"/>
      <c r="B6" s="148"/>
      <c r="C6" s="143">
        <f t="shared" si="0"/>
        <v>0</v>
      </c>
      <c r="D6" s="144" t="s">
        <v>47</v>
      </c>
      <c r="E6" s="142"/>
      <c r="F6" s="143"/>
      <c r="G6" s="147"/>
    </row>
    <row r="7" spans="1:7" ht="15.75" customHeight="1">
      <c r="A7" s="148"/>
      <c r="B7" s="148"/>
      <c r="C7" s="143">
        <f t="shared" si="0"/>
        <v>0</v>
      </c>
      <c r="D7" s="144" t="s">
        <v>48</v>
      </c>
      <c r="E7" s="142"/>
      <c r="F7" s="146"/>
      <c r="G7" s="147"/>
    </row>
    <row r="8" spans="1:7" ht="15.75" customHeight="1">
      <c r="A8" s="148"/>
      <c r="B8" s="148"/>
      <c r="C8" s="143">
        <f t="shared" si="0"/>
        <v>0</v>
      </c>
      <c r="D8" s="144" t="s">
        <v>49</v>
      </c>
      <c r="E8" s="142"/>
      <c r="F8" s="147"/>
      <c r="G8" s="147"/>
    </row>
    <row r="9" spans="1:7" ht="15.75" customHeight="1">
      <c r="A9" s="148"/>
      <c r="B9" s="148"/>
      <c r="C9" s="143">
        <f t="shared" si="0"/>
        <v>0</v>
      </c>
      <c r="D9" s="144" t="s">
        <v>50</v>
      </c>
      <c r="E9" s="142"/>
      <c r="F9" s="143"/>
      <c r="G9" s="147"/>
    </row>
    <row r="10" spans="1:7" ht="15.75" customHeight="1">
      <c r="A10" s="148"/>
      <c r="B10" s="148"/>
      <c r="C10" s="143">
        <f t="shared" si="0"/>
        <v>0</v>
      </c>
      <c r="D10" s="144" t="s">
        <v>51</v>
      </c>
      <c r="E10" s="142"/>
      <c r="F10" s="143"/>
      <c r="G10" s="147"/>
    </row>
    <row r="11" spans="1:7" ht="15.75" customHeight="1">
      <c r="A11" s="148"/>
      <c r="B11" s="148"/>
      <c r="C11" s="143">
        <f t="shared" si="0"/>
        <v>0</v>
      </c>
      <c r="D11" s="144" t="s">
        <v>52</v>
      </c>
      <c r="E11" s="145">
        <v>330000</v>
      </c>
      <c r="F11" s="146"/>
      <c r="G11" s="147"/>
    </row>
    <row r="12" spans="1:7" ht="15.75" customHeight="1">
      <c r="A12" s="148"/>
      <c r="B12" s="148"/>
      <c r="C12" s="143">
        <f t="shared" si="0"/>
        <v>0</v>
      </c>
      <c r="D12" s="144" t="s">
        <v>53</v>
      </c>
      <c r="E12" s="145">
        <v>6327047.88</v>
      </c>
      <c r="F12" s="146">
        <v>4721522.72</v>
      </c>
      <c r="G12" s="147"/>
    </row>
    <row r="13" spans="1:7" ht="15.75" customHeight="1">
      <c r="A13" s="142" t="s">
        <v>54</v>
      </c>
      <c r="B13" s="149">
        <f>SUM(B14:B20)</f>
        <v>0</v>
      </c>
      <c r="C13" s="150">
        <f>SUM(C14:C20)</f>
        <v>0</v>
      </c>
      <c r="D13" s="144" t="s">
        <v>55</v>
      </c>
      <c r="E13" s="145">
        <v>1011332.89</v>
      </c>
      <c r="F13" s="151">
        <v>1124646.93</v>
      </c>
      <c r="G13" s="147"/>
    </row>
    <row r="14" spans="1:7" ht="15.75" customHeight="1">
      <c r="A14" s="148" t="s">
        <v>56</v>
      </c>
      <c r="B14" s="148"/>
      <c r="C14" s="147"/>
      <c r="D14" s="144" t="s">
        <v>57</v>
      </c>
      <c r="E14" s="145">
        <v>820000</v>
      </c>
      <c r="F14" s="146"/>
      <c r="G14" s="147"/>
    </row>
    <row r="15" spans="1:7" ht="15.75" customHeight="1">
      <c r="A15" s="148" t="s">
        <v>58</v>
      </c>
      <c r="B15" s="148"/>
      <c r="C15" s="147"/>
      <c r="D15" s="144" t="s">
        <v>59</v>
      </c>
      <c r="E15" s="145">
        <v>4700000</v>
      </c>
      <c r="F15" s="146">
        <f>10111326.6-3770000</f>
        <v>6341326.6</v>
      </c>
      <c r="G15" s="151"/>
    </row>
    <row r="16" spans="1:7" ht="15.75" customHeight="1">
      <c r="A16" s="148" t="s">
        <v>60</v>
      </c>
      <c r="B16" s="148"/>
      <c r="C16" s="147"/>
      <c r="D16" s="144" t="s">
        <v>61</v>
      </c>
      <c r="E16" s="145">
        <v>14301718.82</v>
      </c>
      <c r="F16" s="146">
        <v>13535783.68</v>
      </c>
      <c r="G16" s="147"/>
    </row>
    <row r="17" spans="1:7" ht="15.75" customHeight="1">
      <c r="A17" s="148" t="s">
        <v>62</v>
      </c>
      <c r="B17" s="148"/>
      <c r="C17" s="147"/>
      <c r="D17" s="144" t="s">
        <v>63</v>
      </c>
      <c r="E17" s="145">
        <v>926308.21</v>
      </c>
      <c r="F17" s="146">
        <v>1763203.79</v>
      </c>
      <c r="G17" s="147"/>
    </row>
    <row r="18" spans="1:7" ht="15.75" customHeight="1">
      <c r="A18" s="148" t="s">
        <v>64</v>
      </c>
      <c r="B18" s="148"/>
      <c r="C18" s="147"/>
      <c r="D18" s="144" t="s">
        <v>65</v>
      </c>
      <c r="E18" s="142"/>
      <c r="F18" s="143"/>
      <c r="G18" s="147"/>
    </row>
    <row r="19" spans="1:7" ht="15.75" customHeight="1">
      <c r="A19" s="148"/>
      <c r="B19" s="148"/>
      <c r="C19" s="147"/>
      <c r="D19" s="144" t="s">
        <v>66</v>
      </c>
      <c r="E19" s="142"/>
      <c r="F19" s="143"/>
      <c r="G19" s="147"/>
    </row>
    <row r="20" spans="1:7" ht="15.75" customHeight="1">
      <c r="A20" s="148" t="s">
        <v>67</v>
      </c>
      <c r="B20" s="148"/>
      <c r="C20" s="147"/>
      <c r="D20" s="144" t="s">
        <v>68</v>
      </c>
      <c r="E20" s="142"/>
      <c r="F20" s="147"/>
      <c r="G20" s="147"/>
    </row>
    <row r="21" spans="1:7" ht="15.75" customHeight="1">
      <c r="A21" s="152" t="s">
        <v>69</v>
      </c>
      <c r="B21" s="153">
        <f>B5+B13</f>
        <v>0</v>
      </c>
      <c r="C21" s="153">
        <f>C5+C13</f>
        <v>0</v>
      </c>
      <c r="D21" s="154" t="s">
        <v>70</v>
      </c>
      <c r="E21" s="143"/>
      <c r="F21" s="143"/>
      <c r="G21" s="143"/>
    </row>
    <row r="22" spans="1:7" ht="15.75" customHeight="1">
      <c r="A22" s="155" t="s">
        <v>71</v>
      </c>
      <c r="B22" s="156">
        <f>SUM(B23:B25)</f>
        <v>41362370.74</v>
      </c>
      <c r="C22" s="156">
        <f>SUM(C23:C25)</f>
        <v>28855767.26</v>
      </c>
      <c r="D22" s="144" t="s">
        <v>72</v>
      </c>
      <c r="E22" s="157"/>
      <c r="F22" s="158"/>
      <c r="G22" s="158"/>
    </row>
    <row r="23" spans="1:7" ht="15.75" customHeight="1">
      <c r="A23" s="159" t="s">
        <v>73</v>
      </c>
      <c r="B23" s="160">
        <f>E40-B24-B25</f>
        <v>16095382.220000003</v>
      </c>
      <c r="C23" s="82">
        <v>6816291</v>
      </c>
      <c r="D23" s="144" t="s">
        <v>74</v>
      </c>
      <c r="E23" s="161">
        <v>1261845.44</v>
      </c>
      <c r="F23" s="162">
        <v>1268877.36</v>
      </c>
      <c r="G23" s="158"/>
    </row>
    <row r="24" spans="1:7" ht="15.75" customHeight="1">
      <c r="A24" s="159" t="s">
        <v>75</v>
      </c>
      <c r="B24" s="160">
        <v>24145385.52</v>
      </c>
      <c r="C24" s="163">
        <v>22039476.26</v>
      </c>
      <c r="D24" s="144" t="s">
        <v>76</v>
      </c>
      <c r="E24" s="164"/>
      <c r="F24" s="158"/>
      <c r="G24" s="158"/>
    </row>
    <row r="25" spans="1:7" ht="15.75" customHeight="1">
      <c r="A25" s="159" t="s">
        <v>77</v>
      </c>
      <c r="B25" s="160">
        <f>671800+449803</f>
        <v>1121603</v>
      </c>
      <c r="C25" s="158"/>
      <c r="D25" s="144" t="s">
        <v>78</v>
      </c>
      <c r="E25" s="165">
        <v>40000</v>
      </c>
      <c r="F25" s="162"/>
      <c r="G25" s="158"/>
    </row>
    <row r="26" spans="1:7" ht="15.75" customHeight="1">
      <c r="A26" s="166"/>
      <c r="B26" s="167"/>
      <c r="C26" s="158"/>
      <c r="D26" s="144" t="s">
        <v>79</v>
      </c>
      <c r="E26" s="168"/>
      <c r="F26" s="158"/>
      <c r="G26" s="158"/>
    </row>
    <row r="27" spans="1:7" ht="15.75" customHeight="1">
      <c r="A27" s="166"/>
      <c r="B27" s="167"/>
      <c r="C27" s="158"/>
      <c r="D27" s="144" t="s">
        <v>80</v>
      </c>
      <c r="E27" s="165"/>
      <c r="F27" s="158"/>
      <c r="G27" s="158"/>
    </row>
    <row r="28" spans="1:7" ht="15.75" customHeight="1">
      <c r="A28" s="166"/>
      <c r="B28" s="167"/>
      <c r="C28" s="158"/>
      <c r="D28" s="144" t="s">
        <v>81</v>
      </c>
      <c r="E28" s="165"/>
      <c r="F28" s="169"/>
      <c r="G28" s="169"/>
    </row>
    <row r="29" spans="1:7" ht="15.75" customHeight="1">
      <c r="A29" s="166"/>
      <c r="B29" s="167"/>
      <c r="C29" s="158"/>
      <c r="D29" s="152" t="s">
        <v>82</v>
      </c>
      <c r="E29" s="170">
        <f>SUM(E5:E28)</f>
        <v>41362370.74</v>
      </c>
      <c r="F29" s="170">
        <f>SUM(F5:F28)</f>
        <v>37225984.16</v>
      </c>
      <c r="G29" s="170">
        <f>SUM(G5:G28)</f>
        <v>0</v>
      </c>
    </row>
    <row r="30" spans="1:7" ht="15.75" customHeight="1">
      <c r="A30" s="166"/>
      <c r="B30" s="167"/>
      <c r="C30" s="158"/>
      <c r="D30" s="155" t="s">
        <v>83</v>
      </c>
      <c r="E30" s="170">
        <f>SUM(E31)</f>
        <v>0</v>
      </c>
      <c r="F30" s="170">
        <f>SUM(F31)</f>
        <v>0</v>
      </c>
      <c r="G30" s="170">
        <f>SUM(G31)</f>
        <v>0</v>
      </c>
    </row>
    <row r="31" spans="1:7" ht="15.75" customHeight="1">
      <c r="A31" s="166"/>
      <c r="B31" s="167"/>
      <c r="C31" s="158"/>
      <c r="D31" s="171" t="s">
        <v>84</v>
      </c>
      <c r="E31" s="170">
        <f>SUM(E32:E33)</f>
        <v>0</v>
      </c>
      <c r="F31" s="170">
        <f>SUM(F32:F33)</f>
        <v>0</v>
      </c>
      <c r="G31" s="170">
        <f>SUM(G32:G33)</f>
        <v>0</v>
      </c>
    </row>
    <row r="32" spans="1:7" ht="15.75" customHeight="1">
      <c r="A32" s="166"/>
      <c r="B32" s="167"/>
      <c r="C32" s="158"/>
      <c r="D32" s="171" t="s">
        <v>85</v>
      </c>
      <c r="E32" s="172"/>
      <c r="F32" s="158"/>
      <c r="G32" s="158"/>
    </row>
    <row r="33" spans="1:7" ht="15.75" customHeight="1">
      <c r="A33" s="159"/>
      <c r="B33" s="167"/>
      <c r="C33" s="158"/>
      <c r="D33" s="173" t="s">
        <v>86</v>
      </c>
      <c r="E33" s="174"/>
      <c r="F33" s="158"/>
      <c r="G33" s="158"/>
    </row>
    <row r="34" spans="1:7" ht="15.75" customHeight="1">
      <c r="A34" s="175"/>
      <c r="B34" s="176"/>
      <c r="C34" s="158"/>
      <c r="D34" s="173"/>
      <c r="E34" s="174"/>
      <c r="F34" s="158"/>
      <c r="G34" s="158"/>
    </row>
    <row r="35" spans="1:7" ht="15.75" customHeight="1">
      <c r="A35" s="177" t="s">
        <v>87</v>
      </c>
      <c r="B35" s="178"/>
      <c r="C35" s="158">
        <v>8370216.9</v>
      </c>
      <c r="D35" s="179" t="s">
        <v>88</v>
      </c>
      <c r="E35" s="180"/>
      <c r="F35" s="158"/>
      <c r="G35" s="158"/>
    </row>
    <row r="36" spans="1:7" ht="15.75" customHeight="1">
      <c r="A36" s="181" t="s">
        <v>89</v>
      </c>
      <c r="B36" s="178"/>
      <c r="C36" s="158">
        <f>12140216.9-3770000</f>
        <v>8370216.9</v>
      </c>
      <c r="D36" s="179" t="s">
        <v>90</v>
      </c>
      <c r="E36" s="182">
        <f>E37+E38</f>
        <v>0</v>
      </c>
      <c r="F36" s="182">
        <f>F37+F38</f>
        <v>0</v>
      </c>
      <c r="G36" s="182">
        <f>G37+G38</f>
        <v>0</v>
      </c>
    </row>
    <row r="37" spans="1:7" ht="15.75" customHeight="1">
      <c r="A37" s="181"/>
      <c r="B37" s="178"/>
      <c r="C37" s="158"/>
      <c r="D37" s="183" t="s">
        <v>91</v>
      </c>
      <c r="E37" s="184"/>
      <c r="F37" s="158"/>
      <c r="G37" s="158"/>
    </row>
    <row r="38" spans="1:7" ht="15.75" customHeight="1">
      <c r="A38" s="181"/>
      <c r="B38" s="178"/>
      <c r="C38" s="158"/>
      <c r="D38" s="148" t="s">
        <v>92</v>
      </c>
      <c r="E38" s="185"/>
      <c r="F38" s="158"/>
      <c r="G38" s="158"/>
    </row>
    <row r="39" spans="1:7" ht="15.75" customHeight="1">
      <c r="A39" s="177" t="s">
        <v>93</v>
      </c>
      <c r="B39" s="186"/>
      <c r="C39" s="158"/>
      <c r="D39" s="183"/>
      <c r="E39" s="184"/>
      <c r="F39" s="158"/>
      <c r="G39" s="158"/>
    </row>
    <row r="40" spans="1:7" ht="15.75" customHeight="1">
      <c r="A40" s="187" t="s">
        <v>94</v>
      </c>
      <c r="B40" s="188">
        <f>B21+B22+B35</f>
        <v>41362370.74</v>
      </c>
      <c r="C40" s="170">
        <f>C21+C22+C35</f>
        <v>37225984.160000004</v>
      </c>
      <c r="D40" s="187" t="s">
        <v>95</v>
      </c>
      <c r="E40" s="189">
        <f>E29+E30+E35+E36</f>
        <v>41362370.74</v>
      </c>
      <c r="F40" s="189">
        <f>F29+F30+F35+F36</f>
        <v>37225984.16</v>
      </c>
      <c r="G40" s="189">
        <f>G29+G30+G35+G36</f>
        <v>0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91"/>
  <sheetViews>
    <sheetView workbookViewId="0" topLeftCell="A14">
      <selection activeCell="C17" sqref="C17"/>
    </sheetView>
  </sheetViews>
  <sheetFormatPr defaultColWidth="31.375" defaultRowHeight="14.25"/>
  <cols>
    <col min="1" max="1" width="11.50390625" style="129" customWidth="1"/>
    <col min="2" max="2" width="51.875" style="129" customWidth="1"/>
    <col min="3" max="3" width="18.50390625" style="129" customWidth="1"/>
    <col min="4" max="16384" width="31.375" style="129" customWidth="1"/>
  </cols>
  <sheetData>
    <row r="1" spans="1:3" s="128" customFormat="1" ht="24">
      <c r="A1" s="208" t="s">
        <v>96</v>
      </c>
      <c r="B1" s="208"/>
      <c r="C1" s="208"/>
    </row>
    <row r="2" spans="2:3" ht="14.25">
      <c r="B2" s="209" t="s">
        <v>38</v>
      </c>
      <c r="C2" s="209"/>
    </row>
    <row r="3" spans="1:3" ht="18">
      <c r="A3" s="130" t="s">
        <v>97</v>
      </c>
      <c r="B3" s="131" t="s">
        <v>98</v>
      </c>
      <c r="C3" s="132" t="s">
        <v>99</v>
      </c>
    </row>
    <row r="4" spans="1:3" ht="15" customHeight="1">
      <c r="A4" s="133"/>
      <c r="B4" s="134" t="s">
        <v>100</v>
      </c>
      <c r="C4" s="135">
        <f>SUM(C5,C20,C23,C26,C45,C52,C59,C64,C79,C86,C89)</f>
        <v>37225984.16</v>
      </c>
    </row>
    <row r="5" spans="1:3" ht="15" customHeight="1">
      <c r="A5" s="136" t="s">
        <v>101</v>
      </c>
      <c r="B5" s="136" t="s">
        <v>102</v>
      </c>
      <c r="C5" s="135">
        <f>SUM(C6,C8,C12,C14,C16,C18)</f>
        <v>8470623.08</v>
      </c>
    </row>
    <row r="6" spans="1:3" ht="15" customHeight="1">
      <c r="A6" s="137">
        <v>20101</v>
      </c>
      <c r="B6" s="137" t="s">
        <v>103</v>
      </c>
      <c r="C6" s="135">
        <f>SUM(C7)</f>
        <v>0</v>
      </c>
    </row>
    <row r="7" spans="1:3" ht="15" customHeight="1">
      <c r="A7" s="137">
        <v>2010101</v>
      </c>
      <c r="B7" s="138" t="s">
        <v>104</v>
      </c>
      <c r="C7" s="139"/>
    </row>
    <row r="8" spans="1:3" ht="15" customHeight="1">
      <c r="A8" s="137" t="s">
        <v>105</v>
      </c>
      <c r="B8" s="137" t="s">
        <v>106</v>
      </c>
      <c r="C8" s="135">
        <f>SUM(C9:C11)</f>
        <v>8111963.08</v>
      </c>
    </row>
    <row r="9" spans="1:3" ht="15" customHeight="1">
      <c r="A9" s="137" t="s">
        <v>107</v>
      </c>
      <c r="B9" s="138" t="s">
        <v>108</v>
      </c>
      <c r="C9" s="139">
        <v>7745554.68</v>
      </c>
    </row>
    <row r="10" spans="1:3" ht="15" customHeight="1">
      <c r="A10" s="137" t="s">
        <v>109</v>
      </c>
      <c r="B10" s="137" t="s">
        <v>110</v>
      </c>
      <c r="C10" s="139">
        <v>188208.4</v>
      </c>
    </row>
    <row r="11" spans="1:3" ht="15" customHeight="1">
      <c r="A11" s="137" t="s">
        <v>111</v>
      </c>
      <c r="B11" s="138" t="s">
        <v>112</v>
      </c>
      <c r="C11" s="139">
        <v>178200</v>
      </c>
    </row>
    <row r="12" spans="1:3" ht="15" customHeight="1">
      <c r="A12" s="137">
        <v>20129</v>
      </c>
      <c r="B12" s="137" t="s">
        <v>113</v>
      </c>
      <c r="C12" s="135">
        <f>SUM(C13)</f>
        <v>0</v>
      </c>
    </row>
    <row r="13" spans="1:3" ht="15" customHeight="1">
      <c r="A13" s="137">
        <v>2012950</v>
      </c>
      <c r="B13" s="137" t="s">
        <v>114</v>
      </c>
      <c r="C13" s="139"/>
    </row>
    <row r="14" spans="1:3" ht="15" customHeight="1">
      <c r="A14" s="137" t="s">
        <v>115</v>
      </c>
      <c r="B14" s="137" t="s">
        <v>116</v>
      </c>
      <c r="C14" s="135">
        <f>SUM(C15)</f>
        <v>0</v>
      </c>
    </row>
    <row r="15" spans="1:3" ht="15" customHeight="1">
      <c r="A15" s="137" t="s">
        <v>117</v>
      </c>
      <c r="B15" s="137" t="s">
        <v>118</v>
      </c>
      <c r="C15" s="139"/>
    </row>
    <row r="16" spans="1:3" ht="15" customHeight="1">
      <c r="A16" s="137">
        <v>20132</v>
      </c>
      <c r="B16" s="137" t="s">
        <v>119</v>
      </c>
      <c r="C16" s="135">
        <f>SUM(C17)</f>
        <v>358660</v>
      </c>
    </row>
    <row r="17" spans="1:3" ht="15" customHeight="1">
      <c r="A17" s="137">
        <v>2013202</v>
      </c>
      <c r="B17" s="137" t="s">
        <v>118</v>
      </c>
      <c r="C17" s="139">
        <v>358660</v>
      </c>
    </row>
    <row r="18" spans="1:3" ht="15" customHeight="1">
      <c r="A18" s="137">
        <v>20199</v>
      </c>
      <c r="B18" s="137" t="s">
        <v>120</v>
      </c>
      <c r="C18" s="135">
        <f>SUM(C19)</f>
        <v>0</v>
      </c>
    </row>
    <row r="19" spans="1:3" ht="15" customHeight="1">
      <c r="A19" s="137">
        <v>2019999</v>
      </c>
      <c r="B19" s="137" t="s">
        <v>121</v>
      </c>
      <c r="C19" s="139"/>
    </row>
    <row r="20" spans="1:3" ht="15" customHeight="1">
      <c r="A20" s="136">
        <v>204</v>
      </c>
      <c r="B20" s="136" t="s">
        <v>122</v>
      </c>
      <c r="C20" s="135">
        <f>SUM(C21)</f>
        <v>0</v>
      </c>
    </row>
    <row r="21" spans="1:3" ht="15" customHeight="1">
      <c r="A21" s="137">
        <v>20499</v>
      </c>
      <c r="B21" s="137" t="s">
        <v>123</v>
      </c>
      <c r="C21" s="135">
        <f>SUM(C22)</f>
        <v>0</v>
      </c>
    </row>
    <row r="22" spans="1:3" ht="15" customHeight="1">
      <c r="A22" s="137">
        <v>2049999</v>
      </c>
      <c r="B22" s="137" t="s">
        <v>124</v>
      </c>
      <c r="C22" s="139"/>
    </row>
    <row r="23" spans="1:3" ht="15" customHeight="1">
      <c r="A23" s="136">
        <v>207</v>
      </c>
      <c r="B23" s="136" t="s">
        <v>125</v>
      </c>
      <c r="C23" s="135">
        <f>SUM(C24)</f>
        <v>0</v>
      </c>
    </row>
    <row r="24" spans="1:3" ht="15" customHeight="1">
      <c r="A24" s="137">
        <v>20701</v>
      </c>
      <c r="B24" s="137" t="s">
        <v>126</v>
      </c>
      <c r="C24" s="135">
        <f>SUM(C25)</f>
        <v>0</v>
      </c>
    </row>
    <row r="25" spans="1:3" ht="15" customHeight="1">
      <c r="A25" s="137">
        <v>2070109</v>
      </c>
      <c r="B25" s="137" t="s">
        <v>127</v>
      </c>
      <c r="C25" s="139"/>
    </row>
    <row r="26" spans="1:3" ht="15" customHeight="1">
      <c r="A26" s="136" t="s">
        <v>128</v>
      </c>
      <c r="B26" s="136" t="s">
        <v>129</v>
      </c>
      <c r="C26" s="135">
        <f>SUM(C27,C30,C36,C39,C43,C32)</f>
        <v>4721522.72</v>
      </c>
    </row>
    <row r="27" spans="1:3" ht="15" customHeight="1">
      <c r="A27" s="137">
        <v>20801</v>
      </c>
      <c r="B27" s="137" t="s">
        <v>130</v>
      </c>
      <c r="C27" s="135">
        <f>SUM(C28:C29)</f>
        <v>0</v>
      </c>
    </row>
    <row r="28" spans="1:3" ht="15" customHeight="1">
      <c r="A28" s="137">
        <v>2080109</v>
      </c>
      <c r="B28" s="137" t="s">
        <v>131</v>
      </c>
      <c r="C28" s="139"/>
    </row>
    <row r="29" spans="1:3" ht="15" customHeight="1">
      <c r="A29" s="137">
        <v>2080199</v>
      </c>
      <c r="B29" s="137" t="s">
        <v>132</v>
      </c>
      <c r="C29" s="139"/>
    </row>
    <row r="30" spans="1:3" ht="15" customHeight="1">
      <c r="A30" s="137" t="s">
        <v>133</v>
      </c>
      <c r="B30" s="137" t="s">
        <v>134</v>
      </c>
      <c r="C30" s="135">
        <f>SUM(C31)</f>
        <v>844056</v>
      </c>
    </row>
    <row r="31" spans="1:3" ht="15" customHeight="1">
      <c r="A31" s="137" t="s">
        <v>135</v>
      </c>
      <c r="B31" s="137" t="s">
        <v>136</v>
      </c>
      <c r="C31" s="139">
        <v>844056</v>
      </c>
    </row>
    <row r="32" spans="1:3" ht="15" customHeight="1">
      <c r="A32" s="137" t="s">
        <v>137</v>
      </c>
      <c r="B32" s="137" t="s">
        <v>138</v>
      </c>
      <c r="C32" s="135">
        <f>SUM(C33:C35)</f>
        <v>3795046.7199999997</v>
      </c>
    </row>
    <row r="33" spans="1:3" ht="15" customHeight="1">
      <c r="A33" s="137" t="s">
        <v>139</v>
      </c>
      <c r="B33" s="137" t="s">
        <v>140</v>
      </c>
      <c r="C33" s="139">
        <v>1817136.48</v>
      </c>
    </row>
    <row r="34" spans="1:3" ht="15" customHeight="1">
      <c r="A34" s="137" t="s">
        <v>141</v>
      </c>
      <c r="B34" s="137" t="s">
        <v>142</v>
      </c>
      <c r="C34" s="139">
        <v>666910.24</v>
      </c>
    </row>
    <row r="35" spans="1:3" ht="15" customHeight="1">
      <c r="A35" s="137" t="s">
        <v>143</v>
      </c>
      <c r="B35" s="137" t="s">
        <v>144</v>
      </c>
      <c r="C35" s="139">
        <v>1311000</v>
      </c>
    </row>
    <row r="36" spans="1:3" ht="15" customHeight="1">
      <c r="A36" s="137">
        <v>20808</v>
      </c>
      <c r="B36" s="137" t="s">
        <v>145</v>
      </c>
      <c r="C36" s="135">
        <f>SUM(C37:C38)</f>
        <v>0</v>
      </c>
    </row>
    <row r="37" spans="1:3" ht="15" customHeight="1">
      <c r="A37" s="137">
        <v>2080801</v>
      </c>
      <c r="B37" s="137" t="s">
        <v>146</v>
      </c>
      <c r="C37" s="139"/>
    </row>
    <row r="38" spans="1:3" ht="15" customHeight="1">
      <c r="A38" s="137">
        <v>2080899</v>
      </c>
      <c r="B38" s="137" t="s">
        <v>147</v>
      </c>
      <c r="C38" s="139"/>
    </row>
    <row r="39" spans="1:3" ht="15" customHeight="1">
      <c r="A39" s="137" t="s">
        <v>148</v>
      </c>
      <c r="B39" s="137" t="s">
        <v>149</v>
      </c>
      <c r="C39" s="135">
        <f>SUM(C40:C42)</f>
        <v>82420</v>
      </c>
    </row>
    <row r="40" spans="1:3" ht="15" customHeight="1">
      <c r="A40" s="137">
        <v>2081002</v>
      </c>
      <c r="B40" s="137" t="s">
        <v>150</v>
      </c>
      <c r="C40" s="139"/>
    </row>
    <row r="41" spans="1:3" ht="15" customHeight="1">
      <c r="A41" s="137" t="s">
        <v>151</v>
      </c>
      <c r="B41" s="137" t="s">
        <v>152</v>
      </c>
      <c r="C41" s="139"/>
    </row>
    <row r="42" spans="1:3" ht="15" customHeight="1">
      <c r="A42" s="137" t="s">
        <v>153</v>
      </c>
      <c r="B42" s="137" t="s">
        <v>154</v>
      </c>
      <c r="C42" s="139">
        <v>82420</v>
      </c>
    </row>
    <row r="43" spans="1:3" ht="15" customHeight="1">
      <c r="A43" s="137">
        <v>20828</v>
      </c>
      <c r="B43" s="137" t="s">
        <v>155</v>
      </c>
      <c r="C43" s="135">
        <f>SUM(C44)</f>
        <v>0</v>
      </c>
    </row>
    <row r="44" spans="1:3" ht="15" customHeight="1">
      <c r="A44" s="137">
        <v>2082850</v>
      </c>
      <c r="B44" s="137" t="s">
        <v>114</v>
      </c>
      <c r="C44" s="139"/>
    </row>
    <row r="45" spans="1:3" ht="15" customHeight="1">
      <c r="A45" s="136" t="s">
        <v>156</v>
      </c>
      <c r="B45" s="136" t="s">
        <v>157</v>
      </c>
      <c r="C45" s="135">
        <f>SUM(C46,C50)</f>
        <v>1124646.93</v>
      </c>
    </row>
    <row r="46" spans="1:3" ht="15" customHeight="1">
      <c r="A46" s="137" t="s">
        <v>158</v>
      </c>
      <c r="B46" s="137" t="s">
        <v>159</v>
      </c>
      <c r="C46" s="135">
        <f>SUM(C47:C49)</f>
        <v>1124646.93</v>
      </c>
    </row>
    <row r="47" spans="1:3" ht="15" customHeight="1">
      <c r="A47" s="137" t="s">
        <v>160</v>
      </c>
      <c r="B47" s="137" t="s">
        <v>161</v>
      </c>
      <c r="C47" s="139">
        <v>504719.8</v>
      </c>
    </row>
    <row r="48" spans="1:3" ht="15" customHeight="1">
      <c r="A48" s="137" t="s">
        <v>162</v>
      </c>
      <c r="B48" s="137" t="s">
        <v>163</v>
      </c>
      <c r="C48" s="139">
        <v>594918</v>
      </c>
    </row>
    <row r="49" spans="1:3" ht="15" customHeight="1">
      <c r="A49" s="137" t="s">
        <v>164</v>
      </c>
      <c r="B49" s="137" t="s">
        <v>165</v>
      </c>
      <c r="C49" s="139">
        <v>25009.13</v>
      </c>
    </row>
    <row r="50" spans="1:3" ht="15" customHeight="1">
      <c r="A50" s="137">
        <v>21015</v>
      </c>
      <c r="B50" s="137" t="s">
        <v>166</v>
      </c>
      <c r="C50" s="135">
        <f>SUM(C51)</f>
        <v>0</v>
      </c>
    </row>
    <row r="51" spans="1:3" ht="15" customHeight="1">
      <c r="A51" s="137">
        <v>2101506</v>
      </c>
      <c r="B51" s="137" t="s">
        <v>167</v>
      </c>
      <c r="C51" s="139"/>
    </row>
    <row r="52" spans="1:3" ht="15" customHeight="1">
      <c r="A52" s="136">
        <v>211</v>
      </c>
      <c r="B52" s="136" t="s">
        <v>168</v>
      </c>
      <c r="C52" s="135">
        <f>SUM(C53,C55,C57)</f>
        <v>0</v>
      </c>
    </row>
    <row r="53" spans="1:3" ht="15" customHeight="1">
      <c r="A53" s="137">
        <v>21103</v>
      </c>
      <c r="B53" s="137" t="s">
        <v>169</v>
      </c>
      <c r="C53" s="135">
        <f>SUM(C54)</f>
        <v>0</v>
      </c>
    </row>
    <row r="54" spans="1:3" ht="15" customHeight="1">
      <c r="A54" s="137">
        <v>2110302</v>
      </c>
      <c r="B54" s="137" t="s">
        <v>170</v>
      </c>
      <c r="C54" s="139"/>
    </row>
    <row r="55" spans="1:3" ht="15" customHeight="1">
      <c r="A55" s="137">
        <v>21104</v>
      </c>
      <c r="B55" s="137" t="s">
        <v>171</v>
      </c>
      <c r="C55" s="135">
        <f>SUM(C56)</f>
        <v>0</v>
      </c>
    </row>
    <row r="56" spans="1:3" ht="15" customHeight="1">
      <c r="A56" s="137">
        <v>2110402</v>
      </c>
      <c r="B56" s="137" t="s">
        <v>172</v>
      </c>
      <c r="C56" s="139"/>
    </row>
    <row r="57" spans="1:3" ht="15" customHeight="1">
      <c r="A57" s="137">
        <v>21199</v>
      </c>
      <c r="B57" s="137" t="s">
        <v>173</v>
      </c>
      <c r="C57" s="135">
        <f>SUM(C58)</f>
        <v>0</v>
      </c>
    </row>
    <row r="58" spans="1:3" ht="15" customHeight="1">
      <c r="A58" s="137">
        <v>2119999</v>
      </c>
      <c r="B58" s="137" t="s">
        <v>174</v>
      </c>
      <c r="C58" s="139"/>
    </row>
    <row r="59" spans="1:3" ht="15" customHeight="1">
      <c r="A59" s="136">
        <v>212</v>
      </c>
      <c r="B59" s="136" t="s">
        <v>175</v>
      </c>
      <c r="C59" s="135">
        <f>SUM(C60,C62)</f>
        <v>6341326.6</v>
      </c>
    </row>
    <row r="60" spans="1:3" ht="15" customHeight="1">
      <c r="A60" s="138">
        <v>21213</v>
      </c>
      <c r="B60" s="138" t="s">
        <v>176</v>
      </c>
      <c r="C60" s="135"/>
    </row>
    <row r="61" spans="1:3" ht="15" customHeight="1">
      <c r="A61" s="138">
        <v>2121399</v>
      </c>
      <c r="B61" s="138" t="s">
        <v>177</v>
      </c>
      <c r="C61" s="139"/>
    </row>
    <row r="62" spans="1:3" ht="15" customHeight="1">
      <c r="A62" s="137">
        <v>21299</v>
      </c>
      <c r="B62" s="137" t="s">
        <v>178</v>
      </c>
      <c r="C62" s="135">
        <f>SUM(C63)</f>
        <v>6341326.6</v>
      </c>
    </row>
    <row r="63" spans="1:3" ht="15" customHeight="1">
      <c r="A63" s="137">
        <v>2129999</v>
      </c>
      <c r="B63" s="137" t="s">
        <v>179</v>
      </c>
      <c r="C63" s="139">
        <v>6341326.6</v>
      </c>
    </row>
    <row r="64" spans="1:3" ht="15" customHeight="1">
      <c r="A64" s="136" t="s">
        <v>180</v>
      </c>
      <c r="B64" s="136" t="s">
        <v>181</v>
      </c>
      <c r="C64" s="135">
        <f>SUM(C65,C68,C70,C74,C77)</f>
        <v>13535783.68</v>
      </c>
    </row>
    <row r="65" spans="1:3" ht="15" customHeight="1">
      <c r="A65" s="137" t="s">
        <v>182</v>
      </c>
      <c r="B65" s="137" t="s">
        <v>183</v>
      </c>
      <c r="C65" s="135">
        <f>SUM(C66:C67)</f>
        <v>8296250.57</v>
      </c>
    </row>
    <row r="66" spans="1:3" ht="15" customHeight="1">
      <c r="A66" s="137">
        <v>2130101</v>
      </c>
      <c r="B66" s="137" t="s">
        <v>104</v>
      </c>
      <c r="C66" s="139"/>
    </row>
    <row r="67" spans="1:3" ht="15" customHeight="1">
      <c r="A67" s="137" t="s">
        <v>184</v>
      </c>
      <c r="B67" s="137" t="s">
        <v>185</v>
      </c>
      <c r="C67" s="139">
        <v>8296250.57</v>
      </c>
    </row>
    <row r="68" spans="1:3" ht="15" customHeight="1">
      <c r="A68" s="137">
        <v>21302</v>
      </c>
      <c r="B68" s="137" t="s">
        <v>186</v>
      </c>
      <c r="C68" s="135">
        <f>SUM(C69)</f>
        <v>0</v>
      </c>
    </row>
    <row r="69" spans="1:3" ht="15" customHeight="1">
      <c r="A69" s="137">
        <v>2130207</v>
      </c>
      <c r="B69" s="137" t="s">
        <v>187</v>
      </c>
      <c r="C69" s="139"/>
    </row>
    <row r="70" spans="1:3" ht="15" customHeight="1">
      <c r="A70" s="137" t="s">
        <v>188</v>
      </c>
      <c r="B70" s="137" t="s">
        <v>189</v>
      </c>
      <c r="C70" s="135">
        <f>SUM(C71:C73)</f>
        <v>77478.11</v>
      </c>
    </row>
    <row r="71" spans="1:3" ht="15" customHeight="1">
      <c r="A71" s="137" t="s">
        <v>190</v>
      </c>
      <c r="B71" s="137" t="s">
        <v>191</v>
      </c>
      <c r="C71" s="139"/>
    </row>
    <row r="72" spans="1:3" ht="15" customHeight="1">
      <c r="A72" s="137" t="s">
        <v>192</v>
      </c>
      <c r="B72" s="137" t="s">
        <v>193</v>
      </c>
      <c r="C72" s="139">
        <v>77478.11</v>
      </c>
    </row>
    <row r="73" spans="1:3" ht="15" customHeight="1">
      <c r="A73" s="137" t="s">
        <v>194</v>
      </c>
      <c r="B73" s="137" t="s">
        <v>195</v>
      </c>
      <c r="C73" s="139"/>
    </row>
    <row r="74" spans="1:3" ht="15" customHeight="1">
      <c r="A74" s="137" t="s">
        <v>196</v>
      </c>
      <c r="B74" s="137" t="s">
        <v>197</v>
      </c>
      <c r="C74" s="135">
        <f>SUM(C75:C76)</f>
        <v>5162055</v>
      </c>
    </row>
    <row r="75" spans="1:3" ht="15" customHeight="1">
      <c r="A75" s="137" t="s">
        <v>198</v>
      </c>
      <c r="B75" s="137" t="s">
        <v>199</v>
      </c>
      <c r="C75" s="139"/>
    </row>
    <row r="76" spans="1:3" ht="15" customHeight="1">
      <c r="A76" s="137" t="s">
        <v>200</v>
      </c>
      <c r="B76" s="137" t="s">
        <v>201</v>
      </c>
      <c r="C76" s="139">
        <v>5162055</v>
      </c>
    </row>
    <row r="77" spans="1:3" ht="15" customHeight="1">
      <c r="A77" s="137" t="s">
        <v>202</v>
      </c>
      <c r="B77" s="137" t="s">
        <v>203</v>
      </c>
      <c r="C77" s="135">
        <f>SUM(C78)</f>
        <v>0</v>
      </c>
    </row>
    <row r="78" spans="1:3" ht="15" customHeight="1">
      <c r="A78" s="137" t="s">
        <v>204</v>
      </c>
      <c r="B78" s="137" t="s">
        <v>205</v>
      </c>
      <c r="C78" s="139"/>
    </row>
    <row r="79" spans="1:3" ht="15" customHeight="1">
      <c r="A79" s="136" t="s">
        <v>206</v>
      </c>
      <c r="B79" s="136" t="s">
        <v>207</v>
      </c>
      <c r="C79" s="135">
        <f>SUM(C80,C84)</f>
        <v>1763203.79</v>
      </c>
    </row>
    <row r="80" spans="1:3" ht="15" customHeight="1">
      <c r="A80" s="137" t="s">
        <v>208</v>
      </c>
      <c r="B80" s="137" t="s">
        <v>209</v>
      </c>
      <c r="C80" s="135">
        <f>SUM(C81:C83)</f>
        <v>526679</v>
      </c>
    </row>
    <row r="81" spans="1:3" ht="15" customHeight="1">
      <c r="A81" s="137">
        <v>2140104</v>
      </c>
      <c r="B81" s="137" t="s">
        <v>210</v>
      </c>
      <c r="C81" s="139">
        <v>56587.5</v>
      </c>
    </row>
    <row r="82" spans="1:3" ht="15" customHeight="1">
      <c r="A82" s="137">
        <v>2140110</v>
      </c>
      <c r="B82" s="137" t="s">
        <v>211</v>
      </c>
      <c r="C82" s="139"/>
    </row>
    <row r="83" spans="1:3" ht="15" customHeight="1">
      <c r="A83" s="137" t="s">
        <v>212</v>
      </c>
      <c r="B83" s="137" t="s">
        <v>213</v>
      </c>
      <c r="C83" s="139">
        <v>470091.5</v>
      </c>
    </row>
    <row r="84" spans="1:3" ht="15" customHeight="1">
      <c r="A84" s="137" t="s">
        <v>214</v>
      </c>
      <c r="B84" s="137" t="s">
        <v>215</v>
      </c>
      <c r="C84" s="135">
        <f>SUM(C85)</f>
        <v>1236524.79</v>
      </c>
    </row>
    <row r="85" spans="1:3" ht="15" customHeight="1">
      <c r="A85" s="137" t="s">
        <v>216</v>
      </c>
      <c r="B85" s="137" t="s">
        <v>217</v>
      </c>
      <c r="C85" s="139">
        <v>1236524.79</v>
      </c>
    </row>
    <row r="86" spans="1:3" ht="15" customHeight="1">
      <c r="A86" s="136" t="s">
        <v>218</v>
      </c>
      <c r="B86" s="136" t="s">
        <v>219</v>
      </c>
      <c r="C86" s="135">
        <f>C87</f>
        <v>1268877.36</v>
      </c>
    </row>
    <row r="87" spans="1:3" ht="15" customHeight="1">
      <c r="A87" s="137" t="s">
        <v>220</v>
      </c>
      <c r="B87" s="137" t="s">
        <v>221</v>
      </c>
      <c r="C87" s="135">
        <f>SUM(C88)</f>
        <v>1268877.36</v>
      </c>
    </row>
    <row r="88" spans="1:3" ht="15" customHeight="1">
      <c r="A88" s="137" t="s">
        <v>222</v>
      </c>
      <c r="B88" s="137" t="s">
        <v>223</v>
      </c>
      <c r="C88" s="139">
        <v>1268877.36</v>
      </c>
    </row>
    <row r="89" spans="1:3" ht="14.25">
      <c r="A89" s="136">
        <v>224</v>
      </c>
      <c r="B89" s="136" t="s">
        <v>224</v>
      </c>
      <c r="C89" s="135">
        <f>SUM(C90)</f>
        <v>0</v>
      </c>
    </row>
    <row r="90" spans="1:3" ht="14.25">
      <c r="A90" s="137">
        <v>22407</v>
      </c>
      <c r="B90" s="137" t="s">
        <v>225</v>
      </c>
      <c r="C90" s="135">
        <f>SUM(C91)</f>
        <v>0</v>
      </c>
    </row>
    <row r="91" spans="1:3" ht="14.25">
      <c r="A91" s="137">
        <v>2240799</v>
      </c>
      <c r="B91" s="137" t="s">
        <v>226</v>
      </c>
      <c r="C91" s="140"/>
    </row>
  </sheetData>
  <sheetProtection/>
  <autoFilter ref="A3:C91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1">
      <selection activeCell="C7" sqref="C7:C11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208" t="s">
        <v>227</v>
      </c>
      <c r="B1" s="208"/>
      <c r="C1" s="208"/>
    </row>
    <row r="2" spans="1:3" ht="14.25">
      <c r="A2" s="115"/>
      <c r="B2" s="116" t="s">
        <v>228</v>
      </c>
      <c r="C2" s="2"/>
    </row>
    <row r="3" spans="1:3" ht="14.25">
      <c r="A3" s="117"/>
      <c r="B3" s="118"/>
      <c r="C3" s="119" t="s">
        <v>38</v>
      </c>
    </row>
    <row r="4" spans="1:3" ht="15.75">
      <c r="A4" s="120" t="s">
        <v>229</v>
      </c>
      <c r="B4" s="121" t="s">
        <v>230</v>
      </c>
      <c r="C4" s="121" t="s">
        <v>231</v>
      </c>
    </row>
    <row r="5" spans="1:3" ht="15.75">
      <c r="A5" s="122"/>
      <c r="B5" s="120" t="s">
        <v>232</v>
      </c>
      <c r="C5" s="123">
        <f>C6+C11+C22+C30+C37+C41+C44+C48+C51+C57</f>
        <v>22039476.259999998</v>
      </c>
    </row>
    <row r="6" spans="1:3" ht="15.75">
      <c r="A6" s="124">
        <v>501</v>
      </c>
      <c r="B6" s="125" t="s">
        <v>233</v>
      </c>
      <c r="C6" s="126">
        <f>SUM(C7:C10)</f>
        <v>17690649.009999998</v>
      </c>
    </row>
    <row r="7" spans="1:3" ht="15.75">
      <c r="A7" s="124">
        <v>50101</v>
      </c>
      <c r="B7" s="125" t="s">
        <v>234</v>
      </c>
      <c r="C7" s="127">
        <v>10573978</v>
      </c>
    </row>
    <row r="8" spans="1:3" ht="15.75">
      <c r="A8" s="124">
        <v>50102</v>
      </c>
      <c r="B8" s="125" t="s">
        <v>235</v>
      </c>
      <c r="C8" s="127">
        <v>3417793.65</v>
      </c>
    </row>
    <row r="9" spans="1:3" ht="15.75">
      <c r="A9" s="124">
        <v>50103</v>
      </c>
      <c r="B9" s="125" t="s">
        <v>236</v>
      </c>
      <c r="C9" s="127">
        <v>1268877.36</v>
      </c>
    </row>
    <row r="10" spans="1:3" ht="15.75">
      <c r="A10" s="124">
        <v>50199</v>
      </c>
      <c r="B10" s="125" t="s">
        <v>237</v>
      </c>
      <c r="C10" s="127">
        <v>2430000</v>
      </c>
    </row>
    <row r="11" spans="1:3" ht="15.75">
      <c r="A11" s="124">
        <v>502</v>
      </c>
      <c r="B11" s="125" t="s">
        <v>238</v>
      </c>
      <c r="C11" s="126">
        <f>SUM(C12:C21)</f>
        <v>3037827.25</v>
      </c>
    </row>
    <row r="12" spans="1:3" ht="15.75">
      <c r="A12" s="124">
        <v>50201</v>
      </c>
      <c r="B12" s="125" t="s">
        <v>239</v>
      </c>
      <c r="C12" s="127">
        <v>2515237.84</v>
      </c>
    </row>
    <row r="13" spans="1:3" ht="15.75">
      <c r="A13" s="124">
        <v>50202</v>
      </c>
      <c r="B13" s="125" t="s">
        <v>240</v>
      </c>
      <c r="C13" s="127"/>
    </row>
    <row r="14" spans="1:3" ht="15.75">
      <c r="A14" s="124">
        <v>50203</v>
      </c>
      <c r="B14" s="125" t="s">
        <v>241</v>
      </c>
      <c r="C14" s="127">
        <v>34269.41</v>
      </c>
    </row>
    <row r="15" spans="1:3" ht="15.75">
      <c r="A15" s="124">
        <v>50204</v>
      </c>
      <c r="B15" s="125" t="s">
        <v>242</v>
      </c>
      <c r="C15" s="127"/>
    </row>
    <row r="16" spans="1:3" ht="15.75">
      <c r="A16" s="124">
        <v>50205</v>
      </c>
      <c r="B16" s="125" t="s">
        <v>243</v>
      </c>
      <c r="C16" s="127"/>
    </row>
    <row r="17" spans="1:3" ht="15.75">
      <c r="A17" s="124">
        <v>50206</v>
      </c>
      <c r="B17" s="125" t="s">
        <v>244</v>
      </c>
      <c r="C17" s="127">
        <v>60000</v>
      </c>
    </row>
    <row r="18" spans="1:3" ht="15.75">
      <c r="A18" s="124">
        <v>50207</v>
      </c>
      <c r="B18" s="125" t="s">
        <v>245</v>
      </c>
      <c r="C18" s="127"/>
    </row>
    <row r="19" spans="1:3" ht="15.75">
      <c r="A19" s="124">
        <v>50208</v>
      </c>
      <c r="B19" s="125" t="s">
        <v>246</v>
      </c>
      <c r="C19" s="127">
        <v>40000</v>
      </c>
    </row>
    <row r="20" spans="1:3" ht="15.75">
      <c r="A20" s="124">
        <v>50209</v>
      </c>
      <c r="B20" s="125" t="s">
        <v>247</v>
      </c>
      <c r="C20" s="127"/>
    </row>
    <row r="21" spans="1:3" ht="15.75">
      <c r="A21" s="124">
        <v>50299</v>
      </c>
      <c r="B21" s="125" t="s">
        <v>248</v>
      </c>
      <c r="C21" s="127">
        <v>388320</v>
      </c>
    </row>
    <row r="22" spans="1:3" ht="15.75">
      <c r="A22" s="124">
        <v>503</v>
      </c>
      <c r="B22" s="125" t="s">
        <v>249</v>
      </c>
      <c r="C22" s="126">
        <f>SUM(C23:C29)</f>
        <v>0</v>
      </c>
    </row>
    <row r="23" spans="1:3" ht="15.75">
      <c r="A23" s="124">
        <v>50301</v>
      </c>
      <c r="B23" s="125" t="s">
        <v>250</v>
      </c>
      <c r="C23" s="127"/>
    </row>
    <row r="24" spans="1:3" ht="15.75">
      <c r="A24" s="124">
        <v>50302</v>
      </c>
      <c r="B24" s="125" t="s">
        <v>251</v>
      </c>
      <c r="C24" s="127"/>
    </row>
    <row r="25" spans="1:3" ht="15.75">
      <c r="A25" s="124">
        <v>50303</v>
      </c>
      <c r="B25" s="125" t="s">
        <v>252</v>
      </c>
      <c r="C25" s="127"/>
    </row>
    <row r="26" spans="1:3" ht="15.75">
      <c r="A26" s="124">
        <v>50305</v>
      </c>
      <c r="B26" s="125" t="s">
        <v>253</v>
      </c>
      <c r="C26" s="127"/>
    </row>
    <row r="27" spans="1:3" ht="15.75">
      <c r="A27" s="124">
        <v>50306</v>
      </c>
      <c r="B27" s="125" t="s">
        <v>254</v>
      </c>
      <c r="C27" s="127"/>
    </row>
    <row r="28" spans="1:3" ht="15.75">
      <c r="A28" s="124">
        <v>50307</v>
      </c>
      <c r="B28" s="125" t="s">
        <v>255</v>
      </c>
      <c r="C28" s="127"/>
    </row>
    <row r="29" spans="1:3" ht="15.75">
      <c r="A29" s="124">
        <v>50399</v>
      </c>
      <c r="B29" s="125" t="s">
        <v>256</v>
      </c>
      <c r="C29" s="127"/>
    </row>
    <row r="30" spans="1:3" ht="15.75">
      <c r="A30" s="124">
        <v>504</v>
      </c>
      <c r="B30" s="125" t="s">
        <v>257</v>
      </c>
      <c r="C30" s="126">
        <f>SUM(C31:C36)</f>
        <v>0</v>
      </c>
    </row>
    <row r="31" spans="1:3" ht="15.75">
      <c r="A31" s="124">
        <v>50401</v>
      </c>
      <c r="B31" s="125" t="s">
        <v>250</v>
      </c>
      <c r="C31" s="127"/>
    </row>
    <row r="32" spans="1:3" ht="15.75">
      <c r="A32" s="124">
        <v>50402</v>
      </c>
      <c r="B32" s="125" t="s">
        <v>251</v>
      </c>
      <c r="C32" s="127"/>
    </row>
    <row r="33" spans="1:3" ht="15.75">
      <c r="A33" s="124">
        <v>50403</v>
      </c>
      <c r="B33" s="125" t="s">
        <v>252</v>
      </c>
      <c r="C33" s="127"/>
    </row>
    <row r="34" spans="1:3" ht="15.75">
      <c r="A34" s="124">
        <v>50404</v>
      </c>
      <c r="B34" s="125" t="s">
        <v>254</v>
      </c>
      <c r="C34" s="127"/>
    </row>
    <row r="35" spans="1:3" ht="15.75">
      <c r="A35" s="124">
        <v>50405</v>
      </c>
      <c r="B35" s="125" t="s">
        <v>255</v>
      </c>
      <c r="C35" s="127"/>
    </row>
    <row r="36" spans="1:3" ht="15.75">
      <c r="A36" s="124">
        <v>50499</v>
      </c>
      <c r="B36" s="125" t="s">
        <v>256</v>
      </c>
      <c r="C36" s="127"/>
    </row>
    <row r="37" spans="1:3" ht="15.75">
      <c r="A37" s="124">
        <v>505</v>
      </c>
      <c r="B37" s="125" t="s">
        <v>258</v>
      </c>
      <c r="C37" s="126">
        <f>SUM(C38:C40)</f>
        <v>0</v>
      </c>
    </row>
    <row r="38" spans="1:3" ht="15.75">
      <c r="A38" s="124">
        <v>50501</v>
      </c>
      <c r="B38" s="125" t="s">
        <v>259</v>
      </c>
      <c r="C38" s="127"/>
    </row>
    <row r="39" spans="1:3" ht="15.75">
      <c r="A39" s="124">
        <v>50502</v>
      </c>
      <c r="B39" s="125" t="s">
        <v>260</v>
      </c>
      <c r="C39" s="127"/>
    </row>
    <row r="40" spans="1:3" ht="15.75">
      <c r="A40" s="124">
        <v>50599</v>
      </c>
      <c r="B40" s="125" t="s">
        <v>261</v>
      </c>
      <c r="C40" s="127"/>
    </row>
    <row r="41" spans="1:3" ht="15.75">
      <c r="A41" s="124">
        <v>506</v>
      </c>
      <c r="B41" s="125" t="s">
        <v>262</v>
      </c>
      <c r="C41" s="126">
        <f>SUM(C42:C43)</f>
        <v>0</v>
      </c>
    </row>
    <row r="42" spans="1:3" ht="15.75">
      <c r="A42" s="124">
        <v>50601</v>
      </c>
      <c r="B42" s="125" t="s">
        <v>263</v>
      </c>
      <c r="C42" s="127"/>
    </row>
    <row r="43" spans="1:3" ht="15.75">
      <c r="A43" s="124">
        <v>50602</v>
      </c>
      <c r="B43" s="125" t="s">
        <v>264</v>
      </c>
      <c r="C43" s="127"/>
    </row>
    <row r="44" spans="1:3" ht="15.75">
      <c r="A44" s="124">
        <v>507</v>
      </c>
      <c r="B44" s="125" t="s">
        <v>265</v>
      </c>
      <c r="C44" s="126">
        <f>SUM(C45:C47)</f>
        <v>0</v>
      </c>
    </row>
    <row r="45" spans="1:3" ht="15.75">
      <c r="A45" s="124">
        <v>50701</v>
      </c>
      <c r="B45" s="125" t="s">
        <v>266</v>
      </c>
      <c r="C45" s="127"/>
    </row>
    <row r="46" spans="1:3" ht="15.75">
      <c r="A46" s="124">
        <v>50702</v>
      </c>
      <c r="B46" s="125" t="s">
        <v>267</v>
      </c>
      <c r="C46" s="127"/>
    </row>
    <row r="47" spans="1:3" ht="15.75">
      <c r="A47" s="124">
        <v>50799</v>
      </c>
      <c r="B47" s="125" t="s">
        <v>268</v>
      </c>
      <c r="C47" s="127"/>
    </row>
    <row r="48" spans="1:3" ht="15.75">
      <c r="A48" s="124">
        <v>508</v>
      </c>
      <c r="B48" s="125" t="s">
        <v>269</v>
      </c>
      <c r="C48" s="126">
        <f>SUM(C49:C50)</f>
        <v>0</v>
      </c>
    </row>
    <row r="49" spans="1:3" ht="15.75">
      <c r="A49" s="124">
        <v>50801</v>
      </c>
      <c r="B49" s="125" t="s">
        <v>270</v>
      </c>
      <c r="C49" s="127"/>
    </row>
    <row r="50" spans="1:3" ht="15.75">
      <c r="A50" s="124">
        <v>50802</v>
      </c>
      <c r="B50" s="125" t="s">
        <v>271</v>
      </c>
      <c r="C50" s="127"/>
    </row>
    <row r="51" spans="1:3" ht="15.75">
      <c r="A51" s="124">
        <v>509</v>
      </c>
      <c r="B51" s="125" t="s">
        <v>272</v>
      </c>
      <c r="C51" s="126">
        <f>SUM(C52:C56)</f>
        <v>1311000</v>
      </c>
    </row>
    <row r="52" spans="1:3" ht="15.75">
      <c r="A52" s="124">
        <v>50901</v>
      </c>
      <c r="B52" s="125" t="s">
        <v>273</v>
      </c>
      <c r="C52" s="127">
        <v>1311000</v>
      </c>
    </row>
    <row r="53" spans="1:3" ht="15.75">
      <c r="A53" s="124">
        <v>50902</v>
      </c>
      <c r="B53" s="125" t="s">
        <v>274</v>
      </c>
      <c r="C53" s="127"/>
    </row>
    <row r="54" spans="1:3" ht="15.75">
      <c r="A54" s="124">
        <v>50903</v>
      </c>
      <c r="B54" s="125" t="s">
        <v>275</v>
      </c>
      <c r="C54" s="127"/>
    </row>
    <row r="55" spans="1:3" ht="15.75">
      <c r="A55" s="124">
        <v>50905</v>
      </c>
      <c r="B55" s="125" t="s">
        <v>276</v>
      </c>
      <c r="C55" s="127"/>
    </row>
    <row r="56" spans="1:3" ht="15.75">
      <c r="A56" s="124">
        <v>50999</v>
      </c>
      <c r="B56" s="125" t="s">
        <v>277</v>
      </c>
      <c r="C56" s="127"/>
    </row>
    <row r="57" spans="1:3" ht="15.75">
      <c r="A57" s="124">
        <v>599</v>
      </c>
      <c r="B57" s="125" t="s">
        <v>278</v>
      </c>
      <c r="C57" s="126">
        <f>SUM(C58:C61)</f>
        <v>0</v>
      </c>
    </row>
    <row r="58" spans="1:3" ht="15.75">
      <c r="A58" s="124">
        <v>59906</v>
      </c>
      <c r="B58" s="125" t="s">
        <v>279</v>
      </c>
      <c r="C58" s="127"/>
    </row>
    <row r="59" spans="1:3" ht="15.75">
      <c r="A59" s="124">
        <v>59907</v>
      </c>
      <c r="B59" s="125" t="s">
        <v>280</v>
      </c>
      <c r="C59" s="127"/>
    </row>
    <row r="60" spans="1:3" ht="15.75">
      <c r="A60" s="124">
        <v>59908</v>
      </c>
      <c r="B60" s="125" t="s">
        <v>281</v>
      </c>
      <c r="C60" s="127"/>
    </row>
    <row r="61" spans="1:3" ht="15.75">
      <c r="A61" s="124">
        <v>59999</v>
      </c>
      <c r="B61" s="125" t="s">
        <v>282</v>
      </c>
      <c r="C61" s="127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4" sqref="A24:B24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10" t="s">
        <v>283</v>
      </c>
      <c r="B2" s="210"/>
    </row>
    <row r="3" spans="1:2" ht="14.25">
      <c r="A3" s="211" t="s">
        <v>284</v>
      </c>
      <c r="B3" s="211"/>
    </row>
    <row r="4" spans="1:2" ht="14.25">
      <c r="A4" s="35"/>
      <c r="B4" s="36" t="s">
        <v>38</v>
      </c>
    </row>
    <row r="5" spans="1:2" ht="14.25">
      <c r="A5" s="213" t="s">
        <v>285</v>
      </c>
      <c r="B5" s="214" t="s">
        <v>286</v>
      </c>
    </row>
    <row r="6" spans="1:2" ht="14.25">
      <c r="A6" s="213"/>
      <c r="B6" s="214"/>
    </row>
    <row r="7" spans="1:2" ht="30" customHeight="1">
      <c r="A7" s="37" t="s">
        <v>287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12" t="s">
        <v>288</v>
      </c>
      <c r="B24" s="212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5" sqref="B15"/>
    </sheetView>
  </sheetViews>
  <sheetFormatPr defaultColWidth="9.00390625" defaultRowHeight="14.25"/>
  <cols>
    <col min="1" max="1" width="33.00390625" style="82" customWidth="1"/>
    <col min="2" max="2" width="15.625" style="82" customWidth="1"/>
    <col min="3" max="3" width="14.50390625" style="82" customWidth="1"/>
    <col min="4" max="4" width="31.75390625" style="82" customWidth="1"/>
    <col min="5" max="5" width="15.50390625" style="82" customWidth="1"/>
    <col min="6" max="6" width="15.875" style="82" customWidth="1"/>
    <col min="7" max="7" width="20.875" style="82" customWidth="1"/>
    <col min="8" max="8" width="12.625" style="82" bestFit="1" customWidth="1"/>
    <col min="9" max="16384" width="9.00390625" style="82" customWidth="1"/>
  </cols>
  <sheetData>
    <row r="1" spans="1:7" s="81" customFormat="1" ht="20.25">
      <c r="A1" s="204" t="s">
        <v>289</v>
      </c>
      <c r="B1" s="204"/>
      <c r="C1" s="204"/>
      <c r="D1" s="204"/>
      <c r="E1" s="204"/>
      <c r="F1" s="204"/>
      <c r="G1" s="204"/>
    </row>
    <row r="2" spans="1:7" ht="14.25">
      <c r="A2" s="81" t="s">
        <v>290</v>
      </c>
      <c r="B2" s="81"/>
      <c r="G2" s="83" t="s">
        <v>38</v>
      </c>
    </row>
    <row r="3" spans="1:7" ht="20.25" customHeight="1">
      <c r="A3" s="84" t="s">
        <v>291</v>
      </c>
      <c r="B3" s="85" t="s">
        <v>42</v>
      </c>
      <c r="C3" s="85" t="s">
        <v>43</v>
      </c>
      <c r="D3" s="84" t="s">
        <v>292</v>
      </c>
      <c r="E3" s="85" t="s">
        <v>42</v>
      </c>
      <c r="F3" s="85" t="s">
        <v>43</v>
      </c>
      <c r="G3" s="86" t="s">
        <v>44</v>
      </c>
    </row>
    <row r="4" spans="1:7" ht="15.75" customHeight="1">
      <c r="A4" s="87" t="s">
        <v>293</v>
      </c>
      <c r="B4" s="88">
        <v>1036000</v>
      </c>
      <c r="C4" s="80">
        <f>0</f>
        <v>0</v>
      </c>
      <c r="D4" s="88" t="s">
        <v>294</v>
      </c>
      <c r="E4" s="89"/>
      <c r="F4" s="90"/>
      <c r="G4" s="90"/>
    </row>
    <row r="5" spans="1:7" ht="15.75" customHeight="1">
      <c r="A5" s="89"/>
      <c r="B5" s="89"/>
      <c r="C5" s="90"/>
      <c r="D5" s="88" t="s">
        <v>295</v>
      </c>
      <c r="E5" s="89"/>
      <c r="F5" s="90"/>
      <c r="G5" s="90"/>
    </row>
    <row r="6" spans="1:7" ht="15.75" customHeight="1">
      <c r="A6" s="89"/>
      <c r="B6" s="89"/>
      <c r="C6" s="90"/>
      <c r="D6" s="88" t="s">
        <v>296</v>
      </c>
      <c r="E6" s="91">
        <v>1036000</v>
      </c>
      <c r="F6" s="80">
        <v>3770000</v>
      </c>
      <c r="G6" s="90">
        <v>3770000</v>
      </c>
    </row>
    <row r="7" spans="1:7" ht="15.75" customHeight="1">
      <c r="A7" s="89"/>
      <c r="B7" s="89"/>
      <c r="C7" s="90"/>
      <c r="D7" s="88" t="s">
        <v>297</v>
      </c>
      <c r="F7" s="90"/>
      <c r="G7" s="90"/>
    </row>
    <row r="8" spans="1:7" ht="15.75" customHeight="1">
      <c r="A8" s="89"/>
      <c r="B8" s="89"/>
      <c r="C8" s="90"/>
      <c r="D8" s="88" t="s">
        <v>298</v>
      </c>
      <c r="E8" s="89"/>
      <c r="F8" s="90"/>
      <c r="G8" s="90"/>
    </row>
    <row r="9" spans="1:7" ht="15.75" customHeight="1">
      <c r="A9" s="89"/>
      <c r="B9" s="89"/>
      <c r="C9" s="90"/>
      <c r="D9" s="88" t="s">
        <v>299</v>
      </c>
      <c r="E9" s="89"/>
      <c r="F9" s="90"/>
      <c r="G9" s="90"/>
    </row>
    <row r="10" spans="1:7" ht="15.75" customHeight="1">
      <c r="A10" s="89"/>
      <c r="B10" s="89"/>
      <c r="C10" s="90"/>
      <c r="D10" s="88" t="s">
        <v>300</v>
      </c>
      <c r="E10" s="89"/>
      <c r="F10" s="80"/>
      <c r="G10" s="90"/>
    </row>
    <row r="11" spans="1:7" ht="15.75" customHeight="1">
      <c r="A11" s="89"/>
      <c r="B11" s="89"/>
      <c r="C11" s="90"/>
      <c r="D11" s="89"/>
      <c r="E11" s="89"/>
      <c r="F11" s="90"/>
      <c r="G11" s="90"/>
    </row>
    <row r="12" spans="1:7" ht="15.75" customHeight="1">
      <c r="A12" s="89"/>
      <c r="B12" s="89"/>
      <c r="C12" s="90"/>
      <c r="D12" s="89"/>
      <c r="E12" s="89"/>
      <c r="F12" s="90"/>
      <c r="G12" s="90"/>
    </row>
    <row r="13" spans="1:7" ht="15.75" customHeight="1">
      <c r="A13" s="89"/>
      <c r="B13" s="89"/>
      <c r="C13" s="90"/>
      <c r="D13" s="89"/>
      <c r="E13" s="89"/>
      <c r="F13" s="80"/>
      <c r="G13" s="90"/>
    </row>
    <row r="14" spans="1:7" ht="15.75" customHeight="1">
      <c r="A14" s="89"/>
      <c r="B14" s="89"/>
      <c r="C14" s="90"/>
      <c r="D14" s="89"/>
      <c r="E14" s="89"/>
      <c r="F14" s="90"/>
      <c r="G14" s="90"/>
    </row>
    <row r="15" spans="1:7" ht="15.75" customHeight="1">
      <c r="A15" s="89"/>
      <c r="B15" s="89"/>
      <c r="C15" s="90"/>
      <c r="D15" s="89"/>
      <c r="E15" s="89"/>
      <c r="F15" s="90"/>
      <c r="G15" s="90"/>
    </row>
    <row r="16" spans="1:7" ht="15.75" customHeight="1">
      <c r="A16" s="89"/>
      <c r="B16" s="89"/>
      <c r="C16" s="90"/>
      <c r="D16" s="89"/>
      <c r="E16" s="89"/>
      <c r="F16" s="90"/>
      <c r="G16" s="90"/>
    </row>
    <row r="17" spans="1:7" ht="15.75" customHeight="1">
      <c r="A17" s="89"/>
      <c r="B17" s="89"/>
      <c r="C17" s="90"/>
      <c r="D17" s="89"/>
      <c r="E17" s="89"/>
      <c r="F17" s="90"/>
      <c r="G17" s="90"/>
    </row>
    <row r="18" spans="1:7" ht="15.75" customHeight="1">
      <c r="A18" s="89"/>
      <c r="B18" s="89"/>
      <c r="C18" s="90"/>
      <c r="D18" s="89"/>
      <c r="E18" s="89"/>
      <c r="F18" s="80"/>
      <c r="G18" s="90"/>
    </row>
    <row r="19" spans="1:7" ht="15.75" customHeight="1">
      <c r="A19" s="89"/>
      <c r="B19" s="89"/>
      <c r="C19" s="90"/>
      <c r="D19" s="89"/>
      <c r="E19" s="89"/>
      <c r="F19" s="90"/>
      <c r="G19" s="90"/>
    </row>
    <row r="20" spans="1:7" ht="15.75" customHeight="1">
      <c r="A20" s="92" t="s">
        <v>301</v>
      </c>
      <c r="B20" s="93">
        <f>B4</f>
        <v>1036000</v>
      </c>
      <c r="C20" s="93">
        <f>C4</f>
        <v>0</v>
      </c>
      <c r="D20" s="94" t="s">
        <v>82</v>
      </c>
      <c r="E20" s="93">
        <f>SUM(E4:E10)</f>
        <v>1036000</v>
      </c>
      <c r="F20" s="93">
        <f>SUM(F4:F10)</f>
        <v>3770000</v>
      </c>
      <c r="G20" s="93">
        <f>SUM(G4:G10)</f>
        <v>3770000</v>
      </c>
    </row>
    <row r="21" spans="1:7" ht="15.75" customHeight="1">
      <c r="A21" s="95" t="s">
        <v>302</v>
      </c>
      <c r="B21" s="96"/>
      <c r="C21" s="96">
        <f>C22</f>
        <v>0</v>
      </c>
      <c r="D21" s="97" t="s">
        <v>83</v>
      </c>
      <c r="E21" s="98">
        <f>E22</f>
        <v>0</v>
      </c>
      <c r="F21" s="98">
        <f>F22</f>
        <v>0</v>
      </c>
      <c r="G21" s="98">
        <f>G22</f>
        <v>0</v>
      </c>
    </row>
    <row r="22" spans="1:7" ht="15.75" customHeight="1">
      <c r="A22" s="88" t="s">
        <v>303</v>
      </c>
      <c r="B22" s="88"/>
      <c r="C22" s="80">
        <f>0</f>
        <v>0</v>
      </c>
      <c r="D22" s="99" t="s">
        <v>84</v>
      </c>
      <c r="E22" s="100">
        <f>E23+E24</f>
        <v>0</v>
      </c>
      <c r="F22" s="100">
        <f>F23+F24</f>
        <v>0</v>
      </c>
      <c r="G22" s="100">
        <f>G23+G24</f>
        <v>0</v>
      </c>
    </row>
    <row r="23" spans="1:7" ht="15.75" customHeight="1">
      <c r="A23" s="88"/>
      <c r="B23" s="88"/>
      <c r="C23" s="101"/>
      <c r="D23" s="99" t="s">
        <v>85</v>
      </c>
      <c r="E23" s="99"/>
      <c r="F23" s="80">
        <f>0</f>
        <v>0</v>
      </c>
      <c r="G23" s="90"/>
    </row>
    <row r="24" spans="1:7" ht="15.75" customHeight="1">
      <c r="A24" s="102" t="s">
        <v>304</v>
      </c>
      <c r="B24" s="102"/>
      <c r="C24" s="90">
        <v>3770000</v>
      </c>
      <c r="D24" s="103" t="s">
        <v>86</v>
      </c>
      <c r="E24" s="103"/>
      <c r="F24" s="80">
        <f>0</f>
        <v>0</v>
      </c>
      <c r="G24" s="90"/>
    </row>
    <row r="25" spans="1:7" ht="15.75" customHeight="1">
      <c r="A25" s="104" t="s">
        <v>89</v>
      </c>
      <c r="B25" s="104"/>
      <c r="C25" s="90">
        <v>3770000</v>
      </c>
      <c r="D25" s="89"/>
      <c r="E25" s="89"/>
      <c r="F25" s="90"/>
      <c r="G25" s="90"/>
    </row>
    <row r="26" spans="1:7" ht="15.75" customHeight="1">
      <c r="A26" s="105"/>
      <c r="B26" s="105"/>
      <c r="C26" s="90"/>
      <c r="D26" s="103"/>
      <c r="E26" s="103"/>
      <c r="F26" s="90"/>
      <c r="G26" s="90"/>
    </row>
    <row r="27" spans="1:7" ht="15.75" customHeight="1">
      <c r="A27" s="105"/>
      <c r="B27" s="105"/>
      <c r="C27" s="90"/>
      <c r="D27" s="103"/>
      <c r="E27" s="103"/>
      <c r="F27" s="106"/>
      <c r="G27" s="106"/>
    </row>
    <row r="28" spans="1:7" ht="15.75" customHeight="1">
      <c r="A28" s="107"/>
      <c r="B28" s="107"/>
      <c r="C28" s="90"/>
      <c r="D28" s="108"/>
      <c r="E28" s="108"/>
      <c r="F28" s="90"/>
      <c r="G28" s="90"/>
    </row>
    <row r="29" spans="1:7" ht="15.75" customHeight="1">
      <c r="A29" s="102" t="s">
        <v>93</v>
      </c>
      <c r="B29" s="109">
        <f>B30</f>
        <v>0</v>
      </c>
      <c r="C29" s="109">
        <f>C30</f>
        <v>0</v>
      </c>
      <c r="D29" s="110" t="s">
        <v>88</v>
      </c>
      <c r="E29" s="110"/>
      <c r="F29" s="80">
        <f>0</f>
        <v>0</v>
      </c>
      <c r="G29" s="90"/>
    </row>
    <row r="30" spans="1:7" ht="15.75" customHeight="1">
      <c r="A30" s="88" t="s">
        <v>305</v>
      </c>
      <c r="B30" s="88"/>
      <c r="C30" s="80">
        <f>0</f>
        <v>0</v>
      </c>
      <c r="D30" s="110" t="s">
        <v>90</v>
      </c>
      <c r="E30" s="90"/>
      <c r="F30" s="80"/>
      <c r="G30" s="90"/>
    </row>
    <row r="31" spans="1:7" ht="15.75" customHeight="1">
      <c r="A31" s="102"/>
      <c r="B31" s="102"/>
      <c r="C31" s="90"/>
      <c r="D31" s="111" t="s">
        <v>91</v>
      </c>
      <c r="E31" s="90"/>
      <c r="F31" s="90"/>
      <c r="G31" s="90"/>
    </row>
    <row r="32" spans="1:7" ht="15.75" customHeight="1">
      <c r="A32" s="88"/>
      <c r="B32" s="88"/>
      <c r="C32" s="90"/>
      <c r="D32" s="89" t="s">
        <v>306</v>
      </c>
      <c r="E32" s="89"/>
      <c r="F32" s="90"/>
      <c r="G32" s="90"/>
    </row>
    <row r="33" spans="1:7" ht="15.75" customHeight="1">
      <c r="A33" s="102"/>
      <c r="B33" s="102"/>
      <c r="C33" s="90"/>
      <c r="D33" s="111"/>
      <c r="E33" s="111"/>
      <c r="F33" s="90"/>
      <c r="G33" s="90"/>
    </row>
    <row r="34" spans="1:7" ht="15.75" customHeight="1">
      <c r="A34" s="112" t="s">
        <v>94</v>
      </c>
      <c r="B34" s="113">
        <f>B20+B21+B24+B29</f>
        <v>1036000</v>
      </c>
      <c r="C34" s="113">
        <f>C20+C21+C24+C29</f>
        <v>3770000</v>
      </c>
      <c r="D34" s="112" t="s">
        <v>95</v>
      </c>
      <c r="E34" s="114">
        <f>E20+E21+E29+E30</f>
        <v>1036000</v>
      </c>
      <c r="F34" s="114">
        <f>F20+F21+F29+F30</f>
        <v>3770000</v>
      </c>
      <c r="G34" s="114">
        <f>G20+G21+G29+G30</f>
        <v>3770000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4">
      <selection activeCell="B6" sqref="B6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">
      <c r="B1" s="215"/>
      <c r="C1" s="215"/>
    </row>
    <row r="2" spans="1:3" ht="24">
      <c r="A2" s="210" t="s">
        <v>307</v>
      </c>
      <c r="B2" s="210"/>
      <c r="C2" s="210"/>
    </row>
    <row r="3" spans="2:3" ht="14.25">
      <c r="B3" s="40"/>
      <c r="C3" s="41" t="s">
        <v>38</v>
      </c>
    </row>
    <row r="4" spans="1:3" ht="33.75" customHeight="1">
      <c r="A4" s="42" t="s">
        <v>229</v>
      </c>
      <c r="B4" s="43" t="s">
        <v>98</v>
      </c>
      <c r="C4" s="43" t="s">
        <v>231</v>
      </c>
    </row>
    <row r="5" spans="1:3" ht="30" customHeight="1">
      <c r="A5" s="44"/>
      <c r="B5" s="45" t="s">
        <v>287</v>
      </c>
      <c r="C5" s="76">
        <f>SUM(C6,C9,C18)</f>
        <v>3770000</v>
      </c>
    </row>
    <row r="6" spans="1:3" ht="30" customHeight="1">
      <c r="A6" s="77">
        <v>208</v>
      </c>
      <c r="B6" s="78" t="s">
        <v>129</v>
      </c>
      <c r="C6" s="76">
        <f>SUM(C7)</f>
        <v>0</v>
      </c>
    </row>
    <row r="7" spans="1:3" ht="30" customHeight="1">
      <c r="A7" s="47">
        <v>20822</v>
      </c>
      <c r="B7" s="48" t="s">
        <v>308</v>
      </c>
      <c r="C7" s="76">
        <f>SUM(C8)</f>
        <v>0</v>
      </c>
    </row>
    <row r="8" spans="1:3" ht="30" customHeight="1">
      <c r="A8" s="47">
        <v>2082202</v>
      </c>
      <c r="B8" s="48" t="s">
        <v>309</v>
      </c>
      <c r="C8" s="49"/>
    </row>
    <row r="9" spans="1:3" ht="30" customHeight="1">
      <c r="A9" s="77">
        <v>212</v>
      </c>
      <c r="B9" s="78" t="s">
        <v>175</v>
      </c>
      <c r="C9" s="79">
        <f>SUM(C10,C15)</f>
        <v>3770000</v>
      </c>
    </row>
    <row r="10" spans="1:3" ht="30" customHeight="1">
      <c r="A10" s="47">
        <v>21208</v>
      </c>
      <c r="B10" s="48" t="s">
        <v>310</v>
      </c>
      <c r="C10" s="79">
        <f>SUM(C11:C14)</f>
        <v>0</v>
      </c>
    </row>
    <row r="11" spans="1:3" ht="30" customHeight="1">
      <c r="A11" s="47">
        <v>2120802</v>
      </c>
      <c r="B11" s="48" t="s">
        <v>311</v>
      </c>
      <c r="C11" s="49"/>
    </row>
    <row r="12" spans="1:3" ht="30" customHeight="1">
      <c r="A12" s="47">
        <v>2120806</v>
      </c>
      <c r="B12" s="48" t="s">
        <v>312</v>
      </c>
      <c r="C12" s="49"/>
    </row>
    <row r="13" spans="1:3" ht="30" customHeight="1">
      <c r="A13" s="47">
        <v>2120816</v>
      </c>
      <c r="B13" s="48" t="s">
        <v>313</v>
      </c>
      <c r="C13" s="49"/>
    </row>
    <row r="14" spans="1:3" ht="30" customHeight="1">
      <c r="A14" s="47">
        <v>2120899</v>
      </c>
      <c r="B14" s="48" t="s">
        <v>314</v>
      </c>
      <c r="C14" s="80"/>
    </row>
    <row r="15" spans="1:3" ht="30" customHeight="1">
      <c r="A15" s="47">
        <v>21213</v>
      </c>
      <c r="B15" s="48" t="s">
        <v>315</v>
      </c>
      <c r="C15" s="79">
        <f>SUM(C16:C17)</f>
        <v>3770000</v>
      </c>
    </row>
    <row r="16" spans="1:3" ht="30" customHeight="1">
      <c r="A16" s="47">
        <v>2121301</v>
      </c>
      <c r="B16" s="48" t="s">
        <v>316</v>
      </c>
      <c r="C16" s="49"/>
    </row>
    <row r="17" spans="1:3" ht="30" customHeight="1">
      <c r="A17" s="47">
        <v>2121399</v>
      </c>
      <c r="B17" s="48" t="s">
        <v>317</v>
      </c>
      <c r="C17" s="49">
        <v>3770000</v>
      </c>
    </row>
    <row r="18" spans="1:3" ht="30" customHeight="1">
      <c r="A18" s="77">
        <v>213</v>
      </c>
      <c r="B18" s="78" t="s">
        <v>181</v>
      </c>
      <c r="C18" s="79">
        <f>SUM(C19)</f>
        <v>0</v>
      </c>
    </row>
    <row r="19" spans="1:3" ht="30" customHeight="1">
      <c r="A19" s="47">
        <v>21369</v>
      </c>
      <c r="B19" s="48" t="s">
        <v>318</v>
      </c>
      <c r="C19" s="79">
        <f>SUM(C20)</f>
        <v>0</v>
      </c>
    </row>
    <row r="20" spans="1:3" ht="30" customHeight="1">
      <c r="A20" s="47">
        <v>2136902</v>
      </c>
      <c r="B20" s="48" t="s">
        <v>319</v>
      </c>
      <c r="C20" s="49"/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2021-03-17T09:22:42Z</cp:lastPrinted>
  <dcterms:created xsi:type="dcterms:W3CDTF">2006-02-13T05:15:25Z</dcterms:created>
  <dcterms:modified xsi:type="dcterms:W3CDTF">2023-03-17T07:07:22Z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82DE9752066F4428954F720C2CCCA8BD</vt:lpwstr>
  </property>
  <property fmtid="{D5CDD505-2E9C-101B-9397-08002B2CF9AE}" pid="3" name="KSOProductBuildVer">
    <vt:lpwstr>2052-11.8.6.11546</vt:lpwstr>
  </property>
</Properties>
</file>