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firstSheet="1" activeTab="1"/>
  </bookViews>
  <sheets>
    <sheet name="EWYNHL" sheetId="1" state="hidden" r:id="rId1"/>
    <sheet name="封面" sheetId="2" r:id="rId2"/>
    <sheet name="一般公共预算收支总表" sheetId="3" r:id="rId3"/>
    <sheet name="一般公共预算功能科目" sheetId="4" r:id="rId4"/>
    <sheet name="一般公共预算支出（经济） " sheetId="5" r:id="rId5"/>
    <sheet name="一般公共预算转移支付" sheetId="6" r:id="rId6"/>
    <sheet name="基金预算收支总表" sheetId="7" r:id="rId7"/>
    <sheet name="基金预算支出表" sheetId="8" r:id="rId8"/>
    <sheet name="基金预算转移支付 " sheetId="9" r:id="rId9"/>
    <sheet name="国有资本经费预算收支总表" sheetId="10" r:id="rId10"/>
    <sheet name="国有资本经营预算支出表" sheetId="11" r:id="rId11"/>
    <sheet name="国有资本预算转移支付" sheetId="12" r:id="rId12"/>
    <sheet name="社保收入" sheetId="13" r:id="rId13"/>
    <sheet name="社保支出" sheetId="14" r:id="rId14"/>
    <sheet name="社保结余" sheetId="15" r:id="rId15"/>
    <sheet name="债务情况" sheetId="16" r:id="rId16"/>
    <sheet name="三公经费" sheetId="17" r:id="rId17"/>
  </sheets>
  <definedNames>
    <definedName name="_xlnm.Print_Titles" localSheetId="3">'一般公共预算功能科目'!$1:$3</definedName>
    <definedName name="_xlnm.Print_Titles" localSheetId="4">'一般公共预算支出（经济） '!$1:$4</definedName>
    <definedName name="_xlnm._FilterDatabase" localSheetId="3" hidden="1">'一般公共预算功能科目'!$A$3:$C$91</definedName>
    <definedName name="_xlnm._FilterDatabase" localSheetId="4" hidden="1">'一般公共预算支出（经济） '!$A$4:$C$61</definedName>
    <definedName name="_xlnm._FilterDatabase" localSheetId="7" hidden="1">'基金预算支出表'!$A$4:$C$20</definedName>
  </definedNames>
  <calcPr fullCalcOnLoad="1"/>
</workbook>
</file>

<file path=xl/sharedStrings.xml><?xml version="1.0" encoding="utf-8"?>
<sst xmlns="http://schemas.openxmlformats.org/spreadsheetml/2006/main" count="504" uniqueCount="398">
  <si>
    <t>区县名称</t>
  </si>
  <si>
    <t>渝中区</t>
  </si>
  <si>
    <t>2024年南雅镇财政预算草案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</si>
  <si>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</si>
  <si>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：2024年2月20日</t>
    </r>
  </si>
  <si>
    <t>双桥区</t>
  </si>
  <si>
    <t>巴南区</t>
  </si>
  <si>
    <t>编制单位(盖章）： 重庆市开州区南雅镇人民政府</t>
  </si>
  <si>
    <t>渝北区</t>
  </si>
  <si>
    <r>
      <t>乡镇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</si>
  <si>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</si>
  <si>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</si>
  <si>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</si>
  <si>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</si>
  <si>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乡镇（街道）负责人（章）：</t>
  </si>
  <si>
    <t xml:space="preserve">        财政办负责人（章）：</t>
  </si>
  <si>
    <t xml:space="preserve">       经办人（签章）：</t>
  </si>
  <si>
    <t>合川市</t>
  </si>
  <si>
    <t>2024年开州区乡镇街道一般公共预算收支预算表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</si>
  <si>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</si>
  <si>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</si>
  <si>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</si>
  <si>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</si>
  <si>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</si>
  <si>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2023年执行数</t>
  </si>
  <si>
    <t>2024年预算数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</si>
  <si>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</si>
  <si>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</si>
  <si>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</si>
  <si>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</si>
  <si>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</si>
  <si>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</si>
  <si>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</si>
  <si>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</si>
  <si>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</si>
  <si>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</si>
  <si>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</si>
  <si>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</si>
  <si>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</si>
  <si>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</si>
  <si>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</si>
  <si>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</si>
  <si>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</si>
  <si>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</si>
  <si>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</si>
  <si>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</si>
  <si>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</si>
  <si>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</si>
  <si>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</si>
  <si>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</si>
  <si>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</si>
  <si>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</si>
  <si>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</si>
  <si>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</si>
  <si>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</si>
  <si>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</si>
  <si>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</si>
  <si>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</si>
  <si>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</si>
  <si>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</si>
  <si>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</si>
  <si>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</si>
  <si>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</si>
  <si>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</si>
  <si>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</si>
  <si>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</si>
  <si>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</si>
  <si>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</si>
  <si>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</si>
  <si>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</si>
  <si>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</si>
  <si>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</si>
  <si>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</si>
  <si>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</si>
  <si>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</si>
  <si>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</si>
  <si>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</si>
  <si>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</si>
  <si>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2024年乡镇街道一般公共预算本级支出表 </t>
  </si>
  <si>
    <t>科目编码</t>
  </si>
  <si>
    <t>支        出</t>
  </si>
  <si>
    <t>预  算  数</t>
  </si>
  <si>
    <t>本级支出合计</t>
  </si>
  <si>
    <t>201</t>
  </si>
  <si>
    <t>一般公共服务支出</t>
  </si>
  <si>
    <t xml:space="preserve">  人大事务</t>
  </si>
  <si>
    <t xml:space="preserve">    行政运行</t>
  </si>
  <si>
    <t>20103</t>
  </si>
  <si>
    <r>
      <rPr>
        <sz val="11"/>
        <rFont val="宋体"/>
        <family val="0"/>
      </rPr>
      <t> 政府办公厅（室）及相关机构事务</t>
    </r>
  </si>
  <si>
    <t>2010301</t>
  </si>
  <si>
    <t>  行政运行</t>
  </si>
  <si>
    <t>2010302</t>
  </si>
  <si>
    <t xml:space="preserve">    一般行政管理事务</t>
  </si>
  <si>
    <t>2010399</t>
  </si>
  <si>
    <t>  其他政府办公厅（室）及相关机构事务支出</t>
  </si>
  <si>
    <t xml:space="preserve">  群众团体事务</t>
  </si>
  <si>
    <t xml:space="preserve">    事业运行</t>
  </si>
  <si>
    <t>20131</t>
  </si>
  <si>
    <r>
      <rPr>
        <sz val="11"/>
        <rFont val="宋体"/>
        <family val="0"/>
      </rPr>
      <t> 党委办公厅（室）及相关机构事务</t>
    </r>
  </si>
  <si>
    <t>2013102</t>
  </si>
  <si>
    <r>
      <rPr>
        <sz val="11"/>
        <rFont val="宋体"/>
        <family val="0"/>
      </rPr>
      <t>  一般行政管理事务</t>
    </r>
  </si>
  <si>
    <t xml:space="preserve">  组织事务</t>
  </si>
  <si>
    <t xml:space="preserve">  其他一般公共服务支出</t>
  </si>
  <si>
    <t xml:space="preserve">    其他一般公共服务支出</t>
  </si>
  <si>
    <t>公共安全支出</t>
  </si>
  <si>
    <t xml:space="preserve">  其他公共安全支出</t>
  </si>
  <si>
    <t xml:space="preserve">    其他公共安全支出</t>
  </si>
  <si>
    <t>文化旅游体育与传媒支出</t>
  </si>
  <si>
    <t xml:space="preserve">  文化和旅游</t>
  </si>
  <si>
    <t xml:space="preserve">    群众文化</t>
  </si>
  <si>
    <t>208</t>
  </si>
  <si>
    <t>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</si>
  <si>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</si>
  <si>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</si>
  <si>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</si>
  <si>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>20802</t>
  </si>
  <si>
    <r>
      <rPr>
        <sz val="11"/>
        <rFont val="宋体"/>
        <family val="0"/>
      </rPr>
      <t> 民政管理事务</t>
    </r>
  </si>
  <si>
    <t>2080208</t>
  </si>
  <si>
    <r>
      <rPr>
        <sz val="11"/>
        <rFont val="宋体"/>
        <family val="0"/>
      </rPr>
      <t>  基层政权建设和社区治理</t>
    </r>
  </si>
  <si>
    <t>20805</t>
  </si>
  <si>
    <r>
      <rPr>
        <sz val="11"/>
        <rFont val="宋体"/>
        <family val="0"/>
      </rPr>
      <t> 行政事业单位养老支出</t>
    </r>
  </si>
  <si>
    <t>2080505</t>
  </si>
  <si>
    <r>
      <rPr>
        <sz val="11"/>
        <rFont val="宋体"/>
        <family val="0"/>
      </rPr>
      <t>  机关事业单位基本养老保险缴费支出</t>
    </r>
  </si>
  <si>
    <t>2080506</t>
  </si>
  <si>
    <r>
      <rPr>
        <sz val="11"/>
        <rFont val="宋体"/>
        <family val="0"/>
      </rPr>
      <t>  机关事业单位职业年金缴费支出</t>
    </r>
  </si>
  <si>
    <t>2080599</t>
  </si>
  <si>
    <r>
      <rPr>
        <sz val="11"/>
        <rFont val="宋体"/>
        <family val="0"/>
      </rPr>
      <t>  其他行政事业单位养老支出</t>
    </r>
  </si>
  <si>
    <t xml:space="preserve">  抚恤</t>
  </si>
  <si>
    <t xml:space="preserve">    死亡抚恤</t>
  </si>
  <si>
    <t xml:space="preserve">    其他优抚支出</t>
  </si>
  <si>
    <t>20810</t>
  </si>
  <si>
    <r>
      <rPr>
        <sz val="11"/>
        <rFont val="宋体"/>
        <family val="0"/>
      </rPr>
      <t> 社会福利</t>
    </r>
  </si>
  <si>
    <t xml:space="preserve">    老年福利</t>
  </si>
  <si>
    <t>2081005</t>
  </si>
  <si>
    <t xml:space="preserve">    社会福利事业单位</t>
  </si>
  <si>
    <t>2081006</t>
  </si>
  <si>
    <r>
      <rPr>
        <sz val="11"/>
        <rFont val="宋体"/>
        <family val="0"/>
      </rPr>
      <t>  养老服务</t>
    </r>
  </si>
  <si>
    <t xml:space="preserve">  退役军人管理事务</t>
  </si>
  <si>
    <t>210</t>
  </si>
  <si>
    <t>卫生健康支出</t>
  </si>
  <si>
    <t>21011</t>
  </si>
  <si>
    <r>
      <rPr>
        <sz val="11"/>
        <rFont val="宋体"/>
        <family val="0"/>
      </rPr>
      <t> 行政事业单位医疗</t>
    </r>
  </si>
  <si>
    <t>2101101</t>
  </si>
  <si>
    <r>
      <rPr>
        <sz val="11"/>
        <rFont val="宋体"/>
        <family val="0"/>
      </rPr>
      <t>  行政单位医疗</t>
    </r>
  </si>
  <si>
    <t>2101102</t>
  </si>
  <si>
    <r>
      <rPr>
        <sz val="11"/>
        <rFont val="宋体"/>
        <family val="0"/>
      </rPr>
      <t>  事业单位医疗</t>
    </r>
  </si>
  <si>
    <t>2101199</t>
  </si>
  <si>
    <r>
      <rPr>
        <sz val="11"/>
        <rFont val="宋体"/>
        <family val="0"/>
      </rPr>
      <t>  其他行政事业单位医疗支出</t>
    </r>
  </si>
  <si>
    <t xml:space="preserve">  医疗保障管理事务</t>
  </si>
  <si>
    <t xml:space="preserve">    医疗保障经办事务</t>
  </si>
  <si>
    <t>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</si>
  <si>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</si>
  <si>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</si>
  <si>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</si>
  <si>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</si>
  <si>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其他节能环保支出</t>
  </si>
  <si>
    <t xml:space="preserve">    其他节能环保支出</t>
  </si>
  <si>
    <t>城乡社区支出</t>
  </si>
  <si>
    <t xml:space="preserve">  其他城乡社区支出</t>
  </si>
  <si>
    <t xml:space="preserve">    其他城乡社区支出</t>
  </si>
  <si>
    <t>213</t>
  </si>
  <si>
    <t>农林水支出</t>
  </si>
  <si>
    <t>21301</t>
  </si>
  <si>
    <r>
      <rPr>
        <sz val="11"/>
        <rFont val="宋体"/>
        <family val="0"/>
      </rPr>
      <t> 农业农村</t>
    </r>
  </si>
  <si>
    <t>2130104</t>
  </si>
  <si>
    <r>
      <rPr>
        <sz val="11"/>
        <rFont val="宋体"/>
        <family val="0"/>
      </rPr>
      <t>  事业运行</t>
    </r>
  </si>
  <si>
    <t xml:space="preserve">  林业和和草原</t>
  </si>
  <si>
    <t xml:space="preserve">    森林资源管理</t>
  </si>
  <si>
    <t>21303</t>
  </si>
  <si>
    <r>
      <rPr>
        <sz val="11"/>
        <rFont val="宋体"/>
        <family val="0"/>
      </rPr>
      <t> 水利</t>
    </r>
  </si>
  <si>
    <t>2130311</t>
  </si>
  <si>
    <r>
      <rPr>
        <sz val="11"/>
        <rFont val="宋体"/>
        <family val="0"/>
      </rPr>
      <t>  水资源节约管理与保护</t>
    </r>
  </si>
  <si>
    <t>21305</t>
  </si>
  <si>
    <r>
      <rPr>
        <sz val="11"/>
        <rFont val="宋体"/>
        <family val="0"/>
      </rPr>
      <t> 巩固脱贫攻坚成果衔接乡村振兴</t>
    </r>
  </si>
  <si>
    <t>2130504</t>
  </si>
  <si>
    <r>
      <rPr>
        <sz val="11"/>
        <rFont val="宋体"/>
        <family val="0"/>
      </rPr>
      <t>  农村基础设施建设</t>
    </r>
  </si>
  <si>
    <t>2130505</t>
  </si>
  <si>
    <r>
      <rPr>
        <sz val="11"/>
        <rFont val="宋体"/>
        <family val="0"/>
      </rPr>
      <t>  生产发展</t>
    </r>
  </si>
  <si>
    <t>2130599</t>
  </si>
  <si>
    <r>
      <rPr>
        <sz val="11"/>
        <rFont val="宋体"/>
        <family val="0"/>
      </rPr>
      <t>  其他巩固脱贫攻坚成果衔接乡村振兴支出</t>
    </r>
  </si>
  <si>
    <t>21307</t>
  </si>
  <si>
    <r>
      <rPr>
        <sz val="11"/>
        <rFont val="宋体"/>
        <family val="0"/>
      </rPr>
      <t> 农村综合改革</t>
    </r>
  </si>
  <si>
    <t>2130701</t>
  </si>
  <si>
    <r>
      <rPr>
        <sz val="11"/>
        <rFont val="宋体"/>
        <family val="0"/>
      </rPr>
      <t>  对村级公益事业建设的补助</t>
    </r>
  </si>
  <si>
    <t>2130705</t>
  </si>
  <si>
    <r>
      <rPr>
        <sz val="11"/>
        <rFont val="宋体"/>
        <family val="0"/>
      </rPr>
      <t>  对村民委员会和村党支部的补助</t>
    </r>
  </si>
  <si>
    <t>21399</t>
  </si>
  <si>
    <r>
      <rPr>
        <sz val="11"/>
        <rFont val="宋体"/>
        <family val="0"/>
      </rPr>
      <t> 其他农林水支出</t>
    </r>
  </si>
  <si>
    <t>2139999</t>
  </si>
  <si>
    <r>
      <rPr>
        <sz val="11"/>
        <rFont val="宋体"/>
        <family val="0"/>
      </rPr>
      <t>  其他农林水支出</t>
    </r>
  </si>
  <si>
    <t>214</t>
  </si>
  <si>
    <t>交通运输支出</t>
  </si>
  <si>
    <t>21401</t>
  </si>
  <si>
    <r>
      <rPr>
        <sz val="11"/>
        <rFont val="宋体"/>
        <family val="0"/>
      </rPr>
      <t> 公路水路运输</t>
    </r>
  </si>
  <si>
    <t xml:space="preserve">    公路建设</t>
  </si>
  <si>
    <t xml:space="preserve">    公路和运输安全</t>
  </si>
  <si>
    <t>2140199</t>
  </si>
  <si>
    <r>
      <rPr>
        <sz val="11"/>
        <rFont val="宋体"/>
        <family val="0"/>
      </rPr>
      <t>  其他公路水路运输支出</t>
    </r>
  </si>
  <si>
    <t>21406</t>
  </si>
  <si>
    <r>
      <rPr>
        <sz val="11"/>
        <rFont val="宋体"/>
        <family val="0"/>
      </rPr>
      <t> 车辆购置税支出</t>
    </r>
  </si>
  <si>
    <t>2140601</t>
  </si>
  <si>
    <r>
      <rPr>
        <sz val="11"/>
        <rFont val="宋体"/>
        <family val="0"/>
      </rPr>
      <t>  车辆购置税用于公路等基础设施建设支出</t>
    </r>
  </si>
  <si>
    <t>221</t>
  </si>
  <si>
    <t>住房保障支出</t>
  </si>
  <si>
    <t>22102</t>
  </si>
  <si>
    <r>
      <rPr>
        <sz val="11"/>
        <rFont val="宋体"/>
        <family val="0"/>
      </rPr>
      <t> 住房改革支出</t>
    </r>
  </si>
  <si>
    <t>2210201</t>
  </si>
  <si>
    <r>
      <rPr>
        <sz val="11"/>
        <rFont val="宋体"/>
        <family val="0"/>
      </rPr>
      <t>  住房公积金</t>
    </r>
  </si>
  <si>
    <t>灾害防治及应急管理支出</t>
  </si>
  <si>
    <t xml:space="preserve">  自然灾害救灾及恢复重建支出</t>
  </si>
  <si>
    <t xml:space="preserve">    其他自然灾害救灾及恢复重建支出</t>
  </si>
  <si>
    <t xml:space="preserve">2024年区本级一般公共预算本级基本支出预算表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</si>
  <si>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</si>
  <si>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</si>
  <si>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</si>
  <si>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</si>
  <si>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</si>
  <si>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</si>
  <si>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</si>
  <si>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</si>
  <si>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</si>
  <si>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</si>
  <si>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</si>
  <si>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</si>
  <si>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</si>
  <si>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</si>
  <si>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</si>
  <si>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</si>
  <si>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</si>
  <si>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</si>
  <si>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</si>
  <si>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</si>
  <si>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</si>
  <si>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</si>
  <si>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</si>
  <si>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</si>
  <si>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</si>
  <si>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</si>
  <si>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</si>
  <si>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</si>
  <si>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</si>
  <si>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</si>
  <si>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</si>
  <si>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</si>
  <si>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</si>
  <si>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</si>
  <si>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</si>
  <si>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</si>
  <si>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</si>
  <si>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</si>
  <si>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</si>
  <si>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</si>
  <si>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</si>
  <si>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</si>
  <si>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</si>
  <si>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</si>
  <si>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</si>
  <si>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</si>
  <si>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</si>
  <si>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</si>
  <si>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</si>
  <si>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</si>
  <si>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</si>
  <si>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</si>
  <si>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</si>
  <si>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</si>
  <si>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</si>
  <si>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2024年乡镇街道一般公共预算转移支付支出表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</si>
  <si>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</si>
  <si>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</si>
  <si>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</si>
  <si>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</si>
  <si>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</si>
  <si>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2024年开州区乡镇街道基金收支预算表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</si>
  <si>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</si>
  <si>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</si>
  <si>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</si>
  <si>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</si>
  <si>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</si>
  <si>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</si>
  <si>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</si>
  <si>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</si>
  <si>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</si>
  <si>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</si>
  <si>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</si>
  <si>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</si>
  <si>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</si>
  <si>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</si>
  <si>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</si>
  <si>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</si>
  <si>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</si>
  <si>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2024年乡镇街道政府性基金支出预算表 </t>
  </si>
  <si>
    <t xml:space="preserve">   大中型水库移民后期扶持基金支出</t>
  </si>
  <si>
    <t xml:space="preserve">      基础设施建设和经济发展</t>
  </si>
  <si>
    <t xml:space="preserve">    国有土地使用权出让收入安排的支出</t>
  </si>
  <si>
    <t xml:space="preserve">           土地开发支出</t>
  </si>
  <si>
    <t xml:space="preserve">          土地出让业务支出</t>
  </si>
  <si>
    <t xml:space="preserve">          农业农村生态环境支出</t>
  </si>
  <si>
    <t xml:space="preserve">          其他国有土地使用权出让收入安排的支出</t>
  </si>
  <si>
    <t xml:space="preserve">    城市基础设施配套费安排的支出</t>
  </si>
  <si>
    <t xml:space="preserve">           城市公共设施</t>
  </si>
  <si>
    <t xml:space="preserve">          其他城市基础设施配套费安排的支出</t>
  </si>
  <si>
    <t xml:space="preserve">    国家重大水利工程建设基金安排的支出</t>
  </si>
  <si>
    <t xml:space="preserve">          三峡后续工作</t>
  </si>
  <si>
    <t xml:space="preserve">2024年乡镇街道基金预算转移支付支出表 </t>
  </si>
  <si>
    <t xml:space="preserve">2024年乡镇街道国有资本经营预算收支预算表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</si>
  <si>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</si>
  <si>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</si>
  <si>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</si>
  <si>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</si>
  <si>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</si>
  <si>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</si>
  <si>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</si>
  <si>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</si>
  <si>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</si>
  <si>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</si>
  <si>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</si>
  <si>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</si>
  <si>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</si>
  <si>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</si>
  <si>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</si>
  <si>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</si>
  <si>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</si>
  <si>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</si>
  <si>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</si>
  <si>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</si>
  <si>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</si>
  <si>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2024年乡镇街道国有资本经费预算支出表 </t>
  </si>
  <si>
    <t xml:space="preserve">2024年乡镇街道国有资本经营预算转移支付支出表 </t>
  </si>
  <si>
    <t>2024年社会保险基金收入预算表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</si>
  <si>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</si>
  <si>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</si>
  <si>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</si>
  <si>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</si>
  <si>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</si>
  <si>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</si>
  <si>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</si>
  <si>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</si>
  <si>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</si>
  <si>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</si>
  <si>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</si>
  <si>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</si>
  <si>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</si>
  <si>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2024年社会保险基金支出预算表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</si>
  <si>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</si>
  <si>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</si>
  <si>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</si>
  <si>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</si>
  <si>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</si>
  <si>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</si>
  <si>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</si>
  <si>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</si>
  <si>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</si>
  <si>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</si>
  <si>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</si>
  <si>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</si>
  <si>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</si>
  <si>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2024年社会保险基金结余预算表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</si>
  <si>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</si>
  <si>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</si>
  <si>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</si>
  <si>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</si>
  <si>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</si>
  <si>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</si>
  <si>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</si>
  <si>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</si>
  <si>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</si>
  <si>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</si>
  <si>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</si>
  <si>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</si>
  <si>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</si>
  <si>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</si>
  <si>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</si>
  <si>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</si>
  <si>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乡镇街道2024年地方政府债务限额及余额情况表</t>
  </si>
  <si>
    <t>地   区</t>
  </si>
  <si>
    <t>2023年债务限额</t>
  </si>
  <si>
    <t>2023年债务余额预计执行数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</si>
  <si>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</si>
  <si>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</si>
  <si>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</si>
  <si>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</si>
  <si>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</si>
  <si>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</si>
  <si>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</si>
  <si>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</si>
  <si>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</si>
  <si>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</si>
  <si>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</si>
  <si>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2024年区乡镇街道一般公共预算“三公”经费预算支出表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</si>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</sst>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  <numFmt numFmtId="180" formatCode="###,##0.00"/>
  </numFmts>
  <fonts count="104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sz val="11"/>
      <color indexed="8"/>
      <name val="宋体"/>
      <family val="0"/>
    </font>
    <font>
      <b/>
      <sz val="10"/>
      <name val="SimSun"/>
      <family val="0"/>
    </font>
    <font>
      <sz val="10"/>
      <color indexed="8"/>
      <name val="宋体"/>
      <family val="0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name val="黑体"/>
      <family val="0"/>
    </font>
    <font>
      <sz val="14"/>
      <color indexed="8"/>
      <name val="黑体"/>
      <family val="0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b/>
      <sz val="12"/>
      <name val="宋体"/>
      <family val="0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2"/>
      <color indexed="10"/>
      <name val="方正仿宋_GBK"/>
      <family val="4"/>
    </font>
    <font>
      <sz val="12"/>
      <color indexed="8"/>
      <name val="方正仿宋_GBK"/>
      <family val="4"/>
    </font>
    <font>
      <sz val="12"/>
      <name val="黑体"/>
      <family val="0"/>
    </font>
    <font>
      <b/>
      <sz val="16"/>
      <name val="黑体"/>
      <family val="0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9"/>
      <name val="宋体"/>
      <family val="0"/>
    </font>
    <font>
      <sz val="12"/>
      <color indexed="10"/>
      <name val="方正仿宋_GBK"/>
      <family val="4"/>
    </font>
    <font>
      <sz val="12"/>
      <name val="方正黑体_GBK"/>
      <family val="4"/>
    </font>
    <font>
      <b/>
      <sz val="12"/>
      <color indexed="10"/>
      <name val="宋体"/>
      <family val="0"/>
    </font>
    <font>
      <sz val="10"/>
      <name val="Default"/>
      <family val="2"/>
    </font>
    <font>
      <b/>
      <sz val="11"/>
      <color indexed="10"/>
      <name val="宋体"/>
      <family val="0"/>
    </font>
    <font>
      <sz val="11"/>
      <name val="Times New Roman"/>
      <family val="1"/>
    </font>
    <font>
      <b/>
      <sz val="12"/>
      <name val="黑体"/>
      <family val="0"/>
    </font>
    <font>
      <b/>
      <sz val="11"/>
      <name val="宋体"/>
      <family val="0"/>
    </font>
    <font>
      <sz val="9"/>
      <name val="仿宋_GB2312"/>
      <family val="3"/>
    </font>
    <font>
      <sz val="11"/>
      <color indexed="10"/>
      <name val="宋体"/>
      <family val="0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0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1"/>
      <color indexed="63"/>
      <name val="Tahoma"/>
      <family val="2"/>
    </font>
    <font>
      <sz val="11"/>
      <color indexed="16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u val="single"/>
      <sz val="12"/>
      <color indexed="36"/>
      <name val="宋体"/>
      <family val="0"/>
    </font>
    <font>
      <b/>
      <sz val="11"/>
      <color indexed="8"/>
      <name val="Tahoma"/>
      <family val="2"/>
    </font>
    <font>
      <b/>
      <sz val="11"/>
      <color indexed="62"/>
      <name val="Tahoma"/>
      <family val="2"/>
    </font>
    <font>
      <u val="single"/>
      <sz val="12"/>
      <color indexed="12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sz val="12"/>
      <name val="楷体_GB2312"/>
      <family val="3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19"/>
      <name val="Tahoma"/>
      <family val="2"/>
    </font>
    <font>
      <sz val="22"/>
      <name val="Times New Roman"/>
      <family val="1"/>
    </font>
    <font>
      <sz val="18"/>
      <name val="Times New Roman"/>
      <family val="1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sz val="11"/>
      <color indexed="8"/>
      <name val="Calibri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sz val="14"/>
      <color theme="1"/>
      <name val="方正黑体_GBK"/>
      <family val="4"/>
    </font>
    <font>
      <b/>
      <sz val="11"/>
      <color theme="1"/>
      <name val="Calibri"/>
      <family val="0"/>
    </font>
    <font>
      <sz val="18"/>
      <color theme="1"/>
      <name val="方正小标宋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4"/>
      <color theme="1"/>
      <name val="黑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b/>
      <sz val="12"/>
      <color rgb="FFFF0000"/>
      <name val="方正仿宋_GBK"/>
      <family val="4"/>
    </font>
    <font>
      <b/>
      <sz val="12"/>
      <color rgb="FFFF0000"/>
      <name val="Calibri"/>
      <family val="0"/>
    </font>
    <font>
      <b/>
      <sz val="11"/>
      <color rgb="FFFF0000"/>
      <name val="宋体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0" fillId="2" borderId="0" applyNumberFormat="0" applyBorder="0" applyAlignment="0" applyProtection="0"/>
    <xf numFmtId="0" fontId="7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4" borderId="0" applyNumberFormat="0" applyBorder="0" applyAlignment="0" applyProtection="0"/>
    <xf numFmtId="0" fontId="72" fillId="5" borderId="0" applyNumberFormat="0" applyBorder="0" applyAlignment="0" applyProtection="0"/>
    <xf numFmtId="43" fontId="0" fillId="0" borderId="0" applyFont="0" applyFill="0" applyBorder="0" applyAlignment="0" applyProtection="0"/>
    <xf numFmtId="0" fontId="73" fillId="6" borderId="0" applyNumberFormat="0" applyBorder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3" fillId="8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1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73" fillId="9" borderId="0" applyNumberFormat="0" applyBorder="0" applyAlignment="0" applyProtection="0"/>
    <xf numFmtId="0" fontId="74" fillId="0" borderId="5" applyNumberFormat="0" applyFill="0" applyAlignment="0" applyProtection="0"/>
    <xf numFmtId="0" fontId="0" fillId="0" borderId="0">
      <alignment/>
      <protection/>
    </xf>
    <xf numFmtId="0" fontId="73" fillId="10" borderId="0" applyNumberFormat="0" applyBorder="0" applyAlignment="0" applyProtection="0"/>
    <xf numFmtId="0" fontId="81" fillId="11" borderId="6" applyNumberFormat="0" applyAlignment="0" applyProtection="0"/>
    <xf numFmtId="0" fontId="82" fillId="11" borderId="1" applyNumberFormat="0" applyAlignment="0" applyProtection="0"/>
    <xf numFmtId="0" fontId="83" fillId="12" borderId="7" applyNumberFormat="0" applyAlignment="0" applyProtection="0"/>
    <xf numFmtId="0" fontId="70" fillId="13" borderId="0" applyNumberFormat="0" applyBorder="0" applyAlignment="0" applyProtection="0"/>
    <xf numFmtId="0" fontId="73" fillId="14" borderId="0" applyNumberFormat="0" applyBorder="0" applyAlignment="0" applyProtection="0"/>
    <xf numFmtId="0" fontId="84" fillId="0" borderId="8" applyNumberFormat="0" applyFill="0" applyAlignment="0" applyProtection="0"/>
    <xf numFmtId="0" fontId="85" fillId="0" borderId="9" applyNumberFormat="0" applyFill="0" applyAlignment="0" applyProtection="0"/>
    <xf numFmtId="0" fontId="86" fillId="15" borderId="0" applyNumberFormat="0" applyBorder="0" applyAlignment="0" applyProtection="0"/>
    <xf numFmtId="0" fontId="87" fillId="16" borderId="0" applyNumberFormat="0" applyBorder="0" applyAlignment="0" applyProtection="0"/>
    <xf numFmtId="0" fontId="70" fillId="17" borderId="0" applyNumberFormat="0" applyBorder="0" applyAlignment="0" applyProtection="0"/>
    <xf numFmtId="0" fontId="73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88" fillId="0" borderId="0">
      <alignment vertical="center"/>
      <protection/>
    </xf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0" fillId="0" borderId="0">
      <alignment/>
      <protection/>
    </xf>
    <xf numFmtId="0" fontId="73" fillId="27" borderId="0" applyNumberFormat="0" applyBorder="0" applyAlignment="0" applyProtection="0"/>
    <xf numFmtId="0" fontId="70" fillId="28" borderId="0" applyNumberFormat="0" applyBorder="0" applyAlignment="0" applyProtection="0"/>
    <xf numFmtId="0" fontId="73" fillId="29" borderId="0" applyNumberFormat="0" applyBorder="0" applyAlignment="0" applyProtection="0"/>
    <xf numFmtId="0" fontId="88" fillId="0" borderId="0">
      <alignment vertical="center"/>
      <protection/>
    </xf>
    <xf numFmtId="0" fontId="73" fillId="30" borderId="0" applyNumberFormat="0" applyBorder="0" applyAlignment="0" applyProtection="0"/>
    <xf numFmtId="0" fontId="70" fillId="31" borderId="0" applyNumberFormat="0" applyBorder="0" applyAlignment="0" applyProtection="0"/>
    <xf numFmtId="0" fontId="88" fillId="0" borderId="0">
      <alignment vertical="center"/>
      <protection/>
    </xf>
    <xf numFmtId="0" fontId="73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 vertical="center"/>
      <protection/>
    </xf>
    <xf numFmtId="0" fontId="3" fillId="0" borderId="0">
      <alignment/>
      <protection/>
    </xf>
    <xf numFmtId="0" fontId="63" fillId="0" borderId="0">
      <alignment/>
      <protection/>
    </xf>
  </cellStyleXfs>
  <cellXfs count="219">
    <xf numFmtId="0" fontId="0" fillId="0" borderId="0" xfId="0" applyAlignment="1">
      <alignment/>
    </xf>
    <xf numFmtId="0" fontId="2" fillId="0" borderId="0" xfId="6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" fillId="0" borderId="0" xfId="74" applyFont="1" applyFill="1" applyBorder="1" applyAlignment="1">
      <alignment horizontal="center" vertical="center" wrapText="1"/>
      <protection/>
    </xf>
    <xf numFmtId="0" fontId="5" fillId="0" borderId="0" xfId="74" applyFont="1" applyFill="1" applyBorder="1" applyAlignment="1">
      <alignment vertical="center" wrapText="1"/>
      <protection/>
    </xf>
    <xf numFmtId="0" fontId="77" fillId="0" borderId="0" xfId="74" applyFont="1" applyFill="1" applyAlignment="1">
      <alignment vertical="center"/>
      <protection/>
    </xf>
    <xf numFmtId="0" fontId="5" fillId="0" borderId="0" xfId="74" applyFont="1" applyFill="1" applyBorder="1" applyAlignment="1">
      <alignment horizontal="right" vertical="center" wrapText="1"/>
      <protection/>
    </xf>
    <xf numFmtId="0" fontId="7" fillId="0" borderId="10" xfId="74" applyFont="1" applyFill="1" applyBorder="1" applyAlignment="1">
      <alignment horizontal="center" vertical="center" wrapText="1"/>
      <protection/>
    </xf>
    <xf numFmtId="0" fontId="7" fillId="0" borderId="10" xfId="74" applyFont="1" applyFill="1" applyBorder="1" applyAlignment="1">
      <alignment vertical="center" wrapText="1"/>
      <protection/>
    </xf>
    <xf numFmtId="0" fontId="89" fillId="0" borderId="10" xfId="74" applyFont="1" applyFill="1" applyBorder="1" applyAlignment="1">
      <alignment horizontal="left" vertical="center" indent="1"/>
      <protection/>
    </xf>
    <xf numFmtId="0" fontId="89" fillId="0" borderId="10" xfId="74" applyFont="1" applyFill="1" applyBorder="1" applyAlignment="1">
      <alignment horizontal="center" vertical="center"/>
      <protection/>
    </xf>
    <xf numFmtId="0" fontId="5" fillId="0" borderId="11" xfId="74" applyFont="1" applyFill="1" applyBorder="1" applyAlignment="1">
      <alignment vertical="center" wrapText="1"/>
      <protection/>
    </xf>
    <xf numFmtId="0" fontId="90" fillId="0" borderId="0" xfId="71" applyFont="1" applyAlignment="1">
      <alignment horizontal="center" wrapText="1"/>
      <protection/>
    </xf>
    <xf numFmtId="0" fontId="90" fillId="0" borderId="0" xfId="71" applyFont="1" applyAlignment="1">
      <alignment horizontal="center"/>
      <protection/>
    </xf>
    <xf numFmtId="0" fontId="88" fillId="0" borderId="0" xfId="71" applyBorder="1" applyAlignment="1">
      <alignment vertical="center" wrapText="1"/>
      <protection/>
    </xf>
    <xf numFmtId="0" fontId="88" fillId="0" borderId="0" xfId="71" applyBorder="1" applyAlignment="1">
      <alignment horizontal="right" vertical="center" wrapText="1"/>
      <protection/>
    </xf>
    <xf numFmtId="0" fontId="88" fillId="0" borderId="12" xfId="71" applyBorder="1" applyAlignment="1">
      <alignment horizontal="center" vertical="center"/>
      <protection/>
    </xf>
    <xf numFmtId="0" fontId="88" fillId="0" borderId="13" xfId="71" applyBorder="1" applyAlignment="1">
      <alignment horizontal="center" vertical="center"/>
      <protection/>
    </xf>
    <xf numFmtId="0" fontId="88" fillId="0" borderId="12" xfId="71" applyBorder="1" applyAlignment="1">
      <alignment vertical="center"/>
      <protection/>
    </xf>
    <xf numFmtId="176" fontId="88" fillId="0" borderId="13" xfId="71" applyNumberFormat="1" applyBorder="1" applyAlignment="1">
      <alignment vertical="center"/>
      <protection/>
    </xf>
    <xf numFmtId="0" fontId="91" fillId="34" borderId="0" xfId="53" applyFont="1" applyFill="1" applyAlignment="1">
      <alignment horizontal="left" vertical="center"/>
      <protection/>
    </xf>
    <xf numFmtId="0" fontId="90" fillId="0" borderId="0" xfId="71" applyFont="1" applyAlignment="1">
      <alignment horizontal="center" vertical="center" wrapText="1"/>
      <protection/>
    </xf>
    <xf numFmtId="0" fontId="90" fillId="0" borderId="0" xfId="71" applyFont="1" applyAlignment="1">
      <alignment horizontal="center" vertical="center"/>
      <protection/>
    </xf>
    <xf numFmtId="0" fontId="92" fillId="0" borderId="12" xfId="71" applyFont="1" applyBorder="1" applyAlignment="1">
      <alignment vertical="center"/>
      <protection/>
    </xf>
    <xf numFmtId="176" fontId="92" fillId="0" borderId="13" xfId="71" applyNumberFormat="1" applyFont="1" applyBorder="1" applyAlignment="1">
      <alignment vertical="center"/>
      <protection/>
    </xf>
    <xf numFmtId="0" fontId="92" fillId="0" borderId="12" xfId="71" applyFont="1" applyBorder="1" applyAlignment="1">
      <alignment horizontal="center" vertical="center"/>
      <protection/>
    </xf>
    <xf numFmtId="0" fontId="88" fillId="0" borderId="0" xfId="71" applyAlignment="1">
      <alignment vertical="center"/>
      <protection/>
    </xf>
    <xf numFmtId="0" fontId="88" fillId="0" borderId="13" xfId="71" applyFill="1" applyBorder="1" applyAlignment="1">
      <alignment horizontal="center" vertical="center"/>
      <protection/>
    </xf>
    <xf numFmtId="176" fontId="92" fillId="0" borderId="13" xfId="71" applyNumberFormat="1" applyFont="1" applyFill="1" applyBorder="1" applyAlignment="1">
      <alignment vertical="center"/>
      <protection/>
    </xf>
    <xf numFmtId="0" fontId="88" fillId="0" borderId="12" xfId="71" applyBorder="1" applyAlignment="1">
      <alignment horizontal="left" vertical="center"/>
      <protection/>
    </xf>
    <xf numFmtId="176" fontId="88" fillId="0" borderId="13" xfId="71" applyNumberFormat="1" applyFill="1" applyBorder="1" applyAlignment="1">
      <alignment vertical="center"/>
      <protection/>
    </xf>
    <xf numFmtId="0" fontId="92" fillId="0" borderId="12" xfId="71" applyFont="1" applyBorder="1" applyAlignment="1">
      <alignment horizontal="left" vertical="center"/>
      <protection/>
    </xf>
    <xf numFmtId="0" fontId="88" fillId="0" borderId="13" xfId="71" applyFill="1" applyBorder="1" applyAlignment="1">
      <alignment vertical="center"/>
      <protection/>
    </xf>
    <xf numFmtId="0" fontId="91" fillId="0" borderId="0" xfId="70" applyFont="1" applyFill="1" applyAlignment="1">
      <alignment horizontal="left" vertical="center"/>
      <protection/>
    </xf>
    <xf numFmtId="0" fontId="93" fillId="0" borderId="0" xfId="70" applyFont="1" applyFill="1" applyAlignment="1">
      <alignment horizontal="center" vertical="center"/>
      <protection/>
    </xf>
    <xf numFmtId="0" fontId="94" fillId="0" borderId="0" xfId="70" applyFont="1" applyFill="1" applyBorder="1" applyAlignment="1">
      <alignment horizontal="center" vertical="center"/>
      <protection/>
    </xf>
    <xf numFmtId="0" fontId="94" fillId="0" borderId="0" xfId="70" applyFont="1" applyFill="1" applyBorder="1" applyAlignment="1">
      <alignment horizontal="right" vertical="center"/>
      <protection/>
    </xf>
    <xf numFmtId="176" fontId="95" fillId="0" borderId="0" xfId="0" applyNumberFormat="1" applyFont="1" applyFill="1" applyBorder="1" applyAlignment="1" applyProtection="1">
      <alignment horizontal="right" vertical="center"/>
      <protection locked="0"/>
    </xf>
    <xf numFmtId="14" fontId="13" fillId="0" borderId="10" xfId="75" applyNumberFormat="1" applyFont="1" applyFill="1" applyBorder="1" applyAlignment="1" applyProtection="1">
      <alignment horizontal="center" vertical="center"/>
      <protection locked="0"/>
    </xf>
    <xf numFmtId="177" fontId="96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72" applyFont="1" applyFill="1" applyBorder="1" applyAlignment="1">
      <alignment horizontal="center" vertical="center"/>
      <protection/>
    </xf>
    <xf numFmtId="178" fontId="15" fillId="0" borderId="10" xfId="0" applyNumberFormat="1" applyFont="1" applyFill="1" applyBorder="1" applyAlignment="1">
      <alignment horizontal="left" vertical="center" indent="1"/>
    </xf>
    <xf numFmtId="176" fontId="15" fillId="0" borderId="10" xfId="0" applyNumberFormat="1" applyFont="1" applyFill="1" applyBorder="1" applyAlignment="1">
      <alignment vertical="center"/>
    </xf>
    <xf numFmtId="0" fontId="0" fillId="34" borderId="0" xfId="67" applyFont="1" applyFill="1" applyAlignment="1">
      <alignment horizontal="left" vertical="center" wrapText="1"/>
      <protection/>
    </xf>
    <xf numFmtId="0" fontId="88" fillId="0" borderId="14" xfId="70" applyFont="1" applyFill="1" applyBorder="1" applyAlignment="1">
      <alignment horizontal="center" vertical="center" wrapText="1"/>
      <protection/>
    </xf>
    <xf numFmtId="176" fontId="97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13" fillId="0" borderId="10" xfId="0" applyNumberFormat="1" applyFont="1" applyFill="1" applyBorder="1" applyAlignment="1">
      <alignment vertical="center" wrapText="1"/>
    </xf>
    <xf numFmtId="177" fontId="98" fillId="0" borderId="10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left"/>
    </xf>
    <xf numFmtId="179" fontId="19" fillId="0" borderId="10" xfId="0" applyNumberFormat="1" applyFont="1" applyFill="1" applyBorder="1" applyAlignment="1">
      <alignment vertical="center" wrapText="1"/>
    </xf>
    <xf numFmtId="177" fontId="19" fillId="0" borderId="10" xfId="0" applyNumberFormat="1" applyFont="1" applyFill="1" applyBorder="1" applyAlignment="1">
      <alignment horizontal="right"/>
    </xf>
    <xf numFmtId="0" fontId="93" fillId="34" borderId="0" xfId="70" applyFont="1" applyFill="1" applyAlignment="1">
      <alignment horizontal="center" vertical="center"/>
      <protection/>
    </xf>
    <xf numFmtId="0" fontId="88" fillId="34" borderId="0" xfId="53" applyFill="1" applyBorder="1">
      <alignment vertical="center"/>
      <protection/>
    </xf>
    <xf numFmtId="0" fontId="88" fillId="34" borderId="0" xfId="53" applyFill="1">
      <alignment vertical="center"/>
      <protection/>
    </xf>
    <xf numFmtId="177" fontId="20" fillId="34" borderId="0" xfId="53" applyNumberFormat="1" applyFont="1" applyFill="1" applyAlignment="1">
      <alignment horizontal="center" vertical="center"/>
      <protection/>
    </xf>
    <xf numFmtId="179" fontId="21" fillId="34" borderId="0" xfId="53" applyNumberFormat="1" applyFont="1" applyFill="1" applyAlignment="1">
      <alignment/>
      <protection/>
    </xf>
    <xf numFmtId="0" fontId="99" fillId="34" borderId="0" xfId="53" applyFont="1" applyFill="1" applyBorder="1" applyAlignment="1">
      <alignment horizontal="right" vertical="center"/>
      <protection/>
    </xf>
    <xf numFmtId="0" fontId="13" fillId="34" borderId="10" xfId="60" applyFont="1" applyFill="1" applyBorder="1" applyAlignment="1">
      <alignment horizontal="center" vertical="center"/>
      <protection/>
    </xf>
    <xf numFmtId="176" fontId="98" fillId="34" borderId="10" xfId="0" applyNumberFormat="1" applyFont="1" applyFill="1" applyBorder="1" applyAlignment="1" applyProtection="1">
      <alignment vertical="center"/>
      <protection/>
    </xf>
    <xf numFmtId="176" fontId="18" fillId="34" borderId="10" xfId="0" applyNumberFormat="1" applyFont="1" applyFill="1" applyBorder="1" applyAlignment="1" applyProtection="1">
      <alignment vertical="center"/>
      <protection/>
    </xf>
    <xf numFmtId="0" fontId="13" fillId="34" borderId="10" xfId="53" applyFont="1" applyFill="1" applyBorder="1" applyAlignment="1">
      <alignment vertical="center"/>
      <protection/>
    </xf>
    <xf numFmtId="179" fontId="13" fillId="34" borderId="10" xfId="53" applyNumberFormat="1" applyFont="1" applyFill="1" applyBorder="1" applyAlignment="1">
      <alignment vertical="center"/>
      <protection/>
    </xf>
    <xf numFmtId="3" fontId="15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15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15" fillId="34" borderId="10" xfId="0" applyNumberFormat="1" applyFont="1" applyFill="1" applyBorder="1" applyAlignment="1" applyProtection="1">
      <alignment vertical="center"/>
      <protection/>
    </xf>
    <xf numFmtId="0" fontId="99" fillId="34" borderId="10" xfId="53" applyFont="1" applyFill="1" applyBorder="1" applyAlignment="1">
      <alignment vertical="center"/>
      <protection/>
    </xf>
    <xf numFmtId="177" fontId="20" fillId="34" borderId="10" xfId="32" applyNumberFormat="1" applyFont="1" applyFill="1" applyBorder="1" applyAlignment="1">
      <alignment horizontal="right" vertical="center"/>
    </xf>
    <xf numFmtId="0" fontId="22" fillId="34" borderId="10" xfId="53" applyFont="1" applyFill="1" applyBorder="1" applyAlignment="1">
      <alignment vertical="center"/>
      <protection/>
    </xf>
    <xf numFmtId="0" fontId="22" fillId="34" borderId="15" xfId="53" applyFont="1" applyFill="1" applyBorder="1" applyAlignment="1">
      <alignment vertical="center"/>
      <protection/>
    </xf>
    <xf numFmtId="177" fontId="20" fillId="34" borderId="15" xfId="32" applyNumberFormat="1" applyFont="1" applyFill="1" applyBorder="1" applyAlignment="1">
      <alignment horizontal="right" vertical="center"/>
    </xf>
    <xf numFmtId="0" fontId="99" fillId="34" borderId="15" xfId="53" applyFont="1" applyFill="1" applyBorder="1" applyAlignment="1">
      <alignment/>
      <protection/>
    </xf>
    <xf numFmtId="177" fontId="0" fillId="34" borderId="15" xfId="53" applyNumberFormat="1" applyFont="1" applyFill="1" applyBorder="1" applyAlignment="1">
      <alignment horizontal="right" vertical="center"/>
      <protection/>
    </xf>
    <xf numFmtId="0" fontId="99" fillId="34" borderId="10" xfId="53" applyFont="1" applyFill="1" applyBorder="1" applyAlignment="1">
      <alignment/>
      <protection/>
    </xf>
    <xf numFmtId="177" fontId="0" fillId="34" borderId="10" xfId="53" applyNumberFormat="1" applyFont="1" applyFill="1" applyBorder="1" applyAlignment="1">
      <alignment horizontal="right" vertical="center"/>
      <protection/>
    </xf>
    <xf numFmtId="0" fontId="22" fillId="34" borderId="10" xfId="53" applyFont="1" applyFill="1" applyBorder="1" applyAlignment="1">
      <alignment/>
      <protection/>
    </xf>
    <xf numFmtId="0" fontId="13" fillId="34" borderId="10" xfId="0" applyFont="1" applyFill="1" applyBorder="1" applyAlignment="1">
      <alignment horizontal="left" vertical="center"/>
    </xf>
    <xf numFmtId="177" fontId="98" fillId="34" borderId="10" xfId="0" applyNumberFormat="1" applyFont="1" applyFill="1" applyBorder="1" applyAlignment="1">
      <alignment horizontal="right" vertical="center"/>
    </xf>
    <xf numFmtId="0" fontId="0" fillId="34" borderId="16" xfId="67" applyFont="1" applyFill="1" applyBorder="1" applyAlignment="1">
      <alignment horizontal="left" vertical="center" wrapText="1"/>
      <protection/>
    </xf>
    <xf numFmtId="177" fontId="98" fillId="33" borderId="10" xfId="0" applyNumberFormat="1" applyFont="1" applyFill="1" applyBorder="1" applyAlignment="1">
      <alignment horizontal="right" vertical="center"/>
    </xf>
    <xf numFmtId="0" fontId="100" fillId="0" borderId="10" xfId="0" applyFont="1" applyBorder="1" applyAlignment="1">
      <alignment horizontal="left"/>
    </xf>
    <xf numFmtId="179" fontId="100" fillId="0" borderId="10" xfId="0" applyNumberFormat="1" applyFont="1" applyFill="1" applyBorder="1" applyAlignment="1">
      <alignment vertical="center" wrapText="1"/>
    </xf>
    <xf numFmtId="177" fontId="19" fillId="33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6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wrapText="1" shrinkToFit="1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8" fillId="0" borderId="10" xfId="69" applyNumberFormat="1" applyFont="1" applyFill="1" applyBorder="1" applyAlignment="1" applyProtection="1">
      <alignment vertical="center"/>
      <protection locked="0"/>
    </xf>
    <xf numFmtId="0" fontId="19" fillId="0" borderId="10" xfId="69" applyNumberFormat="1" applyFont="1" applyFill="1" applyBorder="1" applyAlignment="1" applyProtection="1">
      <alignment vertical="center"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4" fontId="19" fillId="0" borderId="10" xfId="0" applyNumberFormat="1" applyFont="1" applyFill="1" applyBorder="1" applyAlignment="1" applyProtection="1">
      <alignment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/>
      <protection locked="0"/>
    </xf>
    <xf numFmtId="0" fontId="28" fillId="0" borderId="10" xfId="0" applyFont="1" applyFill="1" applyBorder="1" applyAlignment="1" applyProtection="1">
      <alignment horizontal="center"/>
      <protection locked="0"/>
    </xf>
    <xf numFmtId="0" fontId="28" fillId="0" borderId="10" xfId="69" applyNumberFormat="1" applyFont="1" applyFill="1" applyBorder="1" applyAlignment="1" applyProtection="1">
      <alignment horizontal="left" vertical="center"/>
      <protection locked="0"/>
    </xf>
    <xf numFmtId="0" fontId="28" fillId="33" borderId="10" xfId="69" applyNumberFormat="1" applyFont="1" applyFill="1" applyBorder="1" applyAlignment="1" applyProtection="1">
      <alignment horizontal="left" vertical="center"/>
      <protection locked="0"/>
    </xf>
    <xf numFmtId="1" fontId="28" fillId="0" borderId="10" xfId="0" applyNumberFormat="1" applyFont="1" applyFill="1" applyBorder="1" applyAlignment="1" applyProtection="1">
      <alignment/>
      <protection locked="0"/>
    </xf>
    <xf numFmtId="1" fontId="28" fillId="33" borderId="10" xfId="0" applyNumberFormat="1" applyFont="1" applyFill="1" applyBorder="1" applyAlignment="1" applyProtection="1">
      <alignment/>
      <protection locked="0"/>
    </xf>
    <xf numFmtId="1" fontId="19" fillId="0" borderId="10" xfId="0" applyNumberFormat="1" applyFont="1" applyFill="1" applyBorder="1" applyAlignment="1" applyProtection="1">
      <alignment horizontal="left" indent="1"/>
      <protection locked="0"/>
    </xf>
    <xf numFmtId="1" fontId="19" fillId="33" borderId="10" xfId="0" applyNumberFormat="1" applyFont="1" applyFill="1" applyBorder="1" applyAlignment="1" applyProtection="1">
      <alignment horizontal="left" indent="1"/>
      <protection locked="0"/>
    </xf>
    <xf numFmtId="0" fontId="29" fillId="0" borderId="10" xfId="0" applyFont="1" applyFill="1" applyBorder="1" applyAlignment="1" applyProtection="1">
      <alignment horizontal="right" vertical="center"/>
      <protection locked="0"/>
    </xf>
    <xf numFmtId="0" fontId="28" fillId="0" borderId="10" xfId="0" applyFont="1" applyFill="1" applyBorder="1" applyAlignment="1" applyProtection="1">
      <alignment/>
      <protection locked="0"/>
    </xf>
    <xf numFmtId="43" fontId="30" fillId="34" borderId="10" xfId="22" applyNumberFormat="1" applyFont="1" applyFill="1" applyBorder="1" applyAlignment="1">
      <alignment vertical="center"/>
    </xf>
    <xf numFmtId="1" fontId="19" fillId="0" borderId="10" xfId="0" applyNumberFormat="1" applyFont="1" applyFill="1" applyBorder="1" applyAlignment="1" applyProtection="1">
      <alignment/>
      <protection locked="0"/>
    </xf>
    <xf numFmtId="0" fontId="31" fillId="0" borderId="10" xfId="0" applyFont="1" applyFill="1" applyBorder="1" applyAlignment="1" applyProtection="1">
      <alignment/>
      <protection locked="0"/>
    </xf>
    <xf numFmtId="176" fontId="19" fillId="0" borderId="10" xfId="0" applyNumberFormat="1" applyFont="1" applyFill="1" applyBorder="1" applyAlignment="1" applyProtection="1">
      <alignment horizontal="left" shrinkToFit="1"/>
      <protection locked="0"/>
    </xf>
    <xf numFmtId="0" fontId="28" fillId="0" borderId="10" xfId="0" applyFont="1" applyFill="1" applyBorder="1" applyAlignment="1" applyProtection="1">
      <alignment horizontal="right" vertical="center"/>
      <protection locked="0"/>
    </xf>
    <xf numFmtId="176" fontId="19" fillId="0" borderId="10" xfId="0" applyNumberFormat="1" applyFont="1" applyFill="1" applyBorder="1" applyAlignment="1" applyProtection="1">
      <alignment shrinkToFit="1"/>
      <protection locked="0"/>
    </xf>
    <xf numFmtId="0" fontId="19" fillId="0" borderId="10" xfId="0" applyNumberFormat="1" applyFont="1" applyFill="1" applyBorder="1" applyAlignment="1" applyProtection="1">
      <alignment vertical="center"/>
      <protection locked="0"/>
    </xf>
    <xf numFmtId="0" fontId="28" fillId="33" borderId="10" xfId="0" applyFont="1" applyFill="1" applyBorder="1" applyAlignment="1" applyProtection="1">
      <alignment/>
      <protection locked="0"/>
    </xf>
    <xf numFmtId="0" fontId="28" fillId="0" borderId="10" xfId="0" applyNumberFormat="1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33" borderId="10" xfId="0" applyFont="1" applyFill="1" applyBorder="1" applyAlignment="1" applyProtection="1">
      <alignment horizontal="center"/>
      <protection locked="0"/>
    </xf>
    <xf numFmtId="1" fontId="19" fillId="33" borderId="10" xfId="0" applyNumberFormat="1" applyFont="1" applyFill="1" applyBorder="1" applyAlignment="1" applyProtection="1">
      <alignment horizontal="center"/>
      <protection locked="0"/>
    </xf>
    <xf numFmtId="178" fontId="0" fillId="0" borderId="0" xfId="0" applyNumberFormat="1" applyAlignment="1">
      <alignment/>
    </xf>
    <xf numFmtId="0" fontId="93" fillId="0" borderId="0" xfId="67" applyFont="1" applyFill="1" applyAlignment="1">
      <alignment horizontal="center" vertical="center"/>
      <protection/>
    </xf>
    <xf numFmtId="178" fontId="93" fillId="0" borderId="0" xfId="67" applyNumberFormat="1" applyFont="1" applyFill="1" applyAlignment="1">
      <alignment horizontal="center" vertical="center"/>
      <protection/>
    </xf>
    <xf numFmtId="0" fontId="25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8" fillId="0" borderId="0" xfId="67" applyBorder="1" applyAlignment="1">
      <alignment horizontal="right" vertical="center"/>
      <protection/>
    </xf>
    <xf numFmtId="178" fontId="99" fillId="0" borderId="0" xfId="67" applyNumberFormat="1" applyFont="1" applyBorder="1" applyAlignment="1">
      <alignment horizontal="right" vertical="center"/>
      <protection/>
    </xf>
    <xf numFmtId="0" fontId="32" fillId="0" borderId="10" xfId="0" applyFont="1" applyFill="1" applyBorder="1" applyAlignment="1">
      <alignment horizontal="center" vertical="center"/>
    </xf>
    <xf numFmtId="0" fontId="32" fillId="0" borderId="10" xfId="73" applyFont="1" applyFill="1" applyBorder="1" applyAlignment="1">
      <alignment horizontal="center" vertical="center"/>
      <protection/>
    </xf>
    <xf numFmtId="178" fontId="32" fillId="0" borderId="10" xfId="73" applyNumberFormat="1" applyFont="1" applyFill="1" applyBorder="1" applyAlignment="1">
      <alignment horizontal="center" vertical="center"/>
      <protection/>
    </xf>
    <xf numFmtId="0" fontId="19" fillId="0" borderId="10" xfId="0" applyFont="1" applyFill="1" applyBorder="1" applyAlignment="1">
      <alignment vertical="center"/>
    </xf>
    <xf numFmtId="178" fontId="28" fillId="33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178" fontId="19" fillId="33" borderId="10" xfId="0" applyNumberFormat="1" applyFont="1" applyFill="1" applyBorder="1" applyAlignment="1">
      <alignment horizontal="right" vertical="center"/>
    </xf>
    <xf numFmtId="178" fontId="19" fillId="34" borderId="10" xfId="0" applyNumberFormat="1" applyFont="1" applyFill="1" applyBorder="1" applyAlignment="1">
      <alignment horizontal="right" vertical="center"/>
    </xf>
    <xf numFmtId="0" fontId="25" fillId="0" borderId="0" xfId="67" applyFont="1" applyFill="1" applyAlignment="1">
      <alignment vertical="center"/>
      <protection/>
    </xf>
    <xf numFmtId="0" fontId="0" fillId="0" borderId="0" xfId="67" applyFont="1" applyFill="1" applyAlignment="1">
      <alignment vertical="center"/>
      <protection/>
    </xf>
    <xf numFmtId="0" fontId="88" fillId="0" borderId="0" xfId="67" applyFill="1" applyBorder="1" applyAlignment="1">
      <alignment horizontal="right" vertical="center"/>
      <protection/>
    </xf>
    <xf numFmtId="0" fontId="16" fillId="0" borderId="10" xfId="67" applyFont="1" applyFill="1" applyBorder="1" applyAlignment="1">
      <alignment horizontal="center" vertical="center"/>
      <protection/>
    </xf>
    <xf numFmtId="0" fontId="17" fillId="0" borderId="10" xfId="73" applyFont="1" applyFill="1" applyBorder="1" applyAlignment="1">
      <alignment horizontal="center" vertical="center"/>
      <protection/>
    </xf>
    <xf numFmtId="177" fontId="17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67" applyFont="1" applyFill="1" applyBorder="1" applyAlignment="1">
      <alignment horizontal="left" vertical="center"/>
      <protection/>
    </xf>
    <xf numFmtId="49" fontId="101" fillId="0" borderId="10" xfId="0" applyNumberFormat="1" applyFont="1" applyFill="1" applyBorder="1" applyAlignment="1" applyProtection="1">
      <alignment vertical="center"/>
      <protection/>
    </xf>
    <xf numFmtId="180" fontId="34" fillId="33" borderId="10" xfId="0" applyNumberFormat="1" applyFont="1" applyFill="1" applyBorder="1" applyAlignment="1">
      <alignment horizontal="right" vertical="top" wrapText="1"/>
    </xf>
    <xf numFmtId="0" fontId="102" fillId="0" borderId="10" xfId="0" applyFont="1" applyFill="1" applyBorder="1" applyAlignment="1">
      <alignment horizontal="left" vertical="center" wrapText="1"/>
    </xf>
    <xf numFmtId="0" fontId="10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0" fontId="34" fillId="0" borderId="10" xfId="0" applyNumberFormat="1" applyFont="1" applyFill="1" applyBorder="1" applyAlignment="1">
      <alignment horizontal="right" vertical="top" wrapText="1"/>
    </xf>
    <xf numFmtId="0" fontId="103" fillId="0" borderId="18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 applyProtection="1">
      <alignment horizontal="center" wrapText="1" shrinkToFit="1"/>
      <protection locked="0"/>
    </xf>
    <xf numFmtId="0" fontId="17" fillId="0" borderId="19" xfId="0" applyFont="1" applyFill="1" applyBorder="1" applyAlignment="1" applyProtection="1">
      <alignment horizontal="center" wrapText="1" shrinkToFit="1"/>
      <protection locked="0"/>
    </xf>
    <xf numFmtId="0" fontId="17" fillId="0" borderId="10" xfId="0" applyFont="1" applyFill="1" applyBorder="1" applyAlignment="1" applyProtection="1">
      <alignment horizontal="center" wrapText="1" shrinkToFit="1"/>
      <protection locked="0"/>
    </xf>
    <xf numFmtId="0" fontId="27" fillId="0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 applyProtection="1">
      <alignment/>
      <protection locked="0"/>
    </xf>
    <xf numFmtId="178" fontId="1" fillId="0" borderId="10" xfId="0" applyNumberFormat="1" applyFont="1" applyFill="1" applyBorder="1" applyAlignment="1" applyProtection="1">
      <alignment/>
      <protection locked="0"/>
    </xf>
    <xf numFmtId="178" fontId="1" fillId="0" borderId="10" xfId="0" applyNumberFormat="1" applyFont="1" applyFill="1" applyBorder="1" applyAlignment="1" applyProtection="1">
      <alignment horizontal="right" vertical="center"/>
      <protection/>
    </xf>
    <xf numFmtId="178" fontId="8" fillId="0" borderId="10" xfId="67" applyNumberFormat="1" applyFont="1" applyFill="1" applyBorder="1">
      <alignment vertical="center"/>
      <protection/>
    </xf>
    <xf numFmtId="178" fontId="1" fillId="33" borderId="10" xfId="0" applyNumberFormat="1" applyFont="1" applyFill="1" applyBorder="1" applyAlignment="1" applyProtection="1">
      <alignment horizontal="right" vertical="center"/>
      <protection/>
    </xf>
    <xf numFmtId="178" fontId="1" fillId="0" borderId="10" xfId="0" applyNumberFormat="1" applyFont="1" applyFill="1" applyBorder="1" applyAlignment="1" applyProtection="1">
      <alignment horizontal="right" vertical="center"/>
      <protection locked="0"/>
    </xf>
    <xf numFmtId="0" fontId="36" fillId="0" borderId="10" xfId="0" applyFont="1" applyFill="1" applyBorder="1" applyAlignment="1" applyProtection="1">
      <alignment/>
      <protection locked="0"/>
    </xf>
    <xf numFmtId="178" fontId="36" fillId="0" borderId="10" xfId="0" applyNumberFormat="1" applyFont="1" applyFill="1" applyBorder="1" applyAlignment="1" applyProtection="1">
      <alignment/>
      <protection locked="0"/>
    </xf>
    <xf numFmtId="178" fontId="1" fillId="33" borderId="10" xfId="0" applyNumberFormat="1" applyFont="1" applyFill="1" applyBorder="1" applyAlignment="1" applyProtection="1">
      <alignment/>
      <protection/>
    </xf>
    <xf numFmtId="178" fontId="1" fillId="33" borderId="10" xfId="0" applyNumberFormat="1" applyFont="1" applyFill="1" applyBorder="1" applyAlignment="1" applyProtection="1">
      <alignment/>
      <protection locked="0"/>
    </xf>
    <xf numFmtId="178" fontId="1" fillId="33" borderId="10" xfId="0" applyNumberFormat="1" applyFont="1" applyFill="1" applyBorder="1" applyAlignment="1" applyProtection="1">
      <alignment horizontal="right" vertical="center"/>
      <protection locked="0"/>
    </xf>
    <xf numFmtId="0" fontId="37" fillId="0" borderId="10" xfId="0" applyFont="1" applyFill="1" applyBorder="1" applyAlignment="1" applyProtection="1">
      <alignment horizontal="center"/>
      <protection locked="0"/>
    </xf>
    <xf numFmtId="178" fontId="38" fillId="33" borderId="10" xfId="0" applyNumberFormat="1" applyFont="1" applyFill="1" applyBorder="1" applyAlignment="1" applyProtection="1">
      <alignment horizontal="right" vertical="center"/>
      <protection/>
    </xf>
    <xf numFmtId="178" fontId="99" fillId="0" borderId="10" xfId="0" applyNumberFormat="1" applyFont="1" applyFill="1" applyBorder="1" applyAlignment="1" applyProtection="1">
      <alignment vertical="center"/>
      <protection/>
    </xf>
    <xf numFmtId="1" fontId="38" fillId="0" borderId="10" xfId="0" applyNumberFormat="1" applyFont="1" applyFill="1" applyBorder="1" applyAlignment="1" applyProtection="1">
      <alignment/>
      <protection locked="0"/>
    </xf>
    <xf numFmtId="178" fontId="38" fillId="33" borderId="10" xfId="0" applyNumberFormat="1" applyFont="1" applyFill="1" applyBorder="1" applyAlignment="1" applyProtection="1">
      <alignment/>
      <protection locked="0"/>
    </xf>
    <xf numFmtId="178" fontId="38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 applyProtection="1">
      <alignment horizontal="left" shrinkToFit="1"/>
      <protection locked="0"/>
    </xf>
    <xf numFmtId="0" fontId="1" fillId="0" borderId="0" xfId="0" applyFont="1" applyFill="1" applyAlignment="1" applyProtection="1">
      <alignment/>
      <protection locked="0"/>
    </xf>
    <xf numFmtId="178" fontId="1" fillId="0" borderId="10" xfId="0" applyNumberFormat="1" applyFont="1" applyFill="1" applyBorder="1" applyAlignment="1" applyProtection="1">
      <alignment/>
      <protection locked="0"/>
    </xf>
    <xf numFmtId="178" fontId="1" fillId="0" borderId="10" xfId="0" applyNumberFormat="1" applyFont="1" applyFill="1" applyBorder="1" applyAlignment="1" applyProtection="1">
      <alignment horizontal="left" indent="1"/>
      <protection locked="0"/>
    </xf>
    <xf numFmtId="176" fontId="39" fillId="0" borderId="10" xfId="0" applyNumberFormat="1" applyFont="1" applyFill="1" applyBorder="1" applyAlignment="1" applyProtection="1">
      <alignment horizontal="left" shrinkToFit="1"/>
      <protection locked="0"/>
    </xf>
    <xf numFmtId="178" fontId="20" fillId="0" borderId="10" xfId="0" applyNumberFormat="1" applyFont="1" applyFill="1" applyBorder="1" applyAlignment="1" applyProtection="1">
      <alignment horizontal="left" shrinkToFit="1"/>
      <protection locked="0"/>
    </xf>
    <xf numFmtId="178" fontId="1" fillId="0" borderId="0" xfId="0" applyNumberFormat="1" applyFont="1" applyFill="1" applyAlignment="1" applyProtection="1">
      <alignment/>
      <protection locked="0"/>
    </xf>
    <xf numFmtId="178" fontId="38" fillId="0" borderId="10" xfId="0" applyNumberFormat="1" applyFont="1" applyFill="1" applyBorder="1" applyAlignment="1" applyProtection="1">
      <alignment horizontal="right" vertical="center"/>
      <protection locked="0"/>
    </xf>
    <xf numFmtId="178" fontId="37" fillId="0" borderId="10" xfId="0" applyNumberFormat="1" applyFont="1" applyFill="1" applyBorder="1" applyAlignment="1" applyProtection="1">
      <alignment horizontal="center"/>
      <protection locked="0"/>
    </xf>
    <xf numFmtId="178" fontId="1" fillId="33" borderId="10" xfId="0" applyNumberFormat="1" applyFont="1" applyFill="1" applyBorder="1" applyAlignment="1" applyProtection="1">
      <alignment vertical="center"/>
      <protection locked="0"/>
    </xf>
    <xf numFmtId="178" fontId="1" fillId="0" borderId="10" xfId="0" applyNumberFormat="1" applyFont="1" applyFill="1" applyBorder="1" applyAlignment="1" applyProtection="1">
      <alignment vertical="center"/>
      <protection locked="0"/>
    </xf>
    <xf numFmtId="176" fontId="20" fillId="0" borderId="10" xfId="0" applyNumberFormat="1" applyFont="1" applyFill="1" applyBorder="1" applyAlignment="1" applyProtection="1">
      <alignment shrinkToFit="1"/>
      <protection locked="0"/>
    </xf>
    <xf numFmtId="178" fontId="20" fillId="0" borderId="10" xfId="0" applyNumberFormat="1" applyFont="1" applyFill="1" applyBorder="1" applyAlignment="1" applyProtection="1">
      <alignment shrinkToFit="1"/>
      <protection locked="0"/>
    </xf>
    <xf numFmtId="0" fontId="38" fillId="0" borderId="10" xfId="0" applyFont="1" applyFill="1" applyBorder="1" applyAlignment="1" applyProtection="1">
      <alignment/>
      <protection locked="0"/>
    </xf>
    <xf numFmtId="178" fontId="103" fillId="0" borderId="10" xfId="0" applyNumberFormat="1" applyFont="1" applyFill="1" applyBorder="1" applyAlignment="1">
      <alignment horizontal="right" vertical="center"/>
    </xf>
    <xf numFmtId="178" fontId="38" fillId="0" borderId="10" xfId="0" applyNumberFormat="1" applyFont="1" applyFill="1" applyBorder="1" applyAlignment="1" applyProtection="1">
      <alignment/>
      <protection locked="0"/>
    </xf>
    <xf numFmtId="0" fontId="40" fillId="0" borderId="10" xfId="0" applyFont="1" applyFill="1" applyBorder="1" applyAlignment="1" applyProtection="1">
      <alignment/>
      <protection locked="0"/>
    </xf>
    <xf numFmtId="178" fontId="40" fillId="0" borderId="10" xfId="0" applyNumberFormat="1" applyFont="1" applyFill="1" applyBorder="1" applyAlignment="1" applyProtection="1">
      <alignment/>
      <protection locked="0"/>
    </xf>
    <xf numFmtId="178" fontId="38" fillId="33" borderId="10" xfId="0" applyNumberFormat="1" applyFont="1" applyFill="1" applyBorder="1" applyAlignment="1" applyProtection="1">
      <alignment/>
      <protection locked="0"/>
    </xf>
    <xf numFmtId="178" fontId="103" fillId="0" borderId="2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 applyProtection="1">
      <alignment horizontal="center"/>
      <protection locked="0"/>
    </xf>
    <xf numFmtId="178" fontId="1" fillId="33" borderId="10" xfId="0" applyNumberFormat="1" applyFont="1" applyFill="1" applyBorder="1" applyAlignment="1" applyProtection="1">
      <alignment horizontal="right" vertical="center"/>
      <protection/>
    </xf>
    <xf numFmtId="178" fontId="25" fillId="0" borderId="10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center" wrapText="1"/>
      <protection locked="0"/>
    </xf>
    <xf numFmtId="0" fontId="41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 vertical="center"/>
      <protection locked="0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千位分隔[0] 3 2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 90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 2 2 3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40% - 强调文字颜色 5" xfId="62"/>
    <cellStyle name="60% - 强调文字颜色 5" xfId="63"/>
    <cellStyle name="常规 3 4" xfId="64"/>
    <cellStyle name="强调文字颜色 6" xfId="65"/>
    <cellStyle name="40% - 强调文字颜色 6" xfId="66"/>
    <cellStyle name="常规 2 3 2" xfId="67"/>
    <cellStyle name="60% - 强调文字颜色 6" xfId="68"/>
    <cellStyle name="常规_01石马河" xfId="69"/>
    <cellStyle name="常规 2" xfId="70"/>
    <cellStyle name="常规 3 5" xfId="71"/>
    <cellStyle name="常规 4" xfId="72"/>
    <cellStyle name="常规 4 2" xfId="73"/>
    <cellStyle name="常规 7" xfId="74"/>
    <cellStyle name="常规_2007人代会数据 2" xfId="75"/>
    <cellStyle name="常规_01汉丰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:F1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62" t="s">
        <v>305</v>
      </c>
      <c r="B1" s="62"/>
      <c r="C1" s="62"/>
      <c r="D1" s="62"/>
      <c r="E1" s="62"/>
      <c r="F1" s="62"/>
    </row>
    <row r="2" spans="1:6" ht="27.75" customHeight="1">
      <c r="A2" s="63"/>
      <c r="B2" s="64"/>
      <c r="C2" s="65"/>
      <c r="D2" s="66"/>
      <c r="E2" s="66"/>
      <c r="F2" s="67" t="s">
        <v>20</v>
      </c>
    </row>
    <row r="3" spans="1:6" ht="18.75">
      <c r="A3" s="68" t="s">
        <v>306</v>
      </c>
      <c r="B3" s="68" t="s">
        <v>24</v>
      </c>
      <c r="C3" s="68" t="s">
        <v>25</v>
      </c>
      <c r="D3" s="68" t="s">
        <v>80</v>
      </c>
      <c r="E3" s="68" t="s">
        <v>24</v>
      </c>
      <c r="F3" s="68" t="s">
        <v>25</v>
      </c>
    </row>
    <row r="4" spans="1:6" ht="24.75" customHeight="1">
      <c r="A4" s="68" t="s">
        <v>307</v>
      </c>
      <c r="B4" s="68"/>
      <c r="C4" s="69"/>
      <c r="D4" s="68" t="s">
        <v>307</v>
      </c>
      <c r="E4" s="68"/>
      <c r="F4" s="70"/>
    </row>
    <row r="5" spans="1:6" ht="24.75" customHeight="1">
      <c r="A5" s="71" t="s">
        <v>308</v>
      </c>
      <c r="B5" s="70"/>
      <c r="C5" s="70"/>
      <c r="D5" s="72" t="s">
        <v>82</v>
      </c>
      <c r="E5" s="72"/>
      <c r="F5" s="70"/>
    </row>
    <row r="6" spans="1:6" ht="24.75" customHeight="1">
      <c r="A6" s="73" t="s">
        <v>309</v>
      </c>
      <c r="B6" s="70"/>
      <c r="C6" s="70"/>
      <c r="D6" s="73" t="s">
        <v>310</v>
      </c>
      <c r="E6" s="73"/>
      <c r="F6" s="70"/>
    </row>
    <row r="7" spans="1:6" ht="24.75" customHeight="1">
      <c r="A7" s="73" t="s">
        <v>311</v>
      </c>
      <c r="B7" s="74"/>
      <c r="C7" s="74"/>
      <c r="D7" s="75" t="s">
        <v>312</v>
      </c>
      <c r="E7" s="75"/>
      <c r="F7" s="76"/>
    </row>
    <row r="8" spans="1:6" ht="24.75" customHeight="1">
      <c r="A8" s="73"/>
      <c r="B8" s="73"/>
      <c r="C8" s="70"/>
      <c r="D8" s="75" t="s">
        <v>313</v>
      </c>
      <c r="E8" s="75"/>
      <c r="F8" s="76"/>
    </row>
    <row r="9" spans="1:6" ht="24.75" customHeight="1">
      <c r="A9" s="73"/>
      <c r="B9" s="73"/>
      <c r="C9" s="70"/>
      <c r="D9" s="73" t="s">
        <v>314</v>
      </c>
      <c r="E9" s="73"/>
      <c r="F9" s="70"/>
    </row>
    <row r="10" spans="1:6" ht="24.75" customHeight="1">
      <c r="A10" s="77"/>
      <c r="B10" s="77"/>
      <c r="C10" s="78"/>
      <c r="D10" s="75" t="s">
        <v>315</v>
      </c>
      <c r="E10" s="75"/>
      <c r="F10" s="76"/>
    </row>
    <row r="11" spans="1:6" ht="24.75" customHeight="1">
      <c r="A11" s="79"/>
      <c r="B11" s="79"/>
      <c r="C11" s="78"/>
      <c r="D11" s="75" t="s">
        <v>316</v>
      </c>
      <c r="E11" s="75"/>
      <c r="F11" s="76"/>
    </row>
    <row r="12" spans="1:6" ht="24.75" customHeight="1">
      <c r="A12" s="80"/>
      <c r="B12" s="80"/>
      <c r="C12" s="81"/>
      <c r="D12" s="73" t="s">
        <v>317</v>
      </c>
      <c r="E12" s="73"/>
      <c r="F12" s="70"/>
    </row>
    <row r="13" spans="1:6" ht="24.75" customHeight="1">
      <c r="A13" s="82"/>
      <c r="B13" s="82"/>
      <c r="C13" s="83"/>
      <c r="D13" s="75" t="s">
        <v>318</v>
      </c>
      <c r="E13" s="75"/>
      <c r="F13" s="76"/>
    </row>
    <row r="14" spans="1:6" ht="24.75" customHeight="1">
      <c r="A14" s="84"/>
      <c r="B14" s="84"/>
      <c r="C14" s="85"/>
      <c r="D14" s="75" t="s">
        <v>319</v>
      </c>
      <c r="E14" s="75"/>
      <c r="F14" s="76"/>
    </row>
    <row r="15" spans="1:6" ht="24.75" customHeight="1">
      <c r="A15" s="86"/>
      <c r="B15" s="86"/>
      <c r="C15" s="78"/>
      <c r="D15" s="73" t="s">
        <v>320</v>
      </c>
      <c r="E15" s="73"/>
      <c r="F15" s="70"/>
    </row>
    <row r="16" spans="1:6" ht="24.75" customHeight="1">
      <c r="A16" s="86"/>
      <c r="B16" s="86"/>
      <c r="C16" s="78"/>
      <c r="D16" s="75" t="s">
        <v>321</v>
      </c>
      <c r="E16" s="75"/>
      <c r="F16" s="76"/>
    </row>
    <row r="17" spans="1:6" ht="24.75" customHeight="1">
      <c r="A17" s="87" t="s">
        <v>322</v>
      </c>
      <c r="B17" s="87"/>
      <c r="C17" s="88"/>
      <c r="D17" s="87" t="s">
        <v>323</v>
      </c>
      <c r="E17" s="70"/>
      <c r="F17" s="70"/>
    </row>
    <row r="18" spans="1:6" ht="24.75" customHeight="1">
      <c r="A18" s="73" t="s">
        <v>324</v>
      </c>
      <c r="B18" s="73"/>
      <c r="C18" s="76"/>
      <c r="D18" s="73" t="s">
        <v>325</v>
      </c>
      <c r="E18" s="76"/>
      <c r="F18" s="76"/>
    </row>
    <row r="19" spans="1:6" ht="14.25" customHeight="1">
      <c r="A19" s="89" t="s">
        <v>326</v>
      </c>
      <c r="B19" s="89"/>
      <c r="C19" s="89"/>
      <c r="D19" s="89"/>
      <c r="E19" s="89"/>
      <c r="F19" s="89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0">
      <selection activeCell="H35" sqref="H35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42" t="s">
        <v>327</v>
      </c>
      <c r="B1" s="42"/>
      <c r="C1" s="42"/>
    </row>
    <row r="2" spans="2:3" ht="14.25">
      <c r="B2" s="52"/>
      <c r="C2" s="53" t="s">
        <v>20</v>
      </c>
    </row>
    <row r="3" spans="1:3" ht="18.75">
      <c r="A3" s="54" t="s">
        <v>213</v>
      </c>
      <c r="B3" s="55" t="s">
        <v>80</v>
      </c>
      <c r="C3" s="55" t="s">
        <v>215</v>
      </c>
    </row>
    <row r="4" spans="1:3" ht="18.75">
      <c r="A4" s="56"/>
      <c r="B4" s="57" t="s">
        <v>271</v>
      </c>
      <c r="C4" s="58">
        <f>C5+C12</f>
        <v>0</v>
      </c>
    </row>
    <row r="5" spans="1:3" ht="24.75" customHeight="1">
      <c r="A5" s="59"/>
      <c r="B5" s="60"/>
      <c r="C5" s="61"/>
    </row>
    <row r="6" spans="1:3" ht="24.75" customHeight="1">
      <c r="A6" s="59"/>
      <c r="B6" s="60"/>
      <c r="C6" s="61"/>
    </row>
    <row r="7" spans="1:3" ht="24.75" customHeight="1">
      <c r="A7" s="59"/>
      <c r="B7" s="60"/>
      <c r="C7" s="61"/>
    </row>
    <row r="8" spans="1:3" ht="24.75" customHeight="1">
      <c r="A8" s="59"/>
      <c r="B8" s="60"/>
      <c r="C8" s="61"/>
    </row>
    <row r="9" spans="1:3" ht="24.75" customHeight="1">
      <c r="A9" s="59"/>
      <c r="B9" s="60"/>
      <c r="C9" s="61"/>
    </row>
    <row r="10" spans="1:3" ht="24.75" customHeight="1">
      <c r="A10" s="59"/>
      <c r="B10" s="60"/>
      <c r="C10" s="61"/>
    </row>
    <row r="11" spans="1:3" ht="24.75" customHeight="1">
      <c r="A11" s="59"/>
      <c r="B11" s="60"/>
      <c r="C11" s="61"/>
    </row>
    <row r="12" spans="1:3" ht="24.75" customHeight="1">
      <c r="A12" s="59"/>
      <c r="B12" s="60"/>
      <c r="C12" s="61"/>
    </row>
    <row r="13" spans="1:3" ht="24.75" customHeight="1">
      <c r="A13" s="59"/>
      <c r="B13" s="60"/>
      <c r="C13" s="61"/>
    </row>
    <row r="14" spans="1:3" ht="24.75" customHeight="1">
      <c r="A14" s="59"/>
      <c r="B14" s="60"/>
      <c r="C14" s="61"/>
    </row>
    <row r="15" spans="1:3" ht="24.75" customHeight="1">
      <c r="A15" s="59"/>
      <c r="B15" s="60"/>
      <c r="C15" s="61"/>
    </row>
    <row r="16" spans="1:3" ht="24.75" customHeight="1">
      <c r="A16" s="59"/>
      <c r="B16" s="60"/>
      <c r="C16" s="61"/>
    </row>
    <row r="17" spans="1:2" ht="24.75" customHeight="1">
      <c r="A17" s="51" t="s">
        <v>326</v>
      </c>
      <c r="B17" s="51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B15" sqref="B15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1"/>
      <c r="B1" s="41"/>
    </row>
    <row r="2" spans="1:2" ht="24">
      <c r="A2" s="42" t="s">
        <v>328</v>
      </c>
      <c r="B2" s="42"/>
    </row>
    <row r="3" spans="1:2" ht="14.25">
      <c r="A3" s="43" t="s">
        <v>268</v>
      </c>
      <c r="B3" s="43"/>
    </row>
    <row r="4" spans="1:2" ht="14.25">
      <c r="A4" s="44"/>
      <c r="B4" s="45" t="s">
        <v>20</v>
      </c>
    </row>
    <row r="5" spans="1:2" ht="14.25">
      <c r="A5" s="46" t="s">
        <v>269</v>
      </c>
      <c r="B5" s="47" t="s">
        <v>270</v>
      </c>
    </row>
    <row r="6" spans="1:2" ht="14.25">
      <c r="A6" s="46"/>
      <c r="B6" s="47"/>
    </row>
    <row r="7" spans="1:2" ht="30" customHeight="1">
      <c r="A7" s="48" t="s">
        <v>271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272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C17" sqref="C17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29" t="s">
        <v>329</v>
      </c>
      <c r="B1" s="30"/>
    </row>
    <row r="2" spans="1:2" ht="18" customHeight="1">
      <c r="A2" s="34" t="s">
        <v>330</v>
      </c>
      <c r="B2" s="23" t="s">
        <v>20</v>
      </c>
    </row>
    <row r="3" spans="1:2" ht="18" customHeight="1">
      <c r="A3" s="24" t="s">
        <v>331</v>
      </c>
      <c r="B3" s="35" t="s">
        <v>270</v>
      </c>
    </row>
    <row r="4" spans="1:2" ht="18" customHeight="1">
      <c r="A4" s="31" t="s">
        <v>332</v>
      </c>
      <c r="B4" s="36"/>
    </row>
    <row r="5" spans="1:2" ht="18" customHeight="1">
      <c r="A5" s="37" t="s">
        <v>333</v>
      </c>
      <c r="B5" s="38"/>
    </row>
    <row r="6" spans="1:2" ht="18" customHeight="1">
      <c r="A6" s="37" t="s">
        <v>334</v>
      </c>
      <c r="B6" s="38"/>
    </row>
    <row r="7" spans="1:2" ht="18" customHeight="1">
      <c r="A7" s="37" t="s">
        <v>335</v>
      </c>
      <c r="B7" s="38"/>
    </row>
    <row r="8" spans="1:2" ht="18" customHeight="1">
      <c r="A8" s="39" t="s">
        <v>336</v>
      </c>
      <c r="B8" s="36"/>
    </row>
    <row r="9" spans="1:2" ht="18" customHeight="1">
      <c r="A9" s="37" t="s">
        <v>333</v>
      </c>
      <c r="B9" s="38"/>
    </row>
    <row r="10" spans="1:2" ht="18" customHeight="1">
      <c r="A10" s="37" t="s">
        <v>334</v>
      </c>
      <c r="B10" s="38"/>
    </row>
    <row r="11" spans="1:2" ht="18" customHeight="1">
      <c r="A11" s="37" t="s">
        <v>335</v>
      </c>
      <c r="B11" s="38"/>
    </row>
    <row r="12" spans="1:2" ht="18" customHeight="1">
      <c r="A12" s="31" t="s">
        <v>337</v>
      </c>
      <c r="B12" s="36"/>
    </row>
    <row r="13" spans="1:2" ht="18" customHeight="1">
      <c r="A13" s="37" t="s">
        <v>333</v>
      </c>
      <c r="B13" s="38"/>
    </row>
    <row r="14" spans="1:2" ht="18" customHeight="1">
      <c r="A14" s="37" t="s">
        <v>334</v>
      </c>
      <c r="B14" s="38"/>
    </row>
    <row r="15" spans="1:2" ht="18" customHeight="1">
      <c r="A15" s="37" t="s">
        <v>335</v>
      </c>
      <c r="B15" s="38"/>
    </row>
    <row r="16" spans="1:2" ht="18" customHeight="1">
      <c r="A16" s="31" t="s">
        <v>338</v>
      </c>
      <c r="B16" s="36"/>
    </row>
    <row r="17" spans="1:2" ht="18" customHeight="1">
      <c r="A17" s="37" t="s">
        <v>333</v>
      </c>
      <c r="B17" s="38"/>
    </row>
    <row r="18" spans="1:2" ht="18" customHeight="1">
      <c r="A18" s="37" t="s">
        <v>334</v>
      </c>
      <c r="B18" s="38"/>
    </row>
    <row r="19" spans="1:2" ht="18" customHeight="1">
      <c r="A19" s="37" t="s">
        <v>335</v>
      </c>
      <c r="B19" s="38"/>
    </row>
    <row r="20" spans="1:2" ht="18" customHeight="1">
      <c r="A20" s="31" t="s">
        <v>339</v>
      </c>
      <c r="B20" s="36"/>
    </row>
    <row r="21" spans="1:2" ht="18" customHeight="1">
      <c r="A21" s="37" t="s">
        <v>333</v>
      </c>
      <c r="B21" s="38"/>
    </row>
    <row r="22" spans="1:2" ht="18" customHeight="1">
      <c r="A22" s="37" t="s">
        <v>334</v>
      </c>
      <c r="B22" s="38"/>
    </row>
    <row r="23" spans="1:2" ht="18" customHeight="1">
      <c r="A23" s="37" t="s">
        <v>335</v>
      </c>
      <c r="B23" s="38"/>
    </row>
    <row r="24" spans="1:2" ht="18" customHeight="1">
      <c r="A24" s="31" t="s">
        <v>340</v>
      </c>
      <c r="B24" s="36"/>
    </row>
    <row r="25" spans="1:2" ht="18" customHeight="1">
      <c r="A25" s="37" t="s">
        <v>333</v>
      </c>
      <c r="B25" s="38"/>
    </row>
    <row r="26" spans="1:2" ht="18" customHeight="1">
      <c r="A26" s="37" t="s">
        <v>334</v>
      </c>
      <c r="B26" s="38"/>
    </row>
    <row r="27" spans="1:2" ht="18" customHeight="1">
      <c r="A27" s="37" t="s">
        <v>335</v>
      </c>
      <c r="B27" s="38"/>
    </row>
    <row r="28" spans="1:2" ht="18" customHeight="1">
      <c r="A28" s="31" t="s">
        <v>341</v>
      </c>
      <c r="B28" s="36"/>
    </row>
    <row r="29" spans="1:2" ht="18" customHeight="1">
      <c r="A29" s="37" t="s">
        <v>333</v>
      </c>
      <c r="B29" s="38"/>
    </row>
    <row r="30" spans="1:2" ht="18" customHeight="1">
      <c r="A30" s="37" t="s">
        <v>334</v>
      </c>
      <c r="B30" s="38"/>
    </row>
    <row r="31" spans="1:2" ht="18" customHeight="1">
      <c r="A31" s="37" t="s">
        <v>335</v>
      </c>
      <c r="B31" s="38"/>
    </row>
    <row r="32" spans="1:2" ht="18" customHeight="1">
      <c r="A32" s="26"/>
      <c r="B32" s="40"/>
    </row>
    <row r="33" spans="1:2" ht="18" customHeight="1">
      <c r="A33" s="33" t="s">
        <v>342</v>
      </c>
      <c r="B33" s="36"/>
    </row>
    <row r="34" spans="1:2" ht="18" customHeight="1">
      <c r="A34" s="37" t="s">
        <v>333</v>
      </c>
      <c r="B34" s="38"/>
    </row>
    <row r="35" spans="1:2" ht="18" customHeight="1">
      <c r="A35" s="37" t="s">
        <v>334</v>
      </c>
      <c r="B35" s="38"/>
    </row>
    <row r="36" spans="1:2" ht="18" customHeight="1">
      <c r="A36" s="37" t="s">
        <v>335</v>
      </c>
      <c r="B36" s="38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E14" sqref="E14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.75">
      <c r="A1" s="28"/>
      <c r="B1" s="28"/>
    </row>
    <row r="2" spans="1:2" ht="39.75" customHeight="1">
      <c r="A2" s="29" t="s">
        <v>343</v>
      </c>
      <c r="B2" s="30"/>
    </row>
    <row r="3" spans="1:2" ht="27" customHeight="1">
      <c r="A3" s="22" t="s">
        <v>330</v>
      </c>
      <c r="B3" s="23" t="s">
        <v>20</v>
      </c>
    </row>
    <row r="4" spans="1:2" ht="21" customHeight="1">
      <c r="A4" s="24" t="s">
        <v>331</v>
      </c>
      <c r="B4" s="25" t="s">
        <v>270</v>
      </c>
    </row>
    <row r="5" spans="1:2" ht="21" customHeight="1">
      <c r="A5" s="31" t="s">
        <v>344</v>
      </c>
      <c r="B5" s="32"/>
    </row>
    <row r="6" spans="1:2" ht="21" customHeight="1">
      <c r="A6" s="26" t="s">
        <v>345</v>
      </c>
      <c r="B6" s="27"/>
    </row>
    <row r="7" spans="1:2" ht="21" customHeight="1">
      <c r="A7" s="31" t="s">
        <v>346</v>
      </c>
      <c r="B7" s="32"/>
    </row>
    <row r="8" spans="1:2" ht="21" customHeight="1">
      <c r="A8" s="26" t="s">
        <v>345</v>
      </c>
      <c r="B8" s="27"/>
    </row>
    <row r="9" spans="1:2" ht="21" customHeight="1">
      <c r="A9" s="31" t="s">
        <v>347</v>
      </c>
      <c r="B9" s="32"/>
    </row>
    <row r="10" spans="1:2" ht="21" customHeight="1">
      <c r="A10" s="26" t="s">
        <v>345</v>
      </c>
      <c r="B10" s="27"/>
    </row>
    <row r="11" spans="1:2" ht="21" customHeight="1">
      <c r="A11" s="31" t="s">
        <v>348</v>
      </c>
      <c r="B11" s="32"/>
    </row>
    <row r="12" spans="1:2" ht="21" customHeight="1">
      <c r="A12" s="26" t="s">
        <v>349</v>
      </c>
      <c r="B12" s="27"/>
    </row>
    <row r="13" spans="1:2" ht="21" customHeight="1">
      <c r="A13" s="31" t="s">
        <v>350</v>
      </c>
      <c r="B13" s="32"/>
    </row>
    <row r="14" spans="1:2" ht="21" customHeight="1">
      <c r="A14" s="26" t="s">
        <v>349</v>
      </c>
      <c r="B14" s="27"/>
    </row>
    <row r="15" spans="1:2" ht="21" customHeight="1">
      <c r="A15" s="31" t="s">
        <v>351</v>
      </c>
      <c r="B15" s="32"/>
    </row>
    <row r="16" spans="1:2" ht="21" customHeight="1">
      <c r="A16" s="26" t="s">
        <v>352</v>
      </c>
      <c r="B16" s="27"/>
    </row>
    <row r="17" spans="1:2" ht="21" customHeight="1">
      <c r="A17" s="31" t="s">
        <v>353</v>
      </c>
      <c r="B17" s="32"/>
    </row>
    <row r="18" spans="1:2" ht="21" customHeight="1">
      <c r="A18" s="26" t="s">
        <v>354</v>
      </c>
      <c r="B18" s="27"/>
    </row>
    <row r="19" spans="1:2" ht="21" customHeight="1">
      <c r="A19" s="26"/>
      <c r="B19" s="27"/>
    </row>
    <row r="20" spans="1:2" ht="21" customHeight="1">
      <c r="A20" s="33" t="s">
        <v>355</v>
      </c>
      <c r="B20" s="32"/>
    </row>
    <row r="21" spans="1:2" ht="21" customHeight="1">
      <c r="A21" s="24" t="s">
        <v>356</v>
      </c>
      <c r="B21" s="27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B11" sqref="B11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20" t="s">
        <v>357</v>
      </c>
      <c r="B1" s="21"/>
    </row>
    <row r="2" spans="1:2" ht="27.75" customHeight="1">
      <c r="A2" s="20"/>
      <c r="B2" s="21"/>
    </row>
    <row r="3" spans="1:2" ht="14.25">
      <c r="A3" s="22" t="s">
        <v>330</v>
      </c>
      <c r="B3" s="23" t="s">
        <v>20</v>
      </c>
    </row>
    <row r="4" spans="1:2" ht="24.75" customHeight="1">
      <c r="A4" s="24" t="s">
        <v>331</v>
      </c>
      <c r="B4" s="25" t="s">
        <v>270</v>
      </c>
    </row>
    <row r="5" spans="1:2" ht="24.75" customHeight="1">
      <c r="A5" s="26" t="s">
        <v>358</v>
      </c>
      <c r="B5" s="27"/>
    </row>
    <row r="6" spans="1:2" ht="24.75" customHeight="1">
      <c r="A6" s="26" t="s">
        <v>359</v>
      </c>
      <c r="B6" s="27"/>
    </row>
    <row r="7" spans="1:2" ht="24.75" customHeight="1">
      <c r="A7" s="26" t="s">
        <v>360</v>
      </c>
      <c r="B7" s="27"/>
    </row>
    <row r="8" spans="1:2" ht="24.75" customHeight="1">
      <c r="A8" s="26" t="s">
        <v>361</v>
      </c>
      <c r="B8" s="27"/>
    </row>
    <row r="9" spans="1:2" ht="24.75" customHeight="1">
      <c r="A9" s="26" t="s">
        <v>362</v>
      </c>
      <c r="B9" s="27"/>
    </row>
    <row r="10" spans="1:2" ht="24.75" customHeight="1">
      <c r="A10" s="26" t="s">
        <v>363</v>
      </c>
      <c r="B10" s="27"/>
    </row>
    <row r="11" spans="1:2" ht="24.75" customHeight="1">
      <c r="A11" s="26" t="s">
        <v>364</v>
      </c>
      <c r="B11" s="27"/>
    </row>
    <row r="12" spans="1:2" ht="24.75" customHeight="1">
      <c r="A12" s="26" t="s">
        <v>365</v>
      </c>
      <c r="B12" s="27"/>
    </row>
    <row r="13" spans="1:2" ht="24.75" customHeight="1">
      <c r="A13" s="26" t="s">
        <v>366</v>
      </c>
      <c r="B13" s="27"/>
    </row>
    <row r="14" spans="1:2" ht="24.75" customHeight="1">
      <c r="A14" s="26" t="s">
        <v>367</v>
      </c>
      <c r="B14" s="27"/>
    </row>
    <row r="15" spans="1:2" ht="24.75" customHeight="1">
      <c r="A15" s="26" t="s">
        <v>368</v>
      </c>
      <c r="B15" s="27"/>
    </row>
    <row r="16" spans="1:2" ht="24.75" customHeight="1">
      <c r="A16" s="26" t="s">
        <v>369</v>
      </c>
      <c r="B16" s="27"/>
    </row>
    <row r="17" spans="1:2" ht="24.75" customHeight="1">
      <c r="A17" s="26" t="s">
        <v>370</v>
      </c>
      <c r="B17" s="27"/>
    </row>
    <row r="18" spans="1:2" ht="24.75" customHeight="1">
      <c r="A18" s="26" t="s">
        <v>371</v>
      </c>
      <c r="B18" s="27"/>
    </row>
    <row r="19" spans="1:2" ht="24.75" customHeight="1">
      <c r="A19" s="26"/>
      <c r="B19" s="27"/>
    </row>
    <row r="20" spans="1:2" ht="24.75" customHeight="1">
      <c r="A20" s="24" t="s">
        <v>372</v>
      </c>
      <c r="B20" s="27"/>
    </row>
    <row r="21" spans="1:2" ht="24.75" customHeight="1">
      <c r="A21" s="24" t="s">
        <v>373</v>
      </c>
      <c r="B21" s="27"/>
    </row>
  </sheetData>
  <sheetProtection/>
  <mergeCells count="1">
    <mergeCell ref="A1:B1"/>
  </mergeCells>
  <printOptions horizontalCentered="1"/>
  <pageMargins left="0.43000000000000005" right="0.23999999999999996" top="0.57" bottom="0.7480314960629921" header="0.31496062992125984" footer="0.31496062992125984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G20" sqref="G20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11" t="s">
        <v>374</v>
      </c>
      <c r="B1" s="11"/>
      <c r="C1" s="11"/>
      <c r="D1" s="11"/>
      <c r="E1" s="11"/>
      <c r="F1" s="11"/>
      <c r="G1" s="11"/>
    </row>
    <row r="2" spans="1:7" ht="37.5" customHeight="1">
      <c r="A2" s="12"/>
      <c r="B2" s="12"/>
      <c r="C2" s="13"/>
      <c r="D2" s="13"/>
      <c r="E2" s="13"/>
      <c r="F2" s="13"/>
      <c r="G2" s="14" t="s">
        <v>20</v>
      </c>
    </row>
    <row r="3" spans="1:7" ht="41.25" customHeight="1">
      <c r="A3" s="15" t="s">
        <v>375</v>
      </c>
      <c r="B3" s="15" t="s">
        <v>376</v>
      </c>
      <c r="C3" s="15"/>
      <c r="D3" s="15"/>
      <c r="E3" s="15" t="s">
        <v>377</v>
      </c>
      <c r="F3" s="15"/>
      <c r="G3" s="15"/>
    </row>
    <row r="4" spans="1:7" ht="41.25" customHeight="1">
      <c r="A4" s="15"/>
      <c r="B4" s="16"/>
      <c r="C4" s="15" t="s">
        <v>378</v>
      </c>
      <c r="D4" s="15" t="s">
        <v>379</v>
      </c>
      <c r="E4" s="16"/>
      <c r="F4" s="15" t="s">
        <v>378</v>
      </c>
      <c r="G4" s="15" t="s">
        <v>379</v>
      </c>
    </row>
    <row r="5" spans="1:7" ht="41.25" customHeight="1">
      <c r="A5" s="15" t="s">
        <v>380</v>
      </c>
      <c r="B5" s="15" t="s">
        <v>381</v>
      </c>
      <c r="C5" s="15" t="s">
        <v>382</v>
      </c>
      <c r="D5" s="15" t="s">
        <v>383</v>
      </c>
      <c r="E5" s="15" t="s">
        <v>384</v>
      </c>
      <c r="F5" s="15" t="s">
        <v>385</v>
      </c>
      <c r="G5" s="15" t="s">
        <v>386</v>
      </c>
    </row>
    <row r="6" spans="1:7" ht="41.25" customHeight="1">
      <c r="A6" s="17" t="s">
        <v>387</v>
      </c>
      <c r="B6" s="18"/>
      <c r="C6" s="18"/>
      <c r="D6" s="18"/>
      <c r="E6" s="18"/>
      <c r="F6" s="18"/>
      <c r="G6" s="18"/>
    </row>
    <row r="7" spans="1:7" ht="41.25" customHeight="1">
      <c r="A7" s="19" t="s">
        <v>388</v>
      </c>
      <c r="B7" s="19"/>
      <c r="C7" s="19"/>
      <c r="D7" s="19"/>
      <c r="E7" s="19"/>
      <c r="F7" s="19"/>
      <c r="G7" s="19"/>
    </row>
    <row r="8" spans="1:7" ht="41.25" customHeight="1">
      <c r="A8" s="12"/>
      <c r="B8" s="12"/>
      <c r="C8" s="12"/>
      <c r="D8" s="12"/>
      <c r="E8" s="12"/>
      <c r="F8" s="12"/>
      <c r="G8" s="12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workbookViewId="0" topLeftCell="A1">
      <selection activeCell="C29" sqref="C29"/>
    </sheetView>
  </sheetViews>
  <sheetFormatPr defaultColWidth="9.00390625" defaultRowHeight="14.25"/>
  <cols>
    <col min="2" max="2" width="11.75390625" style="0" customWidth="1"/>
    <col min="3" max="3" width="14.25390625" style="0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1" t="s">
        <v>389</v>
      </c>
      <c r="B1" s="1"/>
      <c r="C1" s="1"/>
      <c r="D1" s="1"/>
      <c r="E1" s="1"/>
      <c r="F1" s="1"/>
      <c r="G1" s="1"/>
    </row>
    <row r="2" spans="1:7" ht="23.25" customHeight="1">
      <c r="A2" s="2"/>
      <c r="B2" s="2"/>
      <c r="C2" s="2"/>
      <c r="D2" s="2"/>
      <c r="E2" s="2"/>
      <c r="F2" s="2"/>
      <c r="G2" s="2"/>
    </row>
    <row r="3" spans="1:7" ht="25.5" customHeight="1">
      <c r="A3" s="3"/>
      <c r="B3" s="4"/>
      <c r="C3" s="4"/>
      <c r="D3" s="4"/>
      <c r="E3" s="4"/>
      <c r="F3" s="4"/>
      <c r="G3" s="5" t="s">
        <v>20</v>
      </c>
    </row>
    <row r="4" spans="1:7" ht="56.25" customHeight="1">
      <c r="A4" s="6" t="s">
        <v>390</v>
      </c>
      <c r="B4" s="7" t="s">
        <v>271</v>
      </c>
      <c r="C4" s="8" t="s">
        <v>391</v>
      </c>
      <c r="D4" s="7" t="s">
        <v>392</v>
      </c>
      <c r="E4" s="7"/>
      <c r="F4" s="7"/>
      <c r="G4" s="8" t="s">
        <v>393</v>
      </c>
    </row>
    <row r="5" spans="1:7" ht="57" customHeight="1">
      <c r="A5" s="6"/>
      <c r="B5" s="7"/>
      <c r="C5" s="7"/>
      <c r="D5" s="7" t="s">
        <v>394</v>
      </c>
      <c r="E5" s="8" t="s">
        <v>395</v>
      </c>
      <c r="F5" s="8" t="s">
        <v>396</v>
      </c>
      <c r="G5" s="7"/>
    </row>
    <row r="6" spans="1:7" ht="46.5" customHeight="1">
      <c r="A6" s="9">
        <v>2023</v>
      </c>
      <c r="B6" s="10">
        <f>C6+D6+G6</f>
        <v>64000</v>
      </c>
      <c r="C6" s="9"/>
      <c r="D6" s="10">
        <f>E6+F6</f>
        <v>40000</v>
      </c>
      <c r="E6" s="9"/>
      <c r="F6" s="9">
        <v>40000</v>
      </c>
      <c r="G6" s="9">
        <v>24000</v>
      </c>
    </row>
    <row r="7" spans="1:7" ht="46.5" customHeight="1">
      <c r="A7" s="9">
        <v>2024</v>
      </c>
      <c r="B7" s="10">
        <f>C7+D7+G7</f>
        <v>47200</v>
      </c>
      <c r="C7" s="9"/>
      <c r="D7" s="10">
        <f>E7+F7</f>
        <v>40000</v>
      </c>
      <c r="E7" s="9"/>
      <c r="F7" s="9">
        <v>40000</v>
      </c>
      <c r="G7" s="9">
        <v>7200</v>
      </c>
    </row>
    <row r="8" spans="1:7" ht="30" customHeight="1">
      <c r="A8" s="3" t="s">
        <v>397</v>
      </c>
      <c r="B8" s="3"/>
      <c r="C8" s="3"/>
      <c r="D8" s="3"/>
      <c r="E8" s="3"/>
      <c r="F8" s="3"/>
      <c r="G8" s="3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J15"/>
  <sheetViews>
    <sheetView showGridLines="0" showZeros="0" tabSelected="1" zoomScale="75" zoomScaleNormal="75" workbookViewId="0" topLeftCell="A1">
      <selection activeCell="M4" sqref="L4:M4"/>
    </sheetView>
  </sheetViews>
  <sheetFormatPr defaultColWidth="9.00390625" defaultRowHeight="14.25"/>
  <cols>
    <col min="1" max="1" width="9.00390625" style="209" customWidth="1"/>
    <col min="2" max="2" width="16.625" style="209" customWidth="1"/>
    <col min="3" max="3" width="16.375" style="209" customWidth="1"/>
    <col min="4" max="4" width="16.00390625" style="209" customWidth="1"/>
    <col min="5" max="5" width="22.50390625" style="209" customWidth="1"/>
    <col min="6" max="6" width="11.00390625" style="209" customWidth="1"/>
    <col min="7" max="7" width="0.12890625" style="209" hidden="1" customWidth="1"/>
    <col min="8" max="8" width="7.50390625" style="209" hidden="1" customWidth="1"/>
    <col min="9" max="9" width="9.00390625" style="209" hidden="1" customWidth="1"/>
    <col min="10" max="11" width="9.00390625" style="209" customWidth="1"/>
    <col min="12" max="12" width="11.00390625" style="209" customWidth="1"/>
    <col min="13" max="16384" width="9.00390625" style="209" customWidth="1"/>
  </cols>
  <sheetData>
    <row r="1" spans="2:7" ht="22.5" customHeight="1">
      <c r="B1" s="210"/>
      <c r="G1" s="209" t="s">
        <v>0</v>
      </c>
    </row>
    <row r="2" spans="2:7" ht="17.25" customHeight="1">
      <c r="B2" s="211"/>
      <c r="G2" s="209" t="s">
        <v>1</v>
      </c>
    </row>
    <row r="3" spans="2:7" ht="71.25" customHeight="1">
      <c r="B3" s="212" t="s">
        <v>2</v>
      </c>
      <c r="C3" s="212"/>
      <c r="D3" s="212"/>
      <c r="E3" s="212"/>
      <c r="F3" s="212"/>
      <c r="G3" s="209" t="s">
        <v>3</v>
      </c>
    </row>
    <row r="4" spans="2:7" ht="82.5" customHeight="1">
      <c r="B4" s="213" t="s">
        <v>4</v>
      </c>
      <c r="G4" s="209" t="s">
        <v>5</v>
      </c>
    </row>
    <row r="5" ht="14.25">
      <c r="G5" s="209" t="s">
        <v>6</v>
      </c>
    </row>
    <row r="6" spans="2:7" ht="60.75" customHeight="1">
      <c r="B6" s="213" t="s">
        <v>7</v>
      </c>
      <c r="D6" s="214"/>
      <c r="G6" s="209" t="s">
        <v>8</v>
      </c>
    </row>
    <row r="7" spans="2:7" ht="39.75" customHeight="1">
      <c r="B7" s="215" t="s">
        <v>9</v>
      </c>
      <c r="C7" s="215"/>
      <c r="G7" s="209" t="s">
        <v>10</v>
      </c>
    </row>
    <row r="8" spans="2:7" ht="60" customHeight="1">
      <c r="B8" s="215"/>
      <c r="C8" s="215"/>
      <c r="G8" s="209" t="s">
        <v>11</v>
      </c>
    </row>
    <row r="9" ht="40.5" customHeight="1">
      <c r="G9" s="209" t="s">
        <v>12</v>
      </c>
    </row>
    <row r="10" ht="11.25" customHeight="1">
      <c r="G10" s="209" t="s">
        <v>13</v>
      </c>
    </row>
    <row r="11" spans="2:10" s="208" customFormat="1" ht="29.25" customHeight="1">
      <c r="B11" s="216" t="s">
        <v>14</v>
      </c>
      <c r="D11" s="216" t="s">
        <v>15</v>
      </c>
      <c r="F11" s="217" t="s">
        <v>16</v>
      </c>
      <c r="G11" s="208" t="s">
        <v>17</v>
      </c>
      <c r="J11" s="217"/>
    </row>
    <row r="15" ht="18.75">
      <c r="E15" s="218"/>
    </row>
  </sheetData>
  <sheetProtection formatCells="0" formatColumns="0" formatRows="0" insertColumns="0" insertRows="0"/>
  <mergeCells count="1">
    <mergeCell ref="B7:C8"/>
  </mergeCells>
  <printOptions horizontalCentered="1"/>
  <pageMargins left="1.1805555555555556" right="0.7480314960629921" top="0.51" bottom="0.44" header="0.28" footer="0.32"/>
  <pageSetup fitToHeight="1" fitToWidth="1" horizontalDpi="600" verticalDpi="600" orientation="landscape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zoomScale="115" zoomScaleNormal="115" workbookViewId="0" topLeftCell="A1">
      <pane ySplit="4" topLeftCell="A5" activePane="bottomLeft" state="frozen"/>
      <selection pane="bottomLeft" activeCell="C23" sqref="C23:C24"/>
    </sheetView>
  </sheetViews>
  <sheetFormatPr defaultColWidth="9.00390625" defaultRowHeight="14.25"/>
  <cols>
    <col min="1" max="1" width="25.375" style="97" customWidth="1"/>
    <col min="2" max="2" width="14.125" style="97" customWidth="1"/>
    <col min="3" max="3" width="14.875" style="97" customWidth="1"/>
    <col min="4" max="4" width="25.375" style="97" customWidth="1"/>
    <col min="5" max="5" width="14.375" style="97" customWidth="1"/>
    <col min="6" max="6" width="14.625" style="97" customWidth="1"/>
    <col min="7" max="7" width="18.50390625" style="97" customWidth="1"/>
    <col min="8" max="16384" width="9.00390625" style="97" customWidth="1"/>
  </cols>
  <sheetData>
    <row r="1" spans="1:7" s="96" customFormat="1" ht="20.25">
      <c r="A1" s="98" t="s">
        <v>18</v>
      </c>
      <c r="B1" s="98"/>
      <c r="C1" s="98"/>
      <c r="D1" s="98"/>
      <c r="E1" s="98"/>
      <c r="F1" s="98"/>
      <c r="G1" s="98"/>
    </row>
    <row r="2" spans="1:7" ht="16.5" customHeight="1">
      <c r="A2" s="96" t="s">
        <v>19</v>
      </c>
      <c r="B2" s="96"/>
      <c r="G2" s="99" t="s">
        <v>20</v>
      </c>
    </row>
    <row r="3" spans="1:7" ht="20.25" customHeight="1">
      <c r="A3" s="164" t="s">
        <v>21</v>
      </c>
      <c r="B3" s="165"/>
      <c r="C3" s="165"/>
      <c r="D3" s="166" t="s">
        <v>22</v>
      </c>
      <c r="E3" s="166"/>
      <c r="F3" s="166"/>
      <c r="G3" s="166"/>
    </row>
    <row r="4" spans="1:7" ht="30" customHeight="1">
      <c r="A4" s="101" t="s">
        <v>23</v>
      </c>
      <c r="B4" s="101" t="s">
        <v>24</v>
      </c>
      <c r="C4" s="101" t="s">
        <v>25</v>
      </c>
      <c r="D4" s="101" t="s">
        <v>23</v>
      </c>
      <c r="E4" s="101" t="s">
        <v>24</v>
      </c>
      <c r="F4" s="101" t="s">
        <v>25</v>
      </c>
      <c r="G4" s="167" t="s">
        <v>26</v>
      </c>
    </row>
    <row r="5" spans="1:7" ht="15.75" customHeight="1">
      <c r="A5" s="168" t="s">
        <v>27</v>
      </c>
      <c r="B5" s="169"/>
      <c r="C5" s="170">
        <f aca="true" t="shared" si="0" ref="C5:C12">0</f>
        <v>0</v>
      </c>
      <c r="D5" s="171" t="s">
        <v>28</v>
      </c>
      <c r="E5" s="169">
        <v>7870230.24</v>
      </c>
      <c r="F5" s="172">
        <v>7173887.86</v>
      </c>
      <c r="G5" s="173"/>
    </row>
    <row r="6" spans="1:7" ht="15.75" customHeight="1">
      <c r="A6" s="174"/>
      <c r="B6" s="175"/>
      <c r="C6" s="170">
        <f t="shared" si="0"/>
        <v>0</v>
      </c>
      <c r="D6" s="171" t="s">
        <v>29</v>
      </c>
      <c r="E6" s="169"/>
      <c r="F6" s="170"/>
      <c r="G6" s="173"/>
    </row>
    <row r="7" spans="1:7" ht="15.75" customHeight="1">
      <c r="A7" s="174"/>
      <c r="B7" s="175"/>
      <c r="C7" s="170">
        <f t="shared" si="0"/>
        <v>0</v>
      </c>
      <c r="D7" s="171" t="s">
        <v>30</v>
      </c>
      <c r="E7" s="169"/>
      <c r="F7" s="172"/>
      <c r="G7" s="173"/>
    </row>
    <row r="8" spans="1:7" ht="15.75" customHeight="1">
      <c r="A8" s="174"/>
      <c r="B8" s="175"/>
      <c r="C8" s="170">
        <f t="shared" si="0"/>
        <v>0</v>
      </c>
      <c r="D8" s="171" t="s">
        <v>31</v>
      </c>
      <c r="E8" s="169"/>
      <c r="F8" s="173"/>
      <c r="G8" s="173"/>
    </row>
    <row r="9" spans="1:7" ht="15.75" customHeight="1">
      <c r="A9" s="174"/>
      <c r="B9" s="175"/>
      <c r="C9" s="170">
        <f t="shared" si="0"/>
        <v>0</v>
      </c>
      <c r="D9" s="171" t="s">
        <v>32</v>
      </c>
      <c r="E9" s="169"/>
      <c r="F9" s="170"/>
      <c r="G9" s="173"/>
    </row>
    <row r="10" spans="1:7" ht="15.75" customHeight="1">
      <c r="A10" s="174"/>
      <c r="B10" s="175"/>
      <c r="C10" s="170">
        <f t="shared" si="0"/>
        <v>0</v>
      </c>
      <c r="D10" s="171" t="s">
        <v>33</v>
      </c>
      <c r="E10" s="169"/>
      <c r="F10" s="170"/>
      <c r="G10" s="173"/>
    </row>
    <row r="11" spans="1:7" ht="15.75" customHeight="1">
      <c r="A11" s="174"/>
      <c r="B11" s="175"/>
      <c r="C11" s="170">
        <f t="shared" si="0"/>
        <v>0</v>
      </c>
      <c r="D11" s="171" t="s">
        <v>34</v>
      </c>
      <c r="E11" s="169">
        <v>40000</v>
      </c>
      <c r="F11" s="172">
        <v>287608</v>
      </c>
      <c r="G11" s="173"/>
    </row>
    <row r="12" spans="1:7" ht="15.75" customHeight="1">
      <c r="A12" s="174"/>
      <c r="B12" s="175"/>
      <c r="C12" s="170">
        <f t="shared" si="0"/>
        <v>0</v>
      </c>
      <c r="D12" s="171" t="s">
        <v>35</v>
      </c>
      <c r="E12" s="169">
        <v>4514089.94</v>
      </c>
      <c r="F12" s="172">
        <v>4988193.36</v>
      </c>
      <c r="G12" s="173"/>
    </row>
    <row r="13" spans="1:7" ht="15.75" customHeight="1">
      <c r="A13" s="168" t="s">
        <v>36</v>
      </c>
      <c r="B13" s="176">
        <f>SUM(B14:B20)</f>
        <v>0</v>
      </c>
      <c r="C13" s="177">
        <f>SUM(C14:C20)</f>
        <v>0</v>
      </c>
      <c r="D13" s="171" t="s">
        <v>37</v>
      </c>
      <c r="E13" s="169">
        <v>874814.83</v>
      </c>
      <c r="F13" s="178">
        <v>941706.93</v>
      </c>
      <c r="G13" s="173"/>
    </row>
    <row r="14" spans="1:7" ht="15.75" customHeight="1">
      <c r="A14" s="174" t="s">
        <v>38</v>
      </c>
      <c r="B14" s="175"/>
      <c r="C14" s="173"/>
      <c r="D14" s="171" t="s">
        <v>39</v>
      </c>
      <c r="E14" s="169">
        <v>966739.5</v>
      </c>
      <c r="F14" s="178">
        <v>916768</v>
      </c>
      <c r="G14" s="173"/>
    </row>
    <row r="15" spans="1:7" ht="15.75" customHeight="1">
      <c r="A15" s="174" t="s">
        <v>40</v>
      </c>
      <c r="B15" s="175"/>
      <c r="C15" s="173"/>
      <c r="D15" s="171" t="s">
        <v>41</v>
      </c>
      <c r="E15" s="169">
        <v>3655105.16</v>
      </c>
      <c r="F15" s="172"/>
      <c r="G15" s="173"/>
    </row>
    <row r="16" spans="1:7" ht="15.75" customHeight="1">
      <c r="A16" s="174" t="s">
        <v>42</v>
      </c>
      <c r="B16" s="175"/>
      <c r="C16" s="173"/>
      <c r="D16" s="171" t="s">
        <v>43</v>
      </c>
      <c r="E16" s="169">
        <v>6666131.75</v>
      </c>
      <c r="F16" s="172">
        <v>6836110.34</v>
      </c>
      <c r="G16" s="173">
        <v>101866.24</v>
      </c>
    </row>
    <row r="17" spans="1:7" ht="15.75" customHeight="1">
      <c r="A17" s="174" t="s">
        <v>44</v>
      </c>
      <c r="B17" s="175"/>
      <c r="C17" s="173"/>
      <c r="D17" s="171" t="s">
        <v>45</v>
      </c>
      <c r="E17" s="169">
        <v>2428809.91</v>
      </c>
      <c r="F17" s="172">
        <v>724528.75</v>
      </c>
      <c r="G17" s="173">
        <v>724528.75</v>
      </c>
    </row>
    <row r="18" spans="1:7" ht="15.75" customHeight="1">
      <c r="A18" s="174" t="s">
        <v>46</v>
      </c>
      <c r="B18" s="175"/>
      <c r="C18" s="173"/>
      <c r="D18" s="171" t="s">
        <v>47</v>
      </c>
      <c r="E18" s="169"/>
      <c r="F18" s="170"/>
      <c r="G18" s="173"/>
    </row>
    <row r="19" spans="1:7" ht="15.75" customHeight="1">
      <c r="A19" s="174"/>
      <c r="B19" s="175"/>
      <c r="C19" s="173"/>
      <c r="D19" s="171" t="s">
        <v>48</v>
      </c>
      <c r="E19" s="169"/>
      <c r="F19" s="170"/>
      <c r="G19" s="173"/>
    </row>
    <row r="20" spans="1:7" ht="15.75" customHeight="1">
      <c r="A20" s="174" t="s">
        <v>49</v>
      </c>
      <c r="B20" s="175"/>
      <c r="C20" s="173"/>
      <c r="D20" s="171" t="s">
        <v>50</v>
      </c>
      <c r="E20" s="169"/>
      <c r="F20" s="173"/>
      <c r="G20" s="173"/>
    </row>
    <row r="21" spans="1:7" ht="15.75" customHeight="1">
      <c r="A21" s="179" t="s">
        <v>51</v>
      </c>
      <c r="B21" s="180">
        <f>B5+B13</f>
        <v>0</v>
      </c>
      <c r="C21" s="180">
        <f>C5+C13</f>
        <v>0</v>
      </c>
      <c r="D21" s="181" t="s">
        <v>52</v>
      </c>
      <c r="E21" s="170"/>
      <c r="F21" s="170"/>
      <c r="G21" s="170"/>
    </row>
    <row r="22" spans="1:7" ht="15.75" customHeight="1">
      <c r="A22" s="182" t="s">
        <v>53</v>
      </c>
      <c r="B22" s="183">
        <f>SUM(B23:B25)</f>
        <v>27100314.509999998</v>
      </c>
      <c r="C22" s="183">
        <f>SUM(C23:C25)</f>
        <v>21993790.93</v>
      </c>
      <c r="D22" s="171" t="s">
        <v>54</v>
      </c>
      <c r="E22" s="184"/>
      <c r="F22" s="173"/>
      <c r="G22" s="173"/>
    </row>
    <row r="23" spans="1:7" ht="15.75" customHeight="1">
      <c r="A23" s="185" t="s">
        <v>55</v>
      </c>
      <c r="B23" s="186">
        <v>13484252.87</v>
      </c>
      <c r="C23" s="187">
        <v>14772022.93</v>
      </c>
      <c r="D23" s="171" t="s">
        <v>56</v>
      </c>
      <c r="E23" s="169">
        <v>886711</v>
      </c>
      <c r="F23" s="178">
        <v>951382.68</v>
      </c>
      <c r="G23" s="173"/>
    </row>
    <row r="24" spans="1:7" ht="15.75" customHeight="1">
      <c r="A24" s="185" t="s">
        <v>57</v>
      </c>
      <c r="B24" s="187">
        <f>3395112+185600+24630+333579.09+11790+3511042.16</f>
        <v>7461753.25</v>
      </c>
      <c r="C24" s="187">
        <f>3261768+3960000</f>
        <v>7221768</v>
      </c>
      <c r="D24" s="171" t="s">
        <v>58</v>
      </c>
      <c r="E24" s="188"/>
      <c r="F24" s="173"/>
      <c r="G24" s="173"/>
    </row>
    <row r="25" spans="1:7" ht="15.75" customHeight="1">
      <c r="A25" s="185" t="s">
        <v>59</v>
      </c>
      <c r="B25" s="169">
        <v>6154308.39</v>
      </c>
      <c r="C25" s="187"/>
      <c r="D25" s="171" t="s">
        <v>60</v>
      </c>
      <c r="E25" s="187"/>
      <c r="F25" s="178"/>
      <c r="G25" s="173"/>
    </row>
    <row r="26" spans="1:7" ht="15.75" customHeight="1">
      <c r="A26" s="189"/>
      <c r="B26" s="190"/>
      <c r="C26" s="173"/>
      <c r="D26" s="171" t="s">
        <v>61</v>
      </c>
      <c r="E26" s="191"/>
      <c r="F26" s="173"/>
      <c r="G26" s="173"/>
    </row>
    <row r="27" spans="1:7" ht="15.75" customHeight="1">
      <c r="A27" s="189"/>
      <c r="B27" s="190"/>
      <c r="C27" s="173"/>
      <c r="D27" s="171" t="s">
        <v>62</v>
      </c>
      <c r="E27" s="187"/>
      <c r="F27" s="173"/>
      <c r="G27" s="173"/>
    </row>
    <row r="28" spans="1:7" ht="15.75" customHeight="1">
      <c r="A28" s="189"/>
      <c r="B28" s="190"/>
      <c r="C28" s="173"/>
      <c r="D28" s="171" t="s">
        <v>63</v>
      </c>
      <c r="E28" s="187"/>
      <c r="F28" s="192"/>
      <c r="G28" s="192"/>
    </row>
    <row r="29" spans="1:7" ht="15.75" customHeight="1">
      <c r="A29" s="189"/>
      <c r="B29" s="190"/>
      <c r="C29" s="173"/>
      <c r="D29" s="193" t="s">
        <v>64</v>
      </c>
      <c r="E29" s="194">
        <f>SUM(E5:E28)</f>
        <v>27902632.330000002</v>
      </c>
      <c r="F29" s="194">
        <f>SUM(F5:F28)</f>
        <v>22820185.92</v>
      </c>
      <c r="G29" s="194">
        <f>SUM(G5:G28)</f>
        <v>826394.99</v>
      </c>
    </row>
    <row r="30" spans="1:7" ht="15.75" customHeight="1">
      <c r="A30" s="189"/>
      <c r="B30" s="190"/>
      <c r="C30" s="173"/>
      <c r="D30" s="184" t="s">
        <v>65</v>
      </c>
      <c r="E30" s="194">
        <f>SUM(E31)</f>
        <v>0</v>
      </c>
      <c r="F30" s="194">
        <f>SUM(F31)</f>
        <v>0</v>
      </c>
      <c r="G30" s="194">
        <f>SUM(G31)</f>
        <v>0</v>
      </c>
    </row>
    <row r="31" spans="1:7" ht="15.75" customHeight="1">
      <c r="A31" s="189"/>
      <c r="B31" s="190"/>
      <c r="C31" s="173"/>
      <c r="D31" s="188" t="s">
        <v>66</v>
      </c>
      <c r="E31" s="194">
        <f>SUM(E32:E33)</f>
        <v>0</v>
      </c>
      <c r="F31" s="194">
        <f>SUM(F32:F33)</f>
        <v>0</v>
      </c>
      <c r="G31" s="194">
        <f>SUM(G32:G33)</f>
        <v>0</v>
      </c>
    </row>
    <row r="32" spans="1:7" ht="15.75" customHeight="1">
      <c r="A32" s="189"/>
      <c r="B32" s="190"/>
      <c r="C32" s="173"/>
      <c r="D32" s="188" t="s">
        <v>67</v>
      </c>
      <c r="E32" s="195"/>
      <c r="F32" s="173"/>
      <c r="G32" s="173"/>
    </row>
    <row r="33" spans="1:7" ht="15.75" customHeight="1">
      <c r="A33" s="185"/>
      <c r="B33" s="190"/>
      <c r="C33" s="173"/>
      <c r="D33" s="187" t="s">
        <v>68</v>
      </c>
      <c r="E33" s="195"/>
      <c r="F33" s="173"/>
      <c r="G33" s="173"/>
    </row>
    <row r="34" spans="1:7" ht="15.75" customHeight="1">
      <c r="A34" s="196"/>
      <c r="B34" s="197"/>
      <c r="C34" s="173"/>
      <c r="D34" s="187"/>
      <c r="E34" s="195"/>
      <c r="F34" s="173"/>
      <c r="G34" s="173"/>
    </row>
    <row r="35" spans="1:7" ht="15.75" customHeight="1">
      <c r="A35" s="198" t="s">
        <v>69</v>
      </c>
      <c r="B35" s="199">
        <v>1628712.81</v>
      </c>
      <c r="C35" s="199">
        <v>826394.99</v>
      </c>
      <c r="D35" s="200" t="s">
        <v>70</v>
      </c>
      <c r="E35" s="200"/>
      <c r="F35" s="173"/>
      <c r="G35" s="173"/>
    </row>
    <row r="36" spans="1:7" ht="15.75" customHeight="1">
      <c r="A36" s="201" t="s">
        <v>71</v>
      </c>
      <c r="B36" s="202">
        <v>1628712.81</v>
      </c>
      <c r="C36" s="199">
        <v>826394.99</v>
      </c>
      <c r="D36" s="200" t="s">
        <v>72</v>
      </c>
      <c r="E36" s="203">
        <f>E37+E38</f>
        <v>826394.99</v>
      </c>
      <c r="F36" s="203">
        <f>F37+F38</f>
        <v>0</v>
      </c>
      <c r="G36" s="203">
        <f>G37+G38</f>
        <v>0</v>
      </c>
    </row>
    <row r="37" spans="1:7" ht="15.75" customHeight="1">
      <c r="A37" s="201"/>
      <c r="B37" s="202"/>
      <c r="C37" s="173"/>
      <c r="D37" s="187" t="s">
        <v>73</v>
      </c>
      <c r="E37" s="204">
        <v>826394.99</v>
      </c>
      <c r="F37" s="173"/>
      <c r="G37" s="173"/>
    </row>
    <row r="38" spans="1:7" ht="15.75" customHeight="1">
      <c r="A38" s="201"/>
      <c r="B38" s="202"/>
      <c r="C38" s="173"/>
      <c r="D38" s="175" t="s">
        <v>74</v>
      </c>
      <c r="E38" s="175"/>
      <c r="F38" s="173"/>
      <c r="G38" s="173"/>
    </row>
    <row r="39" spans="1:7" ht="15.75" customHeight="1">
      <c r="A39" s="198" t="s">
        <v>75</v>
      </c>
      <c r="B39" s="200"/>
      <c r="C39" s="173"/>
      <c r="D39" s="187"/>
      <c r="E39" s="187"/>
      <c r="F39" s="173"/>
      <c r="G39" s="173"/>
    </row>
    <row r="40" spans="1:7" ht="15.75" customHeight="1">
      <c r="A40" s="205" t="s">
        <v>76</v>
      </c>
      <c r="B40" s="206">
        <f>B21+B22+B35</f>
        <v>28729027.319999997</v>
      </c>
      <c r="C40" s="194">
        <f>C21+C22+C35</f>
        <v>22820185.919999998</v>
      </c>
      <c r="D40" s="207" t="s">
        <v>77</v>
      </c>
      <c r="E40" s="172">
        <f>E29+E30+E35+E36</f>
        <v>28729027.32</v>
      </c>
      <c r="F40" s="172">
        <f>F29+F30+F35+F36</f>
        <v>22820185.92</v>
      </c>
      <c r="G40" s="172">
        <f>G29+G30+G35+G36</f>
        <v>826394.99</v>
      </c>
    </row>
  </sheetData>
  <sheetProtection/>
  <mergeCells count="3">
    <mergeCell ref="A1:G1"/>
    <mergeCell ref="A3:C3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91"/>
  <sheetViews>
    <sheetView workbookViewId="0" topLeftCell="A1">
      <selection activeCell="C29" sqref="C29"/>
    </sheetView>
  </sheetViews>
  <sheetFormatPr defaultColWidth="31.375" defaultRowHeight="14.25"/>
  <cols>
    <col min="1" max="1" width="11.50390625" style="151" customWidth="1"/>
    <col min="2" max="2" width="51.875" style="151" customWidth="1"/>
    <col min="3" max="3" width="18.50390625" style="151" customWidth="1"/>
    <col min="4" max="16384" width="31.375" style="151" customWidth="1"/>
  </cols>
  <sheetData>
    <row r="1" spans="1:3" s="150" customFormat="1" ht="24">
      <c r="A1" s="133" t="s">
        <v>78</v>
      </c>
      <c r="B1" s="133"/>
      <c r="C1" s="133"/>
    </row>
    <row r="2" spans="2:3" ht="14.25">
      <c r="B2" s="152" t="s">
        <v>20</v>
      </c>
      <c r="C2" s="152"/>
    </row>
    <row r="3" spans="1:3" ht="18.75">
      <c r="A3" s="153" t="s">
        <v>79</v>
      </c>
      <c r="B3" s="154" t="s">
        <v>80</v>
      </c>
      <c r="C3" s="155" t="s">
        <v>81</v>
      </c>
    </row>
    <row r="4" spans="1:3" ht="15" customHeight="1">
      <c r="A4" s="156"/>
      <c r="B4" s="157" t="s">
        <v>82</v>
      </c>
      <c r="C4" s="158">
        <f>SUM(C5,C20,C23,C26,C45,C52,C59,C62,C79,C86,C89)</f>
        <v>22820185.919999998</v>
      </c>
    </row>
    <row r="5" spans="1:3" ht="15" customHeight="1">
      <c r="A5" s="159" t="s">
        <v>83</v>
      </c>
      <c r="B5" s="159" t="s">
        <v>84</v>
      </c>
      <c r="C5" s="158">
        <f>SUM(C6,C8,C12,C14,C16,C18)</f>
        <v>7173887.86</v>
      </c>
    </row>
    <row r="6" spans="1:3" ht="15" customHeight="1">
      <c r="A6" s="160">
        <v>20101</v>
      </c>
      <c r="B6" s="160" t="s">
        <v>85</v>
      </c>
      <c r="C6" s="158">
        <f>SUM(C7)</f>
        <v>0</v>
      </c>
    </row>
    <row r="7" spans="1:3" ht="15" customHeight="1">
      <c r="A7" s="160">
        <v>2010101</v>
      </c>
      <c r="B7" s="161" t="s">
        <v>86</v>
      </c>
      <c r="C7" s="162"/>
    </row>
    <row r="8" spans="1:3" ht="15" customHeight="1">
      <c r="A8" s="160" t="s">
        <v>87</v>
      </c>
      <c r="B8" s="160" t="s">
        <v>88</v>
      </c>
      <c r="C8" s="158">
        <f>SUM(C9:C11)</f>
        <v>5785947.86</v>
      </c>
    </row>
    <row r="9" spans="1:3" ht="15" customHeight="1">
      <c r="A9" s="160" t="s">
        <v>89</v>
      </c>
      <c r="B9" s="161" t="s">
        <v>90</v>
      </c>
      <c r="C9" s="162">
        <v>5785947.86</v>
      </c>
    </row>
    <row r="10" spans="1:3" ht="15" customHeight="1">
      <c r="A10" s="160" t="s">
        <v>91</v>
      </c>
      <c r="B10" s="160" t="s">
        <v>92</v>
      </c>
      <c r="C10" s="162"/>
    </row>
    <row r="11" spans="1:3" ht="15" customHeight="1">
      <c r="A11" s="160" t="s">
        <v>93</v>
      </c>
      <c r="B11" s="161" t="s">
        <v>94</v>
      </c>
      <c r="C11" s="162"/>
    </row>
    <row r="12" spans="1:3" ht="15" customHeight="1">
      <c r="A12" s="160">
        <v>20129</v>
      </c>
      <c r="B12" s="160" t="s">
        <v>95</v>
      </c>
      <c r="C12" s="158">
        <f>SUM(C13)</f>
        <v>0</v>
      </c>
    </row>
    <row r="13" spans="1:3" ht="15" customHeight="1">
      <c r="A13" s="160">
        <v>2012950</v>
      </c>
      <c r="B13" s="160" t="s">
        <v>96</v>
      </c>
      <c r="C13" s="162"/>
    </row>
    <row r="14" spans="1:3" ht="15" customHeight="1">
      <c r="A14" s="160" t="s">
        <v>97</v>
      </c>
      <c r="B14" s="160" t="s">
        <v>98</v>
      </c>
      <c r="C14" s="158">
        <f>SUM(C15)</f>
        <v>0</v>
      </c>
    </row>
    <row r="15" spans="1:3" ht="15" customHeight="1">
      <c r="A15" s="160" t="s">
        <v>99</v>
      </c>
      <c r="B15" s="160" t="s">
        <v>100</v>
      </c>
      <c r="C15" s="162"/>
    </row>
    <row r="16" spans="1:3" ht="15" customHeight="1">
      <c r="A16" s="160">
        <v>20132</v>
      </c>
      <c r="B16" s="160" t="s">
        <v>101</v>
      </c>
      <c r="C16" s="158">
        <f>SUM(C17)</f>
        <v>0</v>
      </c>
    </row>
    <row r="17" spans="1:3" ht="15" customHeight="1">
      <c r="A17" s="160">
        <v>2013202</v>
      </c>
      <c r="B17" s="160" t="s">
        <v>100</v>
      </c>
      <c r="C17" s="162"/>
    </row>
    <row r="18" spans="1:3" ht="15" customHeight="1">
      <c r="A18" s="160">
        <v>20199</v>
      </c>
      <c r="B18" s="160" t="s">
        <v>102</v>
      </c>
      <c r="C18" s="158">
        <f>SUM(C19)</f>
        <v>1387940</v>
      </c>
    </row>
    <row r="19" spans="1:3" ht="15" customHeight="1">
      <c r="A19" s="160">
        <v>2019999</v>
      </c>
      <c r="B19" s="160" t="s">
        <v>103</v>
      </c>
      <c r="C19" s="162">
        <v>1387940</v>
      </c>
    </row>
    <row r="20" spans="1:3" ht="15" customHeight="1">
      <c r="A20" s="159">
        <v>204</v>
      </c>
      <c r="B20" s="159" t="s">
        <v>104</v>
      </c>
      <c r="C20" s="158">
        <f>SUM(C21)</f>
        <v>0</v>
      </c>
    </row>
    <row r="21" spans="1:3" ht="15" customHeight="1">
      <c r="A21" s="160">
        <v>20499</v>
      </c>
      <c r="B21" s="160" t="s">
        <v>105</v>
      </c>
      <c r="C21" s="158">
        <f>SUM(C22)</f>
        <v>0</v>
      </c>
    </row>
    <row r="22" spans="1:3" ht="15" customHeight="1">
      <c r="A22" s="160">
        <v>2049999</v>
      </c>
      <c r="B22" s="160" t="s">
        <v>106</v>
      </c>
      <c r="C22" s="162"/>
    </row>
    <row r="23" spans="1:3" ht="15" customHeight="1">
      <c r="A23" s="159">
        <v>207</v>
      </c>
      <c r="B23" s="159" t="s">
        <v>107</v>
      </c>
      <c r="C23" s="158">
        <f>SUM(C24)</f>
        <v>287608</v>
      </c>
    </row>
    <row r="24" spans="1:3" ht="15" customHeight="1">
      <c r="A24" s="160">
        <v>20701</v>
      </c>
      <c r="B24" s="160" t="s">
        <v>108</v>
      </c>
      <c r="C24" s="158">
        <f>SUM(C25)</f>
        <v>287608</v>
      </c>
    </row>
    <row r="25" spans="1:3" ht="15" customHeight="1">
      <c r="A25" s="160">
        <v>2070109</v>
      </c>
      <c r="B25" s="160" t="s">
        <v>109</v>
      </c>
      <c r="C25" s="162">
        <v>287608</v>
      </c>
    </row>
    <row r="26" spans="1:3" ht="15" customHeight="1">
      <c r="A26" s="159" t="s">
        <v>110</v>
      </c>
      <c r="B26" s="159" t="s">
        <v>111</v>
      </c>
      <c r="C26" s="158">
        <f>SUM(C27,C30,C36,C39,C43,C32)</f>
        <v>4988193.359999999</v>
      </c>
    </row>
    <row r="27" spans="1:3" ht="15" customHeight="1">
      <c r="A27" s="160">
        <v>20801</v>
      </c>
      <c r="B27" s="160" t="s">
        <v>112</v>
      </c>
      <c r="C27" s="158">
        <f>SUM(C28:C29)</f>
        <v>1008288</v>
      </c>
    </row>
    <row r="28" spans="1:3" ht="15" customHeight="1">
      <c r="A28" s="160">
        <v>2080109</v>
      </c>
      <c r="B28" s="160" t="s">
        <v>113</v>
      </c>
      <c r="C28" s="162">
        <v>858288</v>
      </c>
    </row>
    <row r="29" spans="1:3" ht="15" customHeight="1">
      <c r="A29" s="160">
        <v>2080199</v>
      </c>
      <c r="B29" s="160" t="s">
        <v>114</v>
      </c>
      <c r="C29" s="162">
        <v>150000</v>
      </c>
    </row>
    <row r="30" spans="1:3" ht="15" customHeight="1">
      <c r="A30" s="160" t="s">
        <v>115</v>
      </c>
      <c r="B30" s="160" t="s">
        <v>116</v>
      </c>
      <c r="C30" s="158">
        <f>SUM(C31)</f>
        <v>360000</v>
      </c>
    </row>
    <row r="31" spans="1:3" ht="15" customHeight="1">
      <c r="A31" s="160" t="s">
        <v>117</v>
      </c>
      <c r="B31" s="160" t="s">
        <v>118</v>
      </c>
      <c r="C31" s="162">
        <v>360000</v>
      </c>
    </row>
    <row r="32" spans="1:3" ht="15" customHeight="1">
      <c r="A32" s="160" t="s">
        <v>119</v>
      </c>
      <c r="B32" s="160" t="s">
        <v>120</v>
      </c>
      <c r="C32" s="158">
        <f>SUM(C33:C35)</f>
        <v>2776165.36</v>
      </c>
    </row>
    <row r="33" spans="1:3" ht="15" customHeight="1">
      <c r="A33" s="160" t="s">
        <v>121</v>
      </c>
      <c r="B33" s="160" t="s">
        <v>122</v>
      </c>
      <c r="C33" s="162">
        <v>1222110.24</v>
      </c>
    </row>
    <row r="34" spans="1:3" ht="15" customHeight="1">
      <c r="A34" s="160" t="s">
        <v>123</v>
      </c>
      <c r="B34" s="160" t="s">
        <v>124</v>
      </c>
      <c r="C34" s="162">
        <v>611055.12</v>
      </c>
    </row>
    <row r="35" spans="1:3" ht="15" customHeight="1">
      <c r="A35" s="160" t="s">
        <v>125</v>
      </c>
      <c r="B35" s="160" t="s">
        <v>126</v>
      </c>
      <c r="C35" s="162">
        <v>943000</v>
      </c>
    </row>
    <row r="36" spans="1:3" ht="15" customHeight="1">
      <c r="A36" s="160">
        <v>20808</v>
      </c>
      <c r="B36" s="160" t="s">
        <v>127</v>
      </c>
      <c r="C36" s="158">
        <f>SUM(C37:C38)</f>
        <v>306320</v>
      </c>
    </row>
    <row r="37" spans="1:3" ht="15" customHeight="1">
      <c r="A37" s="160">
        <v>2080801</v>
      </c>
      <c r="B37" s="160" t="s">
        <v>128</v>
      </c>
      <c r="C37" s="162"/>
    </row>
    <row r="38" spans="1:3" ht="15" customHeight="1">
      <c r="A38" s="160">
        <v>2080899</v>
      </c>
      <c r="B38" s="160" t="s">
        <v>129</v>
      </c>
      <c r="C38" s="162">
        <v>306320</v>
      </c>
    </row>
    <row r="39" spans="1:3" ht="15" customHeight="1">
      <c r="A39" s="160" t="s">
        <v>130</v>
      </c>
      <c r="B39" s="160" t="s">
        <v>131</v>
      </c>
      <c r="C39" s="158">
        <f>SUM(C40:C42)</f>
        <v>105420</v>
      </c>
    </row>
    <row r="40" spans="1:3" ht="15" customHeight="1">
      <c r="A40" s="160">
        <v>2081002</v>
      </c>
      <c r="B40" s="160" t="s">
        <v>132</v>
      </c>
      <c r="C40" s="162"/>
    </row>
    <row r="41" spans="1:3" ht="15" customHeight="1">
      <c r="A41" s="160" t="s">
        <v>133</v>
      </c>
      <c r="B41" s="160" t="s">
        <v>134</v>
      </c>
      <c r="C41" s="162"/>
    </row>
    <row r="42" spans="1:3" ht="15" customHeight="1">
      <c r="A42" s="160" t="s">
        <v>135</v>
      </c>
      <c r="B42" s="160" t="s">
        <v>136</v>
      </c>
      <c r="C42" s="162">
        <v>105420</v>
      </c>
    </row>
    <row r="43" spans="1:3" ht="15" customHeight="1">
      <c r="A43" s="160">
        <v>20828</v>
      </c>
      <c r="B43" s="160" t="s">
        <v>137</v>
      </c>
      <c r="C43" s="158">
        <f>SUM(C44)</f>
        <v>432000</v>
      </c>
    </row>
    <row r="44" spans="1:3" ht="15" customHeight="1">
      <c r="A44" s="160">
        <v>2082850</v>
      </c>
      <c r="B44" s="160" t="s">
        <v>96</v>
      </c>
      <c r="C44" s="162">
        <v>432000</v>
      </c>
    </row>
    <row r="45" spans="1:3" ht="15" customHeight="1">
      <c r="A45" s="159" t="s">
        <v>138</v>
      </c>
      <c r="B45" s="159" t="s">
        <v>139</v>
      </c>
      <c r="C45" s="158">
        <f>SUM(C46,C50)</f>
        <v>941706.9299999999</v>
      </c>
    </row>
    <row r="46" spans="1:3" ht="15" customHeight="1">
      <c r="A46" s="160" t="s">
        <v>140</v>
      </c>
      <c r="B46" s="160" t="s">
        <v>141</v>
      </c>
      <c r="C46" s="158">
        <f>SUM(C47:C49)</f>
        <v>941706.9299999999</v>
      </c>
    </row>
    <row r="47" spans="1:3" ht="15" customHeight="1">
      <c r="A47" s="160" t="s">
        <v>142</v>
      </c>
      <c r="B47" s="160" t="s">
        <v>143</v>
      </c>
      <c r="C47" s="162">
        <v>478266.92</v>
      </c>
    </row>
    <row r="48" spans="1:3" ht="15" customHeight="1">
      <c r="A48" s="160" t="s">
        <v>144</v>
      </c>
      <c r="B48" s="160" t="s">
        <v>145</v>
      </c>
      <c r="C48" s="162">
        <v>444561.04</v>
      </c>
    </row>
    <row r="49" spans="1:3" ht="15" customHeight="1">
      <c r="A49" s="160" t="s">
        <v>146</v>
      </c>
      <c r="B49" s="160" t="s">
        <v>147</v>
      </c>
      <c r="C49" s="162">
        <v>18878.97</v>
      </c>
    </row>
    <row r="50" spans="1:3" ht="15" customHeight="1">
      <c r="A50" s="160">
        <v>21015</v>
      </c>
      <c r="B50" s="160" t="s">
        <v>148</v>
      </c>
      <c r="C50" s="158">
        <f>SUM(C51)</f>
        <v>0</v>
      </c>
    </row>
    <row r="51" spans="1:3" ht="15" customHeight="1">
      <c r="A51" s="160">
        <v>2101506</v>
      </c>
      <c r="B51" s="160" t="s">
        <v>149</v>
      </c>
      <c r="C51" s="162"/>
    </row>
    <row r="52" spans="1:3" ht="15" customHeight="1">
      <c r="A52" s="159">
        <v>211</v>
      </c>
      <c r="B52" s="159" t="s">
        <v>150</v>
      </c>
      <c r="C52" s="158">
        <f>SUM(C53,C55,C57)</f>
        <v>916768</v>
      </c>
    </row>
    <row r="53" spans="1:3" ht="15" customHeight="1">
      <c r="A53" s="160">
        <v>21103</v>
      </c>
      <c r="B53" s="160" t="s">
        <v>151</v>
      </c>
      <c r="C53" s="158">
        <f>SUM(C54)</f>
        <v>0</v>
      </c>
    </row>
    <row r="54" spans="1:3" ht="15" customHeight="1">
      <c r="A54" s="160">
        <v>2110302</v>
      </c>
      <c r="B54" s="160" t="s">
        <v>152</v>
      </c>
      <c r="C54" s="162"/>
    </row>
    <row r="55" spans="1:3" ht="15" customHeight="1">
      <c r="A55" s="160">
        <v>21104</v>
      </c>
      <c r="B55" s="160" t="s">
        <v>153</v>
      </c>
      <c r="C55" s="158">
        <f>SUM(C56)</f>
        <v>916768</v>
      </c>
    </row>
    <row r="56" spans="1:3" ht="15" customHeight="1">
      <c r="A56" s="160">
        <v>2110402</v>
      </c>
      <c r="B56" s="160" t="s">
        <v>154</v>
      </c>
      <c r="C56" s="162">
        <v>916768</v>
      </c>
    </row>
    <row r="57" spans="1:3" ht="15" customHeight="1">
      <c r="A57" s="160">
        <v>21199</v>
      </c>
      <c r="B57" s="160" t="s">
        <v>155</v>
      </c>
      <c r="C57" s="158">
        <f>SUM(C58)</f>
        <v>0</v>
      </c>
    </row>
    <row r="58" spans="1:3" ht="15" customHeight="1">
      <c r="A58" s="160">
        <v>2119999</v>
      </c>
      <c r="B58" s="160" t="s">
        <v>156</v>
      </c>
      <c r="C58" s="162"/>
    </row>
    <row r="59" spans="1:3" ht="15" customHeight="1">
      <c r="A59" s="159">
        <v>212</v>
      </c>
      <c r="B59" s="159" t="s">
        <v>157</v>
      </c>
      <c r="C59" s="158">
        <f>SUM(C60)</f>
        <v>0</v>
      </c>
    </row>
    <row r="60" spans="1:3" ht="15" customHeight="1">
      <c r="A60" s="160">
        <v>21299</v>
      </c>
      <c r="B60" s="160" t="s">
        <v>158</v>
      </c>
      <c r="C60" s="158">
        <f>SUM(C61)</f>
        <v>0</v>
      </c>
    </row>
    <row r="61" spans="1:3" ht="15" customHeight="1">
      <c r="A61" s="160">
        <v>2129999</v>
      </c>
      <c r="B61" s="160" t="s">
        <v>159</v>
      </c>
      <c r="C61" s="162"/>
    </row>
    <row r="62" spans="1:3" ht="15" customHeight="1">
      <c r="A62" s="159" t="s">
        <v>160</v>
      </c>
      <c r="B62" s="159" t="s">
        <v>161</v>
      </c>
      <c r="C62" s="158">
        <f>SUM(C63,C66,C68,C70,C74,C77)</f>
        <v>6836110.34</v>
      </c>
    </row>
    <row r="63" spans="1:3" ht="15" customHeight="1">
      <c r="A63" s="160" t="s">
        <v>162</v>
      </c>
      <c r="B63" s="160" t="s">
        <v>163</v>
      </c>
      <c r="C63" s="158">
        <f>SUM(C64:C65)</f>
        <v>2640948.1</v>
      </c>
    </row>
    <row r="64" spans="1:3" ht="15" customHeight="1">
      <c r="A64" s="160">
        <v>2130101</v>
      </c>
      <c r="B64" s="160" t="s">
        <v>86</v>
      </c>
      <c r="C64" s="162"/>
    </row>
    <row r="65" spans="1:3" ht="15" customHeight="1">
      <c r="A65" s="160" t="s">
        <v>164</v>
      </c>
      <c r="B65" s="160" t="s">
        <v>165</v>
      </c>
      <c r="C65" s="162">
        <v>2640948.1</v>
      </c>
    </row>
    <row r="66" spans="1:3" ht="15" customHeight="1">
      <c r="A66" s="160">
        <v>21302</v>
      </c>
      <c r="B66" s="160" t="s">
        <v>166</v>
      </c>
      <c r="C66" s="158">
        <f>SUM(C67)</f>
        <v>0</v>
      </c>
    </row>
    <row r="67" spans="1:3" ht="15" customHeight="1">
      <c r="A67" s="160">
        <v>2130207</v>
      </c>
      <c r="B67" s="160" t="s">
        <v>167</v>
      </c>
      <c r="C67" s="162"/>
    </row>
    <row r="68" spans="1:3" ht="15" customHeight="1">
      <c r="A68" s="163" t="s">
        <v>168</v>
      </c>
      <c r="B68" s="163" t="s">
        <v>169</v>
      </c>
      <c r="C68" s="158">
        <f>SUM(C69)</f>
        <v>493296</v>
      </c>
    </row>
    <row r="69" spans="1:3" ht="15" customHeight="1">
      <c r="A69" s="163" t="s">
        <v>170</v>
      </c>
      <c r="B69" s="163" t="s">
        <v>171</v>
      </c>
      <c r="C69" s="162">
        <v>493296</v>
      </c>
    </row>
    <row r="70" spans="1:3" ht="15" customHeight="1">
      <c r="A70" s="160" t="s">
        <v>172</v>
      </c>
      <c r="B70" s="160" t="s">
        <v>173</v>
      </c>
      <c r="C70" s="158">
        <f>SUM(C71:C73)</f>
        <v>101866.23999999999</v>
      </c>
    </row>
    <row r="71" spans="1:3" ht="15" customHeight="1">
      <c r="A71" s="160" t="s">
        <v>174</v>
      </c>
      <c r="B71" s="160" t="s">
        <v>175</v>
      </c>
      <c r="C71" s="162">
        <v>66385.18</v>
      </c>
    </row>
    <row r="72" spans="1:3" ht="15" customHeight="1">
      <c r="A72" s="160" t="s">
        <v>176</v>
      </c>
      <c r="B72" s="160" t="s">
        <v>177</v>
      </c>
      <c r="C72" s="162">
        <v>35481.06</v>
      </c>
    </row>
    <row r="73" spans="1:3" ht="15" customHeight="1">
      <c r="A73" s="160" t="s">
        <v>178</v>
      </c>
      <c r="B73" s="160" t="s">
        <v>179</v>
      </c>
      <c r="C73" s="162"/>
    </row>
    <row r="74" spans="1:3" ht="15" customHeight="1">
      <c r="A74" s="160" t="s">
        <v>180</v>
      </c>
      <c r="B74" s="160" t="s">
        <v>181</v>
      </c>
      <c r="C74" s="158">
        <f>SUM(C75:C76)</f>
        <v>3600000</v>
      </c>
    </row>
    <row r="75" spans="1:3" ht="15" customHeight="1">
      <c r="A75" s="160" t="s">
        <v>182</v>
      </c>
      <c r="B75" s="160" t="s">
        <v>183</v>
      </c>
      <c r="C75" s="162"/>
    </row>
    <row r="76" spans="1:3" ht="15" customHeight="1">
      <c r="A76" s="160" t="s">
        <v>184</v>
      </c>
      <c r="B76" s="160" t="s">
        <v>185</v>
      </c>
      <c r="C76" s="162">
        <v>3600000</v>
      </c>
    </row>
    <row r="77" spans="1:3" ht="15" customHeight="1">
      <c r="A77" s="160" t="s">
        <v>186</v>
      </c>
      <c r="B77" s="160" t="s">
        <v>187</v>
      </c>
      <c r="C77" s="158">
        <f>SUM(C78)</f>
        <v>0</v>
      </c>
    </row>
    <row r="78" spans="1:3" ht="15" customHeight="1">
      <c r="A78" s="160" t="s">
        <v>188</v>
      </c>
      <c r="B78" s="160" t="s">
        <v>189</v>
      </c>
      <c r="C78" s="162"/>
    </row>
    <row r="79" spans="1:3" ht="15" customHeight="1">
      <c r="A79" s="159" t="s">
        <v>190</v>
      </c>
      <c r="B79" s="159" t="s">
        <v>191</v>
      </c>
      <c r="C79" s="158">
        <f>SUM(C80,C84)</f>
        <v>724528.75</v>
      </c>
    </row>
    <row r="80" spans="1:3" ht="15" customHeight="1">
      <c r="A80" s="160" t="s">
        <v>192</v>
      </c>
      <c r="B80" s="160" t="s">
        <v>193</v>
      </c>
      <c r="C80" s="158">
        <f>SUM(C81:C83)</f>
        <v>724528.75</v>
      </c>
    </row>
    <row r="81" spans="1:3" ht="15" customHeight="1">
      <c r="A81" s="160">
        <v>2140104</v>
      </c>
      <c r="B81" s="160" t="s">
        <v>194</v>
      </c>
      <c r="C81" s="162">
        <v>724528.75</v>
      </c>
    </row>
    <row r="82" spans="1:3" ht="15" customHeight="1">
      <c r="A82" s="160">
        <v>2140110</v>
      </c>
      <c r="B82" s="160" t="s">
        <v>195</v>
      </c>
      <c r="C82" s="162"/>
    </row>
    <row r="83" spans="1:3" ht="15" customHeight="1">
      <c r="A83" s="160" t="s">
        <v>196</v>
      </c>
      <c r="B83" s="160" t="s">
        <v>197</v>
      </c>
      <c r="C83" s="162"/>
    </row>
    <row r="84" spans="1:3" ht="15" customHeight="1">
      <c r="A84" s="160" t="s">
        <v>198</v>
      </c>
      <c r="B84" s="160" t="s">
        <v>199</v>
      </c>
      <c r="C84" s="158">
        <f>SUM(C85)</f>
        <v>0</v>
      </c>
    </row>
    <row r="85" spans="1:3" ht="15" customHeight="1">
      <c r="A85" s="160" t="s">
        <v>200</v>
      </c>
      <c r="B85" s="160" t="s">
        <v>201</v>
      </c>
      <c r="C85" s="162"/>
    </row>
    <row r="86" spans="1:3" ht="15" customHeight="1">
      <c r="A86" s="159" t="s">
        <v>202</v>
      </c>
      <c r="B86" s="159" t="s">
        <v>203</v>
      </c>
      <c r="C86" s="158">
        <f>C87</f>
        <v>951382.68</v>
      </c>
    </row>
    <row r="87" spans="1:3" ht="15" customHeight="1">
      <c r="A87" s="160" t="s">
        <v>204</v>
      </c>
      <c r="B87" s="160" t="s">
        <v>205</v>
      </c>
      <c r="C87" s="158">
        <f>SUM(C88)</f>
        <v>951382.68</v>
      </c>
    </row>
    <row r="88" spans="1:3" ht="15" customHeight="1">
      <c r="A88" s="160" t="s">
        <v>206</v>
      </c>
      <c r="B88" s="160" t="s">
        <v>207</v>
      </c>
      <c r="C88" s="162">
        <v>951382.68</v>
      </c>
    </row>
    <row r="89" spans="1:3" ht="14.25">
      <c r="A89" s="159">
        <v>224</v>
      </c>
      <c r="B89" s="159" t="s">
        <v>208</v>
      </c>
      <c r="C89" s="158">
        <f>SUM(C90)</f>
        <v>0</v>
      </c>
    </row>
    <row r="90" spans="1:3" ht="14.25">
      <c r="A90" s="160">
        <v>22407</v>
      </c>
      <c r="B90" s="160" t="s">
        <v>209</v>
      </c>
      <c r="C90" s="158">
        <f>SUM(C91)</f>
        <v>0</v>
      </c>
    </row>
    <row r="91" spans="1:3" ht="14.25">
      <c r="A91" s="160">
        <v>2240799</v>
      </c>
      <c r="B91" s="160" t="s">
        <v>210</v>
      </c>
      <c r="C91" s="162"/>
    </row>
  </sheetData>
  <sheetProtection/>
  <autoFilter ref="A3:C91"/>
  <mergeCells count="2">
    <mergeCell ref="A1:C1"/>
    <mergeCell ref="B2:C2"/>
  </mergeCells>
  <printOptions/>
  <pageMargins left="0.7086614173228347" right="0.7086614173228347" top="0.5905511811023623" bottom="0.3937007874015748" header="0.31496062992125984" footer="0.2362204724409449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workbookViewId="0" topLeftCell="A1">
      <selection activeCell="C11" sqref="C11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132" customWidth="1"/>
    <col min="4" max="4" width="15.00390625" style="0" customWidth="1"/>
  </cols>
  <sheetData>
    <row r="1" spans="1:3" ht="24">
      <c r="A1" s="133" t="s">
        <v>211</v>
      </c>
      <c r="B1" s="133"/>
      <c r="C1" s="134"/>
    </row>
    <row r="2" spans="1:3" ht="14.25">
      <c r="A2" s="135"/>
      <c r="B2" s="136" t="s">
        <v>212</v>
      </c>
      <c r="C2" s="137"/>
    </row>
    <row r="3" spans="1:3" ht="14.25">
      <c r="A3" s="138"/>
      <c r="B3" s="139"/>
      <c r="C3" s="140" t="s">
        <v>20</v>
      </c>
    </row>
    <row r="4" spans="1:3" ht="16.5">
      <c r="A4" s="141" t="s">
        <v>213</v>
      </c>
      <c r="B4" s="142" t="s">
        <v>214</v>
      </c>
      <c r="C4" s="143" t="s">
        <v>215</v>
      </c>
    </row>
    <row r="5" spans="1:3" ht="16.5">
      <c r="A5" s="144"/>
      <c r="B5" s="141" t="s">
        <v>216</v>
      </c>
      <c r="C5" s="145">
        <f>C6+C11+C22+C30+C37+C41+C44+C48+C51+C57</f>
        <v>22820185.919999998</v>
      </c>
    </row>
    <row r="6" spans="1:3" ht="16.5">
      <c r="A6" s="146">
        <v>501</v>
      </c>
      <c r="B6" s="147" t="s">
        <v>217</v>
      </c>
      <c r="C6" s="148">
        <f>SUM(C7:C10)</f>
        <v>13903403.969999999</v>
      </c>
    </row>
    <row r="7" spans="1:3" ht="16.5">
      <c r="A7" s="146">
        <v>50101</v>
      </c>
      <c r="B7" s="147" t="s">
        <v>218</v>
      </c>
      <c r="C7" s="149">
        <v>10040349</v>
      </c>
    </row>
    <row r="8" spans="1:3" ht="16.5">
      <c r="A8" s="146">
        <v>50102</v>
      </c>
      <c r="B8" s="147" t="s">
        <v>219</v>
      </c>
      <c r="C8" s="149">
        <v>2577672.29</v>
      </c>
    </row>
    <row r="9" spans="1:3" ht="16.5">
      <c r="A9" s="146">
        <v>50103</v>
      </c>
      <c r="B9" s="147" t="s">
        <v>220</v>
      </c>
      <c r="C9" s="149">
        <v>951382.68</v>
      </c>
    </row>
    <row r="10" spans="1:3" ht="16.5">
      <c r="A10" s="146">
        <v>50199</v>
      </c>
      <c r="B10" s="147" t="s">
        <v>221</v>
      </c>
      <c r="C10" s="149">
        <v>334000</v>
      </c>
    </row>
    <row r="11" spans="1:3" ht="16.5">
      <c r="A11" s="146">
        <v>502</v>
      </c>
      <c r="B11" s="147" t="s">
        <v>222</v>
      </c>
      <c r="C11" s="148">
        <f>SUM(C12:C21)</f>
        <v>2472846.96</v>
      </c>
    </row>
    <row r="12" spans="1:3" ht="16.5">
      <c r="A12" s="146">
        <v>50201</v>
      </c>
      <c r="B12" s="147" t="s">
        <v>223</v>
      </c>
      <c r="C12" s="149">
        <f>1560802.82+460000</f>
        <v>2020802.82</v>
      </c>
    </row>
    <row r="13" spans="1:3" ht="16.5">
      <c r="A13" s="146">
        <v>50202</v>
      </c>
      <c r="B13" s="147" t="s">
        <v>224</v>
      </c>
      <c r="C13" s="149">
        <v>30000</v>
      </c>
    </row>
    <row r="14" spans="1:3" ht="16.5">
      <c r="A14" s="146">
        <v>50203</v>
      </c>
      <c r="B14" s="147" t="s">
        <v>225</v>
      </c>
      <c r="C14" s="149">
        <v>26094.14</v>
      </c>
    </row>
    <row r="15" spans="1:3" ht="16.5">
      <c r="A15" s="146">
        <v>50204</v>
      </c>
      <c r="B15" s="147" t="s">
        <v>226</v>
      </c>
      <c r="C15" s="149"/>
    </row>
    <row r="16" spans="1:3" ht="16.5">
      <c r="A16" s="146">
        <v>50205</v>
      </c>
      <c r="B16" s="147" t="s">
        <v>227</v>
      </c>
      <c r="C16" s="149">
        <v>206600</v>
      </c>
    </row>
    <row r="17" spans="1:3" ht="16.5">
      <c r="A17" s="146">
        <v>50206</v>
      </c>
      <c r="B17" s="147" t="s">
        <v>228</v>
      </c>
      <c r="C17" s="149">
        <v>7200</v>
      </c>
    </row>
    <row r="18" spans="1:3" ht="16.5">
      <c r="A18" s="146">
        <v>50207</v>
      </c>
      <c r="B18" s="147" t="s">
        <v>229</v>
      </c>
      <c r="C18" s="149"/>
    </row>
    <row r="19" spans="1:3" ht="16.5">
      <c r="A19" s="146">
        <v>50208</v>
      </c>
      <c r="B19" s="147" t="s">
        <v>230</v>
      </c>
      <c r="C19" s="149">
        <v>40000</v>
      </c>
    </row>
    <row r="20" spans="1:3" ht="16.5">
      <c r="A20" s="146">
        <v>50209</v>
      </c>
      <c r="B20" s="147" t="s">
        <v>231</v>
      </c>
      <c r="C20" s="149">
        <v>57600</v>
      </c>
    </row>
    <row r="21" spans="1:3" ht="16.5">
      <c r="A21" s="146">
        <v>50299</v>
      </c>
      <c r="B21" s="147" t="s">
        <v>232</v>
      </c>
      <c r="C21" s="149">
        <v>84550</v>
      </c>
    </row>
    <row r="22" spans="1:3" ht="16.5">
      <c r="A22" s="146">
        <v>503</v>
      </c>
      <c r="B22" s="147" t="s">
        <v>233</v>
      </c>
      <c r="C22" s="148">
        <f>SUM(C23:C29)</f>
        <v>860394.99</v>
      </c>
    </row>
    <row r="23" spans="1:3" ht="16.5">
      <c r="A23" s="146">
        <v>50301</v>
      </c>
      <c r="B23" s="147" t="s">
        <v>234</v>
      </c>
      <c r="C23" s="149"/>
    </row>
    <row r="24" spans="1:3" ht="16.5">
      <c r="A24" s="146">
        <v>50302</v>
      </c>
      <c r="B24" s="147" t="s">
        <v>235</v>
      </c>
      <c r="C24" s="149">
        <v>734167.39</v>
      </c>
    </row>
    <row r="25" spans="1:3" ht="16.5">
      <c r="A25" s="146">
        <v>50303</v>
      </c>
      <c r="B25" s="147" t="s">
        <v>236</v>
      </c>
      <c r="C25" s="149"/>
    </row>
    <row r="26" spans="1:3" ht="16.5">
      <c r="A26" s="146">
        <v>50305</v>
      </c>
      <c r="B26" s="147" t="s">
        <v>237</v>
      </c>
      <c r="C26" s="149"/>
    </row>
    <row r="27" spans="1:3" ht="16.5">
      <c r="A27" s="146">
        <v>50306</v>
      </c>
      <c r="B27" s="147" t="s">
        <v>238</v>
      </c>
      <c r="C27" s="149">
        <v>34000</v>
      </c>
    </row>
    <row r="28" spans="1:3" ht="16.5">
      <c r="A28" s="146">
        <v>50307</v>
      </c>
      <c r="B28" s="147" t="s">
        <v>239</v>
      </c>
      <c r="C28" s="149"/>
    </row>
    <row r="29" spans="1:3" ht="16.5">
      <c r="A29" s="146">
        <v>50399</v>
      </c>
      <c r="B29" s="147" t="s">
        <v>240</v>
      </c>
      <c r="C29" s="149">
        <v>92227.6</v>
      </c>
    </row>
    <row r="30" spans="1:3" ht="16.5">
      <c r="A30" s="146">
        <v>504</v>
      </c>
      <c r="B30" s="147" t="s">
        <v>241</v>
      </c>
      <c r="C30" s="148">
        <f>SUM(C31:C36)</f>
        <v>0</v>
      </c>
    </row>
    <row r="31" spans="1:3" ht="16.5">
      <c r="A31" s="146">
        <v>50401</v>
      </c>
      <c r="B31" s="147" t="s">
        <v>234</v>
      </c>
      <c r="C31" s="149"/>
    </row>
    <row r="32" spans="1:3" ht="16.5">
      <c r="A32" s="146">
        <v>50402</v>
      </c>
      <c r="B32" s="147" t="s">
        <v>235</v>
      </c>
      <c r="C32" s="149"/>
    </row>
    <row r="33" spans="1:3" ht="16.5">
      <c r="A33" s="146">
        <v>50403</v>
      </c>
      <c r="B33" s="147" t="s">
        <v>236</v>
      </c>
      <c r="C33" s="149"/>
    </row>
    <row r="34" spans="1:3" ht="16.5">
      <c r="A34" s="146">
        <v>50404</v>
      </c>
      <c r="B34" s="147" t="s">
        <v>238</v>
      </c>
      <c r="C34" s="149"/>
    </row>
    <row r="35" spans="1:3" ht="16.5">
      <c r="A35" s="146">
        <v>50405</v>
      </c>
      <c r="B35" s="147" t="s">
        <v>239</v>
      </c>
      <c r="C35" s="149"/>
    </row>
    <row r="36" spans="1:3" ht="16.5">
      <c r="A36" s="146">
        <v>50499</v>
      </c>
      <c r="B36" s="147" t="s">
        <v>240</v>
      </c>
      <c r="C36" s="149"/>
    </row>
    <row r="37" spans="1:3" ht="16.5">
      <c r="A37" s="146">
        <v>505</v>
      </c>
      <c r="B37" s="147" t="s">
        <v>242</v>
      </c>
      <c r="C37" s="148">
        <f>SUM(C38:C40)</f>
        <v>0</v>
      </c>
    </row>
    <row r="38" spans="1:3" ht="16.5">
      <c r="A38" s="146">
        <v>50501</v>
      </c>
      <c r="B38" s="147" t="s">
        <v>243</v>
      </c>
      <c r="C38" s="149"/>
    </row>
    <row r="39" spans="1:3" ht="16.5">
      <c r="A39" s="146">
        <v>50502</v>
      </c>
      <c r="B39" s="147" t="s">
        <v>244</v>
      </c>
      <c r="C39" s="149"/>
    </row>
    <row r="40" spans="1:3" ht="16.5">
      <c r="A40" s="146">
        <v>50599</v>
      </c>
      <c r="B40" s="147" t="s">
        <v>245</v>
      </c>
      <c r="C40" s="149"/>
    </row>
    <row r="41" spans="1:3" ht="16.5">
      <c r="A41" s="146">
        <v>506</v>
      </c>
      <c r="B41" s="147" t="s">
        <v>246</v>
      </c>
      <c r="C41" s="148">
        <f>SUM(C42:C43)</f>
        <v>0</v>
      </c>
    </row>
    <row r="42" spans="1:3" ht="16.5">
      <c r="A42" s="146">
        <v>50601</v>
      </c>
      <c r="B42" s="147" t="s">
        <v>247</v>
      </c>
      <c r="C42" s="149"/>
    </row>
    <row r="43" spans="1:3" ht="16.5">
      <c r="A43" s="146">
        <v>50602</v>
      </c>
      <c r="B43" s="147" t="s">
        <v>248</v>
      </c>
      <c r="C43" s="149"/>
    </row>
    <row r="44" spans="1:3" ht="16.5">
      <c r="A44" s="146">
        <v>507</v>
      </c>
      <c r="B44" s="147" t="s">
        <v>249</v>
      </c>
      <c r="C44" s="148">
        <f>SUM(C45:C47)</f>
        <v>0</v>
      </c>
    </row>
    <row r="45" spans="1:3" ht="16.5">
      <c r="A45" s="146">
        <v>50701</v>
      </c>
      <c r="B45" s="147" t="s">
        <v>250</v>
      </c>
      <c r="C45" s="149"/>
    </row>
    <row r="46" spans="1:3" ht="16.5">
      <c r="A46" s="146">
        <v>50702</v>
      </c>
      <c r="B46" s="147" t="s">
        <v>251</v>
      </c>
      <c r="C46" s="149"/>
    </row>
    <row r="47" spans="1:3" ht="16.5">
      <c r="A47" s="146">
        <v>50799</v>
      </c>
      <c r="B47" s="147" t="s">
        <v>252</v>
      </c>
      <c r="C47" s="149"/>
    </row>
    <row r="48" spans="1:3" ht="16.5">
      <c r="A48" s="146">
        <v>508</v>
      </c>
      <c r="B48" s="147" t="s">
        <v>253</v>
      </c>
      <c r="C48" s="148">
        <f>SUM(C49:C50)</f>
        <v>0</v>
      </c>
    </row>
    <row r="49" spans="1:3" ht="16.5">
      <c r="A49" s="146">
        <v>50801</v>
      </c>
      <c r="B49" s="147" t="s">
        <v>254</v>
      </c>
      <c r="C49" s="149"/>
    </row>
    <row r="50" spans="1:3" ht="16.5">
      <c r="A50" s="146">
        <v>50802</v>
      </c>
      <c r="B50" s="147" t="s">
        <v>255</v>
      </c>
      <c r="C50" s="149"/>
    </row>
    <row r="51" spans="1:3" ht="16.5">
      <c r="A51" s="146">
        <v>509</v>
      </c>
      <c r="B51" s="147" t="s">
        <v>256</v>
      </c>
      <c r="C51" s="148">
        <f>SUM(C52:C56)</f>
        <v>5583540</v>
      </c>
    </row>
    <row r="52" spans="1:3" ht="16.5">
      <c r="A52" s="146">
        <v>50901</v>
      </c>
      <c r="B52" s="147" t="s">
        <v>257</v>
      </c>
      <c r="C52" s="149">
        <v>4640540</v>
      </c>
    </row>
    <row r="53" spans="1:3" ht="16.5">
      <c r="A53" s="146">
        <v>50902</v>
      </c>
      <c r="B53" s="147" t="s">
        <v>258</v>
      </c>
      <c r="C53" s="149"/>
    </row>
    <row r="54" spans="1:3" ht="16.5">
      <c r="A54" s="146">
        <v>50903</v>
      </c>
      <c r="B54" s="147" t="s">
        <v>259</v>
      </c>
      <c r="C54" s="149"/>
    </row>
    <row r="55" spans="1:3" ht="16.5">
      <c r="A55" s="146">
        <v>50905</v>
      </c>
      <c r="B55" s="147" t="s">
        <v>260</v>
      </c>
      <c r="C55" s="149">
        <v>943000</v>
      </c>
    </row>
    <row r="56" spans="1:3" ht="16.5">
      <c r="A56" s="146">
        <v>50999</v>
      </c>
      <c r="B56" s="147" t="s">
        <v>261</v>
      </c>
      <c r="C56" s="149"/>
    </row>
    <row r="57" spans="1:3" ht="16.5">
      <c r="A57" s="146">
        <v>599</v>
      </c>
      <c r="B57" s="147" t="s">
        <v>262</v>
      </c>
      <c r="C57" s="148">
        <f>SUM(C58:C61)</f>
        <v>0</v>
      </c>
    </row>
    <row r="58" spans="1:3" ht="16.5">
      <c r="A58" s="146">
        <v>59906</v>
      </c>
      <c r="B58" s="147" t="s">
        <v>263</v>
      </c>
      <c r="C58" s="149"/>
    </row>
    <row r="59" spans="1:3" ht="16.5">
      <c r="A59" s="146">
        <v>59907</v>
      </c>
      <c r="B59" s="147" t="s">
        <v>264</v>
      </c>
      <c r="C59" s="149"/>
    </row>
    <row r="60" spans="1:3" ht="16.5">
      <c r="A60" s="146">
        <v>59908</v>
      </c>
      <c r="B60" s="147" t="s">
        <v>265</v>
      </c>
      <c r="C60" s="149"/>
    </row>
    <row r="61" spans="1:3" ht="16.5">
      <c r="A61" s="146">
        <v>59999</v>
      </c>
      <c r="B61" s="147" t="s">
        <v>266</v>
      </c>
      <c r="C61" s="149"/>
    </row>
  </sheetData>
  <sheetProtection/>
  <autoFilter ref="A4:C61"/>
  <mergeCells count="1">
    <mergeCell ref="A1:C1"/>
  </mergeCells>
  <printOptions horizontalCentered="1"/>
  <pageMargins left="0.7086614173228347" right="0.7086614173228347" top="0.5" bottom="0.47" header="0.31496062992125984" footer="0.3149606299212598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C15" sqref="C15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1"/>
      <c r="B1" s="41"/>
    </row>
    <row r="2" spans="1:2" ht="24">
      <c r="A2" s="42" t="s">
        <v>267</v>
      </c>
      <c r="B2" s="42"/>
    </row>
    <row r="3" spans="1:2" ht="14.25">
      <c r="A3" s="43" t="s">
        <v>268</v>
      </c>
      <c r="B3" s="43"/>
    </row>
    <row r="4" spans="1:2" ht="14.25">
      <c r="A4" s="44"/>
      <c r="B4" s="45" t="s">
        <v>20</v>
      </c>
    </row>
    <row r="5" spans="1:2" ht="14.25">
      <c r="A5" s="46" t="s">
        <v>269</v>
      </c>
      <c r="B5" s="47" t="s">
        <v>270</v>
      </c>
    </row>
    <row r="6" spans="1:2" ht="14.25">
      <c r="A6" s="46"/>
      <c r="B6" s="47"/>
    </row>
    <row r="7" spans="1:2" ht="30" customHeight="1">
      <c r="A7" s="48" t="s">
        <v>271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272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workbookViewId="0" topLeftCell="A1">
      <pane xSplit="1" ySplit="2" topLeftCell="B3" activePane="bottomRight" state="frozen"/>
      <selection pane="bottomRight" activeCell="C27" sqref="C27"/>
    </sheetView>
  </sheetViews>
  <sheetFormatPr defaultColWidth="9.00390625" defaultRowHeight="14.25"/>
  <cols>
    <col min="1" max="1" width="33.00390625" style="97" customWidth="1"/>
    <col min="2" max="2" width="15.625" style="97" customWidth="1"/>
    <col min="3" max="3" width="14.50390625" style="97" customWidth="1"/>
    <col min="4" max="4" width="31.75390625" style="97" customWidth="1"/>
    <col min="5" max="5" width="15.50390625" style="97" customWidth="1"/>
    <col min="6" max="6" width="15.875" style="97" customWidth="1"/>
    <col min="7" max="7" width="20.875" style="97" customWidth="1"/>
    <col min="8" max="16384" width="9.00390625" style="97" customWidth="1"/>
  </cols>
  <sheetData>
    <row r="1" spans="1:7" s="96" customFormat="1" ht="20.25">
      <c r="A1" s="98" t="s">
        <v>273</v>
      </c>
      <c r="B1" s="98"/>
      <c r="C1" s="98"/>
      <c r="D1" s="98"/>
      <c r="E1" s="98"/>
      <c r="F1" s="98"/>
      <c r="G1" s="98"/>
    </row>
    <row r="2" spans="1:7" ht="14.25">
      <c r="A2" s="96" t="s">
        <v>274</v>
      </c>
      <c r="B2" s="96"/>
      <c r="G2" s="99" t="s">
        <v>20</v>
      </c>
    </row>
    <row r="3" spans="1:7" ht="20.25" customHeight="1">
      <c r="A3" s="100" t="s">
        <v>275</v>
      </c>
      <c r="B3" s="101" t="s">
        <v>24</v>
      </c>
      <c r="C3" s="101" t="s">
        <v>25</v>
      </c>
      <c r="D3" s="100" t="s">
        <v>276</v>
      </c>
      <c r="E3" s="101" t="s">
        <v>24</v>
      </c>
      <c r="F3" s="101" t="s">
        <v>25</v>
      </c>
      <c r="G3" s="102" t="s">
        <v>26</v>
      </c>
    </row>
    <row r="4" spans="1:7" ht="15.75" customHeight="1">
      <c r="A4" s="103" t="s">
        <v>277</v>
      </c>
      <c r="B4" s="104">
        <v>107575</v>
      </c>
      <c r="C4" s="94">
        <f>0</f>
        <v>0</v>
      </c>
      <c r="D4" s="104" t="s">
        <v>278</v>
      </c>
      <c r="E4" s="105"/>
      <c r="F4" s="106"/>
      <c r="G4" s="106"/>
    </row>
    <row r="5" spans="1:7" ht="15.75" customHeight="1">
      <c r="A5" s="105"/>
      <c r="B5" s="105"/>
      <c r="C5" s="106"/>
      <c r="D5" s="104" t="s">
        <v>279</v>
      </c>
      <c r="E5" s="105"/>
      <c r="F5" s="106"/>
      <c r="G5" s="106"/>
    </row>
    <row r="6" spans="1:7" ht="15.75" customHeight="1">
      <c r="A6" s="105"/>
      <c r="B6" s="105"/>
      <c r="C6" s="106"/>
      <c r="D6" s="104" t="s">
        <v>280</v>
      </c>
      <c r="E6" s="107">
        <v>107575</v>
      </c>
      <c r="F6" s="94"/>
      <c r="G6" s="106"/>
    </row>
    <row r="7" spans="1:7" ht="15.75" customHeight="1">
      <c r="A7" s="105"/>
      <c r="B7" s="105"/>
      <c r="C7" s="106"/>
      <c r="D7" s="104" t="s">
        <v>281</v>
      </c>
      <c r="F7" s="106"/>
      <c r="G7" s="106"/>
    </row>
    <row r="8" spans="1:7" ht="15.75" customHeight="1">
      <c r="A8" s="105"/>
      <c r="B8" s="105"/>
      <c r="C8" s="106"/>
      <c r="D8" s="104" t="s">
        <v>282</v>
      </c>
      <c r="E8" s="105"/>
      <c r="F8" s="106"/>
      <c r="G8" s="106"/>
    </row>
    <row r="9" spans="1:7" ht="15.75" customHeight="1">
      <c r="A9" s="105"/>
      <c r="B9" s="105"/>
      <c r="C9" s="106"/>
      <c r="D9" s="104" t="s">
        <v>283</v>
      </c>
      <c r="E9" s="105"/>
      <c r="F9" s="106"/>
      <c r="G9" s="106"/>
    </row>
    <row r="10" spans="1:7" ht="15.75" customHeight="1">
      <c r="A10" s="105"/>
      <c r="B10" s="105"/>
      <c r="C10" s="106"/>
      <c r="D10" s="104" t="s">
        <v>284</v>
      </c>
      <c r="E10" s="105"/>
      <c r="F10" s="94"/>
      <c r="G10" s="106"/>
    </row>
    <row r="11" spans="1:7" ht="15.75" customHeight="1">
      <c r="A11" s="105"/>
      <c r="B11" s="105"/>
      <c r="C11" s="106"/>
      <c r="D11" s="105"/>
      <c r="E11" s="105"/>
      <c r="F11" s="106"/>
      <c r="G11" s="106"/>
    </row>
    <row r="12" spans="1:7" ht="15.75" customHeight="1">
      <c r="A12" s="105"/>
      <c r="B12" s="105"/>
      <c r="C12" s="106"/>
      <c r="D12" s="105"/>
      <c r="E12" s="105"/>
      <c r="F12" s="106"/>
      <c r="G12" s="106"/>
    </row>
    <row r="13" spans="1:7" ht="15.75" customHeight="1">
      <c r="A13" s="105"/>
      <c r="B13" s="105"/>
      <c r="C13" s="106"/>
      <c r="D13" s="105"/>
      <c r="E13" s="105"/>
      <c r="F13" s="94"/>
      <c r="G13" s="106"/>
    </row>
    <row r="14" spans="1:7" ht="15.75" customHeight="1">
      <c r="A14" s="105"/>
      <c r="B14" s="105"/>
      <c r="C14" s="106"/>
      <c r="D14" s="105"/>
      <c r="E14" s="105"/>
      <c r="F14" s="106"/>
      <c r="G14" s="106"/>
    </row>
    <row r="15" spans="1:7" ht="15.75" customHeight="1">
      <c r="A15" s="105"/>
      <c r="B15" s="105"/>
      <c r="C15" s="106"/>
      <c r="D15" s="105"/>
      <c r="E15" s="105"/>
      <c r="F15" s="106"/>
      <c r="G15" s="106"/>
    </row>
    <row r="16" spans="1:7" ht="15.75" customHeight="1">
      <c r="A16" s="105"/>
      <c r="B16" s="105"/>
      <c r="C16" s="106"/>
      <c r="D16" s="105"/>
      <c r="E16" s="105"/>
      <c r="F16" s="106"/>
      <c r="G16" s="106"/>
    </row>
    <row r="17" spans="1:7" ht="15.75" customHeight="1">
      <c r="A17" s="105"/>
      <c r="B17" s="105"/>
      <c r="C17" s="106"/>
      <c r="D17" s="105"/>
      <c r="E17" s="105"/>
      <c r="F17" s="106"/>
      <c r="G17" s="106"/>
    </row>
    <row r="18" spans="1:7" ht="15.75" customHeight="1">
      <c r="A18" s="105"/>
      <c r="B18" s="105"/>
      <c r="C18" s="106"/>
      <c r="D18" s="105"/>
      <c r="E18" s="105"/>
      <c r="F18" s="94"/>
      <c r="G18" s="106"/>
    </row>
    <row r="19" spans="1:7" ht="15.75" customHeight="1">
      <c r="A19" s="105"/>
      <c r="B19" s="105"/>
      <c r="C19" s="106"/>
      <c r="D19" s="105"/>
      <c r="E19" s="105"/>
      <c r="F19" s="106"/>
      <c r="G19" s="106"/>
    </row>
    <row r="20" spans="1:7" ht="15.75" customHeight="1">
      <c r="A20" s="108" t="s">
        <v>285</v>
      </c>
      <c r="B20" s="109">
        <f>B4</f>
        <v>107575</v>
      </c>
      <c r="C20" s="109">
        <f>C4</f>
        <v>0</v>
      </c>
      <c r="D20" s="110" t="s">
        <v>64</v>
      </c>
      <c r="E20" s="109">
        <f>SUM(E4:E10)</f>
        <v>107575</v>
      </c>
      <c r="F20" s="109">
        <f>SUM(F4:F10)</f>
        <v>0</v>
      </c>
      <c r="G20" s="109">
        <f>SUM(G4:G10)</f>
        <v>0</v>
      </c>
    </row>
    <row r="21" spans="1:7" ht="15.75" customHeight="1">
      <c r="A21" s="111" t="s">
        <v>286</v>
      </c>
      <c r="B21" s="112">
        <f>B22</f>
        <v>0</v>
      </c>
      <c r="C21" s="112">
        <f>C22</f>
        <v>0</v>
      </c>
      <c r="D21" s="113" t="s">
        <v>65</v>
      </c>
      <c r="E21" s="114">
        <f>E22</f>
        <v>0</v>
      </c>
      <c r="F21" s="114">
        <f>F22</f>
        <v>0</v>
      </c>
      <c r="G21" s="114">
        <f>G22</f>
        <v>0</v>
      </c>
    </row>
    <row r="22" spans="1:7" ht="15.75" customHeight="1">
      <c r="A22" s="104" t="s">
        <v>287</v>
      </c>
      <c r="B22" s="104"/>
      <c r="C22" s="94">
        <f>0</f>
        <v>0</v>
      </c>
      <c r="D22" s="115" t="s">
        <v>66</v>
      </c>
      <c r="E22" s="116">
        <f>E23+E24</f>
        <v>0</v>
      </c>
      <c r="F22" s="116">
        <f>F23+F24</f>
        <v>0</v>
      </c>
      <c r="G22" s="116">
        <f>G23+G24</f>
        <v>0</v>
      </c>
    </row>
    <row r="23" spans="1:7" ht="15.75" customHeight="1">
      <c r="A23" s="104"/>
      <c r="B23" s="104"/>
      <c r="C23" s="117"/>
      <c r="D23" s="115" t="s">
        <v>67</v>
      </c>
      <c r="E23" s="115"/>
      <c r="F23" s="94">
        <f>0</f>
        <v>0</v>
      </c>
      <c r="G23" s="106"/>
    </row>
    <row r="24" spans="1:7" ht="15.75" customHeight="1">
      <c r="A24" s="118" t="s">
        <v>288</v>
      </c>
      <c r="B24" s="119"/>
      <c r="C24" s="106"/>
      <c r="D24" s="120" t="s">
        <v>68</v>
      </c>
      <c r="E24" s="120"/>
      <c r="F24" s="94">
        <f>0</f>
        <v>0</v>
      </c>
      <c r="G24" s="106"/>
    </row>
    <row r="25" spans="1:7" ht="15.75" customHeight="1">
      <c r="A25" s="121" t="s">
        <v>71</v>
      </c>
      <c r="B25" s="121"/>
      <c r="C25" s="106"/>
      <c r="D25" s="105"/>
      <c r="E25" s="105"/>
      <c r="F25" s="106"/>
      <c r="G25" s="106"/>
    </row>
    <row r="26" spans="1:7" ht="15.75" customHeight="1">
      <c r="A26" s="122"/>
      <c r="B26" s="122"/>
      <c r="C26" s="106"/>
      <c r="D26" s="120"/>
      <c r="E26" s="120"/>
      <c r="F26" s="106"/>
      <c r="G26" s="106"/>
    </row>
    <row r="27" spans="1:7" ht="15.75" customHeight="1">
      <c r="A27" s="122"/>
      <c r="B27" s="122"/>
      <c r="C27" s="106"/>
      <c r="D27" s="120"/>
      <c r="E27" s="120"/>
      <c r="F27" s="123"/>
      <c r="G27" s="123"/>
    </row>
    <row r="28" spans="1:7" ht="15.75" customHeight="1">
      <c r="A28" s="124"/>
      <c r="B28" s="124"/>
      <c r="C28" s="106"/>
      <c r="D28" s="125"/>
      <c r="E28" s="125"/>
      <c r="F28" s="106"/>
      <c r="G28" s="106"/>
    </row>
    <row r="29" spans="1:7" ht="15.75" customHeight="1">
      <c r="A29" s="118" t="s">
        <v>75</v>
      </c>
      <c r="B29" s="126">
        <f>B30</f>
        <v>0</v>
      </c>
      <c r="C29" s="126">
        <f>C30</f>
        <v>0</v>
      </c>
      <c r="D29" s="127" t="s">
        <v>70</v>
      </c>
      <c r="E29" s="127"/>
      <c r="F29" s="94">
        <f>0</f>
        <v>0</v>
      </c>
      <c r="G29" s="106"/>
    </row>
    <row r="30" spans="1:7" ht="15.75" customHeight="1">
      <c r="A30" s="104" t="s">
        <v>289</v>
      </c>
      <c r="B30" s="104"/>
      <c r="C30" s="94">
        <f>0</f>
        <v>0</v>
      </c>
      <c r="D30" s="127" t="s">
        <v>72</v>
      </c>
      <c r="E30" s="106"/>
      <c r="F30" s="94"/>
      <c r="G30" s="106"/>
    </row>
    <row r="31" spans="1:7" ht="15.75" customHeight="1">
      <c r="A31" s="118"/>
      <c r="B31" s="118"/>
      <c r="C31" s="106"/>
      <c r="D31" s="128" t="s">
        <v>73</v>
      </c>
      <c r="E31" s="106"/>
      <c r="F31" s="106"/>
      <c r="G31" s="106"/>
    </row>
    <row r="32" spans="1:7" ht="15.75" customHeight="1">
      <c r="A32" s="104"/>
      <c r="B32" s="104"/>
      <c r="C32" s="106"/>
      <c r="D32" s="105" t="s">
        <v>290</v>
      </c>
      <c r="E32" s="105"/>
      <c r="F32" s="106"/>
      <c r="G32" s="106"/>
    </row>
    <row r="33" spans="1:7" ht="15.75" customHeight="1">
      <c r="A33" s="118"/>
      <c r="B33" s="118"/>
      <c r="C33" s="106"/>
      <c r="D33" s="128"/>
      <c r="E33" s="128"/>
      <c r="F33" s="106"/>
      <c r="G33" s="106"/>
    </row>
    <row r="34" spans="1:7" ht="15.75" customHeight="1">
      <c r="A34" s="129" t="s">
        <v>76</v>
      </c>
      <c r="B34" s="130">
        <f>B20+B21+B24+B29</f>
        <v>107575</v>
      </c>
      <c r="C34" s="130">
        <f>C20+C21+C24+C29</f>
        <v>0</v>
      </c>
      <c r="D34" s="129" t="s">
        <v>77</v>
      </c>
      <c r="E34" s="131">
        <f>E20+E21+E29+E30</f>
        <v>107575</v>
      </c>
      <c r="F34" s="131">
        <f>F20+F21+F29+F30</f>
        <v>0</v>
      </c>
      <c r="G34" s="131">
        <f>G20+G21+G29+G30</f>
        <v>0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workbookViewId="0" topLeftCell="A1">
      <selection activeCell="B26" sqref="B26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.75">
      <c r="B1" s="41"/>
      <c r="C1" s="41"/>
    </row>
    <row r="2" spans="1:3" ht="24">
      <c r="A2" s="42" t="s">
        <v>291</v>
      </c>
      <c r="B2" s="42"/>
      <c r="C2" s="42"/>
    </row>
    <row r="3" spans="2:3" ht="14.25">
      <c r="B3" s="52"/>
      <c r="C3" s="53" t="s">
        <v>20</v>
      </c>
    </row>
    <row r="4" spans="1:3" ht="33.75" customHeight="1">
      <c r="A4" s="54" t="s">
        <v>213</v>
      </c>
      <c r="B4" s="55" t="s">
        <v>80</v>
      </c>
      <c r="C4" s="55" t="s">
        <v>215</v>
      </c>
    </row>
    <row r="5" spans="1:3" ht="30" customHeight="1">
      <c r="A5" s="56"/>
      <c r="B5" s="57" t="s">
        <v>271</v>
      </c>
      <c r="C5" s="90">
        <f>SUM(C6,C9,C18)</f>
        <v>0</v>
      </c>
    </row>
    <row r="6" spans="1:3" ht="30" customHeight="1">
      <c r="A6" s="91">
        <v>208</v>
      </c>
      <c r="B6" s="92" t="s">
        <v>111</v>
      </c>
      <c r="C6" s="90">
        <f>SUM(C7)</f>
        <v>0</v>
      </c>
    </row>
    <row r="7" spans="1:3" ht="30" customHeight="1">
      <c r="A7" s="59">
        <v>20822</v>
      </c>
      <c r="B7" s="60" t="s">
        <v>292</v>
      </c>
      <c r="C7" s="90">
        <f>SUM(C8)</f>
        <v>0</v>
      </c>
    </row>
    <row r="8" spans="1:3" ht="30" customHeight="1">
      <c r="A8" s="59">
        <v>2082202</v>
      </c>
      <c r="B8" s="60" t="s">
        <v>293</v>
      </c>
      <c r="C8" s="61"/>
    </row>
    <row r="9" spans="1:3" ht="30" customHeight="1">
      <c r="A9" s="91">
        <v>212</v>
      </c>
      <c r="B9" s="92" t="s">
        <v>157</v>
      </c>
      <c r="C9" s="93">
        <f>SUM(C10,C15)</f>
        <v>0</v>
      </c>
    </row>
    <row r="10" spans="1:3" ht="30" customHeight="1">
      <c r="A10" s="59">
        <v>21208</v>
      </c>
      <c r="B10" s="60" t="s">
        <v>294</v>
      </c>
      <c r="C10" s="93">
        <f>SUM(C11:C14)</f>
        <v>0</v>
      </c>
    </row>
    <row r="11" spans="1:3" ht="30" customHeight="1">
      <c r="A11" s="59">
        <v>2120802</v>
      </c>
      <c r="B11" s="60" t="s">
        <v>295</v>
      </c>
      <c r="C11" s="61"/>
    </row>
    <row r="12" spans="1:3" ht="30" customHeight="1">
      <c r="A12" s="59">
        <v>2120806</v>
      </c>
      <c r="B12" s="60" t="s">
        <v>296</v>
      </c>
      <c r="C12" s="61"/>
    </row>
    <row r="13" spans="1:3" ht="30" customHeight="1">
      <c r="A13" s="59">
        <v>2120816</v>
      </c>
      <c r="B13" s="60" t="s">
        <v>297</v>
      </c>
      <c r="C13" s="61"/>
    </row>
    <row r="14" spans="1:3" ht="30" customHeight="1">
      <c r="A14" s="59">
        <v>2120899</v>
      </c>
      <c r="B14" s="60" t="s">
        <v>298</v>
      </c>
      <c r="C14" s="94"/>
    </row>
    <row r="15" spans="1:3" ht="30" customHeight="1">
      <c r="A15" s="59">
        <v>21213</v>
      </c>
      <c r="B15" s="60" t="s">
        <v>299</v>
      </c>
      <c r="C15" s="93">
        <f>SUM(C16:C17)</f>
        <v>0</v>
      </c>
    </row>
    <row r="16" spans="1:3" ht="30" customHeight="1">
      <c r="A16" s="59">
        <v>2121301</v>
      </c>
      <c r="B16" s="60" t="s">
        <v>300</v>
      </c>
      <c r="C16" s="61"/>
    </row>
    <row r="17" spans="1:3" ht="30" customHeight="1">
      <c r="A17" s="59">
        <v>2121399</v>
      </c>
      <c r="B17" s="60" t="s">
        <v>301</v>
      </c>
      <c r="C17" s="61"/>
    </row>
    <row r="18" spans="1:3" ht="30" customHeight="1">
      <c r="A18" s="91">
        <v>213</v>
      </c>
      <c r="B18" s="92" t="s">
        <v>161</v>
      </c>
      <c r="C18" s="93">
        <f>SUM(C19)</f>
        <v>0</v>
      </c>
    </row>
    <row r="19" spans="1:3" ht="30" customHeight="1">
      <c r="A19" s="59">
        <v>21369</v>
      </c>
      <c r="B19" s="60" t="s">
        <v>302</v>
      </c>
      <c r="C19" s="93">
        <f>SUM(C20)</f>
        <v>0</v>
      </c>
    </row>
    <row r="20" spans="1:3" ht="30" customHeight="1">
      <c r="A20" s="59">
        <v>2136902</v>
      </c>
      <c r="B20" s="60" t="s">
        <v>303</v>
      </c>
      <c r="C20" s="61"/>
    </row>
    <row r="21" ht="16.5">
      <c r="A21" s="95"/>
    </row>
  </sheetData>
  <sheetProtection/>
  <autoFilter ref="A4:C20"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B13" sqref="B13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1"/>
      <c r="B1" s="41"/>
    </row>
    <row r="2" spans="1:2" ht="24">
      <c r="A2" s="42" t="s">
        <v>304</v>
      </c>
      <c r="B2" s="42"/>
    </row>
    <row r="3" spans="1:2" ht="14.25">
      <c r="A3" s="43" t="s">
        <v>268</v>
      </c>
      <c r="B3" s="43"/>
    </row>
    <row r="4" spans="1:2" ht="14.25">
      <c r="A4" s="44"/>
      <c r="B4" s="45" t="s">
        <v>20</v>
      </c>
    </row>
    <row r="5" spans="1:2" ht="14.25">
      <c r="A5" s="46" t="s">
        <v>269</v>
      </c>
      <c r="B5" s="47" t="s">
        <v>270</v>
      </c>
    </row>
    <row r="6" spans="1:2" ht="14.25">
      <c r="A6" s="46"/>
      <c r="B6" s="47"/>
    </row>
    <row r="7" spans="1:2" ht="30" customHeight="1">
      <c r="A7" s="48" t="s">
        <v>271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272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向英</cp:lastModifiedBy>
  <cp:lastPrinted>2021-03-17T09:22:42Z</cp:lastPrinted>
  <dcterms:created xsi:type="dcterms:W3CDTF">2006-02-13T05:15:25Z</dcterms:created>
  <dcterms:modified xsi:type="dcterms:W3CDTF">2024-03-14T01:37:04Z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2F94A950B21241FC96C0F9FB13F4F57F</vt:lpwstr>
  </property>
  <property fmtid="{D5CDD505-2E9C-101B-9397-08002B2CF9AE}" pid="4" name="KSOProductBuildV">
    <vt:lpwstr>2052-11.8.6.11546</vt:lpwstr>
  </property>
</Properties>
</file>