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<sst xmlns="http://schemas.openxmlformats.org/spreadsheetml/2006/main" count="509" uniqueCount="396">
  <si>
    <t>区县名称</t>
  </si>
  <si>
    <t>渝中区</t>
  </si>
  <si>
    <t>2024年   乡镇（街道）财政预算草案</t>
  </si>
  <si>
    <t>江北区</t>
  </si>
  <si>
    <t>编    制    时    间 ：2024年2月20日</t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</si>
  <si>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</si>
  <si>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</si>
  <si>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</si>
  <si>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</si>
  <si>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</si>
  <si>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</si>
  <si>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</si>
  <si>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</si>
  <si>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</si>
  <si>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</si>
  <si>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</si>
  <si>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</si>
  <si>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</si>
  <si>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</si>
  <si>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</si>
  <si>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</si>
  <si>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</si>
  <si>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</si>
  <si>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</si>
  <si>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</si>
  <si>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</si>
  <si>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</si>
  <si>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</si>
  <si>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</si>
  <si>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</si>
  <si>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</si>
  <si>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</si>
  <si>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</si>
  <si>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</si>
  <si>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</si>
  <si>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</si>
  <si>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</si>
  <si>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</si>
  <si>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</si>
  <si>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</si>
  <si>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</si>
  <si>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</si>
  <si>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</si>
  <si>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</si>
  <si>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</si>
  <si>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</si>
  <si>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</si>
  <si>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</si>
  <si>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/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</si>
  <si>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</si>
  <si>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</si>
  <si>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</si>
  <si>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</si>
  <si>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</si>
  <si>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</si>
  <si>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</si>
  <si>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</si>
  <si>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</si>
  <si>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</si>
  <si>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</si>
  <si>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</si>
  <si>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</si>
  <si>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</si>
  <si>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</si>
  <si>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</si>
  <si>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</si>
  <si>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</si>
  <si>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</si>
  <si>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</si>
  <si>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</si>
  <si>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</si>
  <si>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</si>
  <si>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</si>
  <si>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</si>
  <si>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</si>
  <si>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</si>
  <si>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</si>
  <si>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</si>
  <si>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</si>
  <si>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</si>
  <si>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</si>
  <si>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</si>
  <si>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</si>
  <si>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</si>
  <si>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</si>
  <si>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</si>
  <si>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</si>
  <si>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</si>
  <si>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</si>
  <si>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</si>
  <si>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</si>
  <si>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</si>
  <si>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</si>
  <si>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</si>
  <si>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</si>
  <si>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</si>
  <si>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</si>
  <si>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</si>
  <si>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</si>
  <si>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</si>
  <si>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</si>
  <si>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</si>
  <si>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</si>
  <si>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</si>
  <si>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</si>
  <si>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</si>
  <si>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</si>
  <si>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</si>
  <si>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</si>
  <si>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</si>
  <si>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</si>
  <si>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</si>
  <si>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</si>
  <si>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</si>
  <si>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</si>
  <si>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</si>
  <si>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</si>
  <si>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</si>
  <si>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</si>
  <si>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</si>
  <si>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</si>
  <si>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</si>
  <si>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</si>
  <si>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</si>
  <si>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</si>
  <si>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</si>
  <si>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</si>
  <si>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</si>
  <si>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</si>
  <si>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</si>
  <si>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</si>
  <si>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</si>
  <si>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</si>
  <si>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</si>
  <si>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</si>
  <si>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</si>
  <si>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</si>
  <si>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</si>
  <si>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</si>
  <si>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</si>
  <si>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</si>
  <si>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</si>
  <si>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</si>
  <si>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</si>
  <si>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</si>
  <si>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</si>
  <si>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</si>
  <si>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</si>
  <si>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</si>
  <si>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</si>
  <si>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</si>
  <si>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</si>
  <si>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</si>
  <si>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</si>
  <si>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</si>
  <si>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</si>
  <si>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</si>
  <si>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</si>
  <si>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</si>
  <si>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</si>
  <si>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</si>
  <si>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</si>
  <si>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</si>
  <si>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</si>
  <si>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</si>
  <si>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</si>
  <si>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</si>
  <si>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</si>
  <si>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 xml:space="preserve">  水利</t>
  </si>
  <si>
    <t xml:space="preserve">    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</si>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</sst>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0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name val="楷体_GB2312"/>
      <family val="3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8" fillId="2" borderId="0" applyNumberFormat="0" applyBorder="0" applyAlignment="0" applyProtection="0"/>
    <xf numFmtId="0" fontId="6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  <xf numFmtId="0" fontId="70" fillId="5" borderId="0" applyNumberFormat="0" applyBorder="0" applyAlignment="0" applyProtection="0"/>
    <xf numFmtId="43" fontId="0" fillId="0" borderId="0" applyFont="0" applyFill="0" applyBorder="0" applyAlignment="0" applyProtection="0"/>
    <xf numFmtId="0" fontId="71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1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1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1" fillId="9" borderId="0" applyNumberFormat="0" applyBorder="0" applyAlignment="0" applyProtection="0"/>
    <xf numFmtId="0" fontId="72" fillId="0" borderId="5" applyNumberFormat="0" applyFill="0" applyAlignment="0" applyProtection="0"/>
    <xf numFmtId="0" fontId="0" fillId="0" borderId="0">
      <alignment/>
      <protection/>
    </xf>
    <xf numFmtId="0" fontId="71" fillId="10" borderId="0" applyNumberFormat="0" applyBorder="0" applyAlignment="0" applyProtection="0"/>
    <xf numFmtId="0" fontId="79" fillId="11" borderId="6" applyNumberFormat="0" applyAlignment="0" applyProtection="0"/>
    <xf numFmtId="0" fontId="80" fillId="11" borderId="1" applyNumberFormat="0" applyAlignment="0" applyProtection="0"/>
    <xf numFmtId="0" fontId="81" fillId="12" borderId="7" applyNumberFormat="0" applyAlignment="0" applyProtection="0"/>
    <xf numFmtId="0" fontId="68" fillId="13" borderId="0" applyNumberFormat="0" applyBorder="0" applyAlignment="0" applyProtection="0"/>
    <xf numFmtId="0" fontId="71" fillId="14" borderId="0" applyNumberFormat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15" borderId="0" applyNumberFormat="0" applyBorder="0" applyAlignment="0" applyProtection="0"/>
    <xf numFmtId="0" fontId="85" fillId="16" borderId="0" applyNumberFormat="0" applyBorder="0" applyAlignment="0" applyProtection="0"/>
    <xf numFmtId="0" fontId="68" fillId="17" borderId="0" applyNumberFormat="0" applyBorder="0" applyAlignment="0" applyProtection="0"/>
    <xf numFmtId="0" fontId="71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86" fillId="0" borderId="0">
      <alignment vertical="center"/>
      <protection/>
    </xf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>
      <alignment/>
      <protection/>
    </xf>
    <xf numFmtId="0" fontId="71" fillId="27" borderId="0" applyNumberFormat="0" applyBorder="0" applyAlignment="0" applyProtection="0"/>
    <xf numFmtId="0" fontId="68" fillId="28" borderId="0" applyNumberFormat="0" applyBorder="0" applyAlignment="0" applyProtection="0"/>
    <xf numFmtId="0" fontId="71" fillId="29" borderId="0" applyNumberFormat="0" applyBorder="0" applyAlignment="0" applyProtection="0"/>
    <xf numFmtId="0" fontId="86" fillId="0" borderId="0">
      <alignment vertical="center"/>
      <protection/>
    </xf>
    <xf numFmtId="0" fontId="71" fillId="30" borderId="0" applyNumberFormat="0" applyBorder="0" applyAlignment="0" applyProtection="0"/>
    <xf numFmtId="0" fontId="68" fillId="31" borderId="0" applyNumberFormat="0" applyBorder="0" applyAlignment="0" applyProtection="0"/>
    <xf numFmtId="0" fontId="86" fillId="0" borderId="0">
      <alignment vertical="center"/>
      <protection/>
    </xf>
    <xf numFmtId="0" fontId="71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6" fillId="0" borderId="0">
      <alignment/>
      <protection/>
    </xf>
    <xf numFmtId="0" fontId="66" fillId="0" borderId="0">
      <alignment/>
      <protection/>
    </xf>
    <xf numFmtId="0" fontId="75" fillId="0" borderId="0">
      <alignment vertical="center"/>
      <protection/>
    </xf>
  </cellStyleXfs>
  <cellXfs count="230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77" applyFont="1" applyFill="1" applyBorder="1" applyAlignment="1">
      <alignment horizontal="center" vertical="center" wrapText="1"/>
      <protection/>
    </xf>
    <xf numFmtId="0" fontId="5" fillId="0" borderId="0" xfId="77" applyFont="1" applyFill="1" applyBorder="1" applyAlignment="1">
      <alignment vertical="center" wrapText="1"/>
      <protection/>
    </xf>
    <xf numFmtId="0" fontId="75" fillId="0" borderId="0" xfId="77" applyFont="1" applyFill="1" applyAlignment="1">
      <alignment vertical="center"/>
      <protection/>
    </xf>
    <xf numFmtId="0" fontId="5" fillId="0" borderId="0" xfId="77" applyFont="1" applyFill="1" applyBorder="1" applyAlignment="1">
      <alignment horizontal="right" vertical="center" wrapText="1"/>
      <protection/>
    </xf>
    <xf numFmtId="0" fontId="7" fillId="0" borderId="10" xfId="77" applyFont="1" applyFill="1" applyBorder="1" applyAlignment="1">
      <alignment horizontal="center" vertical="center" wrapText="1"/>
      <protection/>
    </xf>
    <xf numFmtId="0" fontId="7" fillId="0" borderId="10" xfId="77" applyFont="1" applyFill="1" applyBorder="1" applyAlignment="1">
      <alignment vertical="center" wrapText="1"/>
      <protection/>
    </xf>
    <xf numFmtId="0" fontId="87" fillId="0" borderId="10" xfId="77" applyFont="1" applyFill="1" applyBorder="1" applyAlignment="1">
      <alignment horizontal="left" vertical="center" indent="1"/>
      <protection/>
    </xf>
    <xf numFmtId="0" fontId="87" fillId="0" borderId="10" xfId="77" applyFont="1" applyFill="1" applyBorder="1" applyAlignment="1">
      <alignment horizontal="center" vertical="center"/>
      <protection/>
    </xf>
    <xf numFmtId="0" fontId="5" fillId="0" borderId="11" xfId="77" applyFont="1" applyFill="1" applyBorder="1" applyAlignment="1">
      <alignment vertical="center" wrapText="1"/>
      <protection/>
    </xf>
    <xf numFmtId="0" fontId="88" fillId="0" borderId="0" xfId="75" applyFont="1" applyAlignment="1">
      <alignment horizontal="center" wrapText="1"/>
      <protection/>
    </xf>
    <xf numFmtId="0" fontId="88" fillId="0" borderId="0" xfId="75" applyFont="1" applyAlignment="1">
      <alignment horizontal="center"/>
      <protection/>
    </xf>
    <xf numFmtId="0" fontId="86" fillId="0" borderId="0" xfId="75" applyBorder="1" applyAlignment="1">
      <alignment vertical="center" wrapText="1"/>
      <protection/>
    </xf>
    <xf numFmtId="0" fontId="86" fillId="0" borderId="0" xfId="75" applyBorder="1" applyAlignment="1">
      <alignment horizontal="right" vertical="center" wrapText="1"/>
      <protection/>
    </xf>
    <xf numFmtId="0" fontId="86" fillId="0" borderId="12" xfId="75" applyBorder="1" applyAlignment="1">
      <alignment horizontal="center" vertical="center"/>
      <protection/>
    </xf>
    <xf numFmtId="0" fontId="86" fillId="0" borderId="13" xfId="75" applyBorder="1" applyAlignment="1">
      <alignment horizontal="center" vertical="center"/>
      <protection/>
    </xf>
    <xf numFmtId="0" fontId="86" fillId="0" borderId="12" xfId="75" applyBorder="1" applyAlignment="1">
      <alignment vertical="center"/>
      <protection/>
    </xf>
    <xf numFmtId="176" fontId="86" fillId="0" borderId="13" xfId="75" applyNumberFormat="1" applyBorder="1" applyAlignment="1">
      <alignment vertical="center"/>
      <protection/>
    </xf>
    <xf numFmtId="0" fontId="89" fillId="34" borderId="0" xfId="53" applyFont="1" applyFill="1" applyAlignment="1">
      <alignment horizontal="left" vertical="center"/>
      <protection/>
    </xf>
    <xf numFmtId="0" fontId="88" fillId="0" borderId="0" xfId="75" applyFont="1" applyAlignment="1">
      <alignment horizontal="center" vertical="center" wrapText="1"/>
      <protection/>
    </xf>
    <xf numFmtId="0" fontId="88" fillId="0" borderId="0" xfId="75" applyFont="1" applyAlignment="1">
      <alignment horizontal="center" vertical="center"/>
      <protection/>
    </xf>
    <xf numFmtId="0" fontId="90" fillId="0" borderId="12" xfId="75" applyFont="1" applyBorder="1" applyAlignment="1">
      <alignment vertical="center"/>
      <protection/>
    </xf>
    <xf numFmtId="176" fontId="90" fillId="0" borderId="13" xfId="75" applyNumberFormat="1" applyFont="1" applyBorder="1" applyAlignment="1">
      <alignment vertical="center"/>
      <protection/>
    </xf>
    <xf numFmtId="0" fontId="90" fillId="0" borderId="12" xfId="75" applyFont="1" applyBorder="1" applyAlignment="1">
      <alignment horizontal="center" vertical="center"/>
      <protection/>
    </xf>
    <xf numFmtId="0" fontId="86" fillId="0" borderId="0" xfId="75" applyAlignment="1">
      <alignment vertical="center"/>
      <protection/>
    </xf>
    <xf numFmtId="0" fontId="86" fillId="0" borderId="13" xfId="75" applyFill="1" applyBorder="1" applyAlignment="1">
      <alignment horizontal="center" vertical="center"/>
      <protection/>
    </xf>
    <xf numFmtId="176" fontId="90" fillId="0" borderId="13" xfId="75" applyNumberFormat="1" applyFont="1" applyFill="1" applyBorder="1" applyAlignment="1">
      <alignment vertical="center"/>
      <protection/>
    </xf>
    <xf numFmtId="0" fontId="86" fillId="0" borderId="12" xfId="75" applyBorder="1" applyAlignment="1">
      <alignment horizontal="left" vertical="center"/>
      <protection/>
    </xf>
    <xf numFmtId="176" fontId="86" fillId="0" borderId="13" xfId="75" applyNumberFormat="1" applyFill="1" applyBorder="1" applyAlignment="1">
      <alignment vertical="center"/>
      <protection/>
    </xf>
    <xf numFmtId="0" fontId="90" fillId="0" borderId="12" xfId="75" applyFont="1" applyBorder="1" applyAlignment="1">
      <alignment horizontal="left" vertical="center"/>
      <protection/>
    </xf>
    <xf numFmtId="0" fontId="86" fillId="0" borderId="13" xfId="75" applyFill="1" applyBorder="1" applyAlignment="1">
      <alignment vertical="center"/>
      <protection/>
    </xf>
    <xf numFmtId="0" fontId="89" fillId="0" borderId="0" xfId="74" applyFont="1" applyFill="1" applyAlignment="1">
      <alignment horizontal="left" vertical="center"/>
      <protection/>
    </xf>
    <xf numFmtId="0" fontId="91" fillId="0" borderId="0" xfId="74" applyFont="1" applyFill="1" applyAlignment="1">
      <alignment horizontal="center" vertical="center"/>
      <protection/>
    </xf>
    <xf numFmtId="0" fontId="92" fillId="0" borderId="0" xfId="74" applyFont="1" applyFill="1" applyBorder="1" applyAlignment="1">
      <alignment horizontal="center" vertical="center"/>
      <protection/>
    </xf>
    <xf numFmtId="0" fontId="92" fillId="0" borderId="0" xfId="74" applyFont="1" applyFill="1" applyBorder="1" applyAlignment="1">
      <alignment horizontal="right" vertical="center"/>
      <protection/>
    </xf>
    <xf numFmtId="176" fontId="93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69" applyNumberFormat="1" applyFont="1" applyFill="1" applyBorder="1" applyAlignment="1" applyProtection="1">
      <alignment horizontal="center" vertical="center"/>
      <protection locked="0"/>
    </xf>
    <xf numFmtId="177" fontId="94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1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86" fillId="0" borderId="14" xfId="74" applyFont="1" applyFill="1" applyBorder="1" applyAlignment="1">
      <alignment horizontal="center" vertical="center" wrapText="1"/>
      <protection/>
    </xf>
    <xf numFmtId="176" fontId="9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6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1" fillId="34" borderId="0" xfId="74" applyFont="1" applyFill="1" applyAlignment="1">
      <alignment horizontal="center" vertical="center"/>
      <protection/>
    </xf>
    <xf numFmtId="0" fontId="86" fillId="34" borderId="0" xfId="53" applyFill="1" applyBorder="1">
      <alignment vertical="center"/>
      <protection/>
    </xf>
    <xf numFmtId="0" fontId="86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97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96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97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97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97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6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80" fontId="96" fillId="33" borderId="10" xfId="0" applyNumberFormat="1" applyFont="1" applyFill="1" applyBorder="1" applyAlignment="1">
      <alignment horizontal="right" vertical="center"/>
    </xf>
    <xf numFmtId="0" fontId="98" fillId="0" borderId="10" xfId="0" applyFont="1" applyBorder="1" applyAlignment="1">
      <alignment horizontal="left"/>
    </xf>
    <xf numFmtId="179" fontId="98" fillId="0" borderId="10" xfId="0" applyNumberFormat="1" applyFont="1" applyFill="1" applyBorder="1" applyAlignment="1">
      <alignment vertical="center" wrapText="1"/>
    </xf>
    <xf numFmtId="180" fontId="19" fillId="0" borderId="10" xfId="0" applyNumberFormat="1" applyFont="1" applyFill="1" applyBorder="1" applyAlignment="1">
      <alignment horizontal="right"/>
    </xf>
    <xf numFmtId="180" fontId="19" fillId="33" borderId="10" xfId="0" applyNumberFormat="1" applyFont="1" applyFill="1" applyBorder="1" applyAlignment="1">
      <alignment horizontal="right"/>
    </xf>
    <xf numFmtId="4" fontId="99" fillId="35" borderId="17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3" applyNumberFormat="1" applyFont="1" applyFill="1" applyBorder="1" applyAlignment="1" applyProtection="1">
      <alignment vertical="center"/>
      <protection locked="0"/>
    </xf>
    <xf numFmtId="0" fontId="19" fillId="0" borderId="10" xfId="73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2" fontId="19" fillId="0" borderId="10" xfId="0" applyNumberFormat="1" applyFont="1" applyFill="1" applyBorder="1" applyAlignment="1" applyProtection="1">
      <alignment horizontal="right" vertical="center"/>
      <protection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2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2" fontId="27" fillId="33" borderId="10" xfId="0" applyNumberFormat="1" applyFont="1" applyFill="1" applyBorder="1" applyAlignment="1" applyProtection="1">
      <alignment horizontal="center"/>
      <protection locked="0"/>
    </xf>
    <xf numFmtId="178" fontId="27" fillId="33" borderId="10" xfId="0" applyNumberFormat="1" applyFont="1" applyFill="1" applyBorder="1" applyAlignment="1" applyProtection="1">
      <alignment horizontal="center"/>
      <protection locked="0"/>
    </xf>
    <xf numFmtId="0" fontId="27" fillId="0" borderId="10" xfId="73" applyNumberFormat="1" applyFont="1" applyFill="1" applyBorder="1" applyAlignment="1" applyProtection="1">
      <alignment horizontal="left" vertical="center"/>
      <protection locked="0"/>
    </xf>
    <xf numFmtId="178" fontId="27" fillId="33" borderId="10" xfId="73" applyNumberFormat="1" applyFont="1" applyFill="1" applyBorder="1" applyAlignment="1" applyProtection="1">
      <alignment horizontal="center" vertical="center"/>
      <protection locked="0"/>
    </xf>
    <xf numFmtId="0" fontId="27" fillId="33" borderId="10" xfId="73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78" fontId="19" fillId="0" borderId="10" xfId="73" applyNumberFormat="1" applyFont="1" applyFill="1" applyBorder="1" applyAlignment="1" applyProtection="1">
      <alignment vertical="center"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 applyProtection="1">
      <alignment horizontal="center"/>
      <protection locked="0"/>
    </xf>
    <xf numFmtId="0" fontId="91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6" fillId="0" borderId="0" xfId="67" applyBorder="1" applyAlignment="1">
      <alignment horizontal="right" vertical="center"/>
      <protection/>
    </xf>
    <xf numFmtId="0" fontId="97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0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178" fontId="100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86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0" applyFont="1" applyFill="1" applyBorder="1" applyAlignment="1">
      <alignment horizontal="center" vertical="center"/>
      <protection/>
    </xf>
    <xf numFmtId="177" fontId="17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81" fontId="15" fillId="33" borderId="10" xfId="0" applyNumberFormat="1" applyFont="1" applyFill="1" applyBorder="1" applyAlignment="1">
      <alignment horizontal="right" vertical="top" wrapText="1"/>
    </xf>
    <xf numFmtId="0" fontId="102" fillId="0" borderId="10" xfId="0" applyFont="1" applyFill="1" applyBorder="1" applyAlignment="1">
      <alignment horizontal="left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15" fillId="0" borderId="10" xfId="0" applyNumberFormat="1" applyFont="1" applyFill="1" applyBorder="1" applyAlignment="1">
      <alignment horizontal="right" vertical="top" wrapText="1"/>
    </xf>
    <xf numFmtId="4" fontId="103" fillId="35" borderId="10" xfId="0" applyNumberFormat="1" applyFont="1" applyFill="1" applyBorder="1" applyAlignment="1">
      <alignment horizontal="right" vertical="center"/>
    </xf>
    <xf numFmtId="181" fontId="104" fillId="0" borderId="10" xfId="0" applyNumberFormat="1" applyFont="1" applyFill="1" applyBorder="1" applyAlignment="1">
      <alignment horizontal="right" vertical="top" wrapText="1"/>
    </xf>
    <xf numFmtId="4" fontId="104" fillId="35" borderId="10" xfId="0" applyNumberFormat="1" applyFont="1" applyFill="1" applyBorder="1" applyAlignment="1">
      <alignment horizontal="right" vertical="center"/>
    </xf>
    <xf numFmtId="0" fontId="15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9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178" fontId="15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97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2" fontId="36" fillId="33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2" fontId="95" fillId="0" borderId="10" xfId="0" applyNumberFormat="1" applyFont="1" applyFill="1" applyBorder="1" applyAlignment="1" applyProtection="1">
      <alignment horizontal="right" shrinkToFit="1"/>
      <protection locked="0"/>
    </xf>
    <xf numFmtId="2" fontId="22" fillId="0" borderId="10" xfId="0" applyNumberFormat="1" applyFont="1" applyFill="1" applyBorder="1" applyAlignment="1" applyProtection="1">
      <alignment horizontal="right" shrinkToFit="1"/>
      <protection locked="0"/>
    </xf>
    <xf numFmtId="176" fontId="37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178" fontId="15" fillId="0" borderId="10" xfId="0" applyNumberFormat="1" applyFont="1" applyFill="1" applyBorder="1" applyAlignment="1" applyProtection="1">
      <alignment/>
      <protection locked="0"/>
    </xf>
    <xf numFmtId="178" fontId="38" fillId="0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0" xfId="0" applyFont="1" applyFill="1" applyBorder="1" applyAlignment="1" applyProtection="1">
      <alignment horizontal="right" vertical="center"/>
      <protection locked="0"/>
    </xf>
    <xf numFmtId="178" fontId="15" fillId="33" borderId="10" xfId="0" applyNumberFormat="1" applyFont="1" applyFill="1" applyBorder="1" applyAlignment="1" applyProtection="1">
      <alignment vertical="center"/>
      <protection locked="0"/>
    </xf>
    <xf numFmtId="2" fontId="15" fillId="33" borderId="10" xfId="0" applyNumberFormat="1" applyFont="1" applyFill="1" applyBorder="1" applyAlignment="1" applyProtection="1">
      <alignment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178" fontId="38" fillId="0" borderId="10" xfId="0" applyNumberFormat="1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178" fontId="38" fillId="33" borderId="10" xfId="0" applyNumberFormat="1" applyFont="1" applyFill="1" applyBorder="1" applyAlignment="1" applyProtection="1">
      <alignment/>
      <protection locked="0"/>
    </xf>
    <xf numFmtId="0" fontId="38" fillId="33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2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2" fontId="38" fillId="33" borderId="10" xfId="0" applyNumberFormat="1" applyFont="1" applyFill="1" applyBorder="1" applyAlignment="1" applyProtection="1">
      <alignment horizontal="right" vertical="center"/>
      <protection/>
    </xf>
    <xf numFmtId="2" fontId="38" fillId="33" borderId="10" xfId="0" applyNumberFormat="1" applyFont="1" applyFill="1" applyBorder="1" applyAlignment="1" applyProtection="1">
      <alignment vertical="center"/>
      <protection locked="0"/>
    </xf>
    <xf numFmtId="178" fontId="38" fillId="33" borderId="10" xfId="0" applyNumberFormat="1" applyFont="1" applyFill="1" applyBorder="1" applyAlignment="1" applyProtection="1">
      <alignment horizontal="right" vertical="center"/>
      <protection/>
    </xf>
    <xf numFmtId="2" fontId="15" fillId="33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vertical="center"/>
      <protection locked="0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2007人代会数据 2" xfId="69"/>
    <cellStyle name="常规 4 2" xfId="70"/>
    <cellStyle name="常规 4" xfId="71"/>
    <cellStyle name="常规_exceltmp1" xfId="72"/>
    <cellStyle name="常规_01石马河" xfId="73"/>
    <cellStyle name="常规 2" xfId="74"/>
    <cellStyle name="常规 3 5" xfId="75"/>
    <cellStyle name="常规_01汉丰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7" sqref="F7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303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304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305</v>
      </c>
      <c r="B4" s="68"/>
      <c r="C4" s="69"/>
      <c r="D4" s="68" t="s">
        <v>305</v>
      </c>
      <c r="E4" s="68"/>
      <c r="F4" s="70"/>
    </row>
    <row r="5" spans="1:6" ht="24.75" customHeight="1">
      <c r="A5" s="71" t="s">
        <v>306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307</v>
      </c>
      <c r="B6" s="70"/>
      <c r="C6" s="70"/>
      <c r="D6" s="73" t="s">
        <v>308</v>
      </c>
      <c r="E6" s="73"/>
      <c r="F6" s="70"/>
    </row>
    <row r="7" spans="1:6" ht="24.75" customHeight="1">
      <c r="A7" s="73" t="s">
        <v>309</v>
      </c>
      <c r="B7" s="74"/>
      <c r="C7" s="74"/>
      <c r="D7" s="75" t="s">
        <v>310</v>
      </c>
      <c r="E7" s="75"/>
      <c r="F7" s="76"/>
    </row>
    <row r="8" spans="1:6" ht="24.75" customHeight="1">
      <c r="A8" s="73"/>
      <c r="B8" s="73"/>
      <c r="C8" s="70"/>
      <c r="D8" s="75" t="s">
        <v>311</v>
      </c>
      <c r="E8" s="75"/>
      <c r="F8" s="76"/>
    </row>
    <row r="9" spans="1:6" ht="24.75" customHeight="1">
      <c r="A9" s="73"/>
      <c r="B9" s="73"/>
      <c r="C9" s="70"/>
      <c r="D9" s="73" t="s">
        <v>312</v>
      </c>
      <c r="E9" s="73"/>
      <c r="F9" s="70"/>
    </row>
    <row r="10" spans="1:6" ht="24.75" customHeight="1">
      <c r="A10" s="77"/>
      <c r="B10" s="77"/>
      <c r="C10" s="78"/>
      <c r="D10" s="75" t="s">
        <v>313</v>
      </c>
      <c r="E10" s="75"/>
      <c r="F10" s="76"/>
    </row>
    <row r="11" spans="1:6" ht="24.75" customHeight="1">
      <c r="A11" s="79"/>
      <c r="B11" s="79"/>
      <c r="C11" s="78"/>
      <c r="D11" s="75" t="s">
        <v>314</v>
      </c>
      <c r="E11" s="75"/>
      <c r="F11" s="76"/>
    </row>
    <row r="12" spans="1:6" ht="24.75" customHeight="1">
      <c r="A12" s="80"/>
      <c r="B12" s="80"/>
      <c r="C12" s="81"/>
      <c r="D12" s="73" t="s">
        <v>315</v>
      </c>
      <c r="E12" s="73"/>
      <c r="F12" s="70"/>
    </row>
    <row r="13" spans="1:6" ht="24.75" customHeight="1">
      <c r="A13" s="82"/>
      <c r="B13" s="82"/>
      <c r="C13" s="83"/>
      <c r="D13" s="75" t="s">
        <v>316</v>
      </c>
      <c r="E13" s="75"/>
      <c r="F13" s="76"/>
    </row>
    <row r="14" spans="1:6" ht="24.75" customHeight="1">
      <c r="A14" s="84"/>
      <c r="B14" s="84"/>
      <c r="C14" s="85"/>
      <c r="D14" s="75" t="s">
        <v>317</v>
      </c>
      <c r="E14" s="75"/>
      <c r="F14" s="76"/>
    </row>
    <row r="15" spans="1:6" ht="24.75" customHeight="1">
      <c r="A15" s="86"/>
      <c r="B15" s="86"/>
      <c r="C15" s="78"/>
      <c r="D15" s="73" t="s">
        <v>318</v>
      </c>
      <c r="E15" s="73"/>
      <c r="F15" s="70"/>
    </row>
    <row r="16" spans="1:6" ht="24.75" customHeight="1">
      <c r="A16" s="86"/>
      <c r="B16" s="86"/>
      <c r="C16" s="78"/>
      <c r="D16" s="75" t="s">
        <v>319</v>
      </c>
      <c r="E16" s="75"/>
      <c r="F16" s="76"/>
    </row>
    <row r="17" spans="1:6" ht="24.75" customHeight="1">
      <c r="A17" s="87" t="s">
        <v>320</v>
      </c>
      <c r="B17" s="87"/>
      <c r="C17" s="88"/>
      <c r="D17" s="87" t="s">
        <v>321</v>
      </c>
      <c r="E17" s="70"/>
      <c r="F17" s="70"/>
    </row>
    <row r="18" spans="1:6" ht="24.75" customHeight="1">
      <c r="A18" s="73" t="s">
        <v>322</v>
      </c>
      <c r="B18" s="73"/>
      <c r="C18" s="76"/>
      <c r="D18" s="73" t="s">
        <v>323</v>
      </c>
      <c r="E18" s="76"/>
      <c r="F18" s="76"/>
    </row>
    <row r="19" spans="1:6" ht="14.25" customHeight="1">
      <c r="A19" s="89" t="s">
        <v>324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325</v>
      </c>
      <c r="B1" s="42"/>
      <c r="C1" s="42"/>
    </row>
    <row r="2" spans="2:3" ht="14.25">
      <c r="B2" s="52"/>
      <c r="C2" s="53" t="s">
        <v>20</v>
      </c>
    </row>
    <row r="3" spans="1:3" ht="18.75">
      <c r="A3" s="54" t="s">
        <v>211</v>
      </c>
      <c r="B3" s="55" t="s">
        <v>80</v>
      </c>
      <c r="C3" s="55" t="s">
        <v>213</v>
      </c>
    </row>
    <row r="4" spans="1:3" ht="18.75">
      <c r="A4" s="56"/>
      <c r="B4" s="57" t="s">
        <v>269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324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9" sqref="B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326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4" sqref="A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327</v>
      </c>
      <c r="B1" s="30"/>
    </row>
    <row r="2" spans="1:2" ht="18" customHeight="1">
      <c r="A2" s="34" t="s">
        <v>328</v>
      </c>
      <c r="B2" s="23" t="s">
        <v>20</v>
      </c>
    </row>
    <row r="3" spans="1:2" ht="18" customHeight="1">
      <c r="A3" s="24" t="s">
        <v>329</v>
      </c>
      <c r="B3" s="35" t="s">
        <v>268</v>
      </c>
    </row>
    <row r="4" spans="1:2" ht="18" customHeight="1">
      <c r="A4" s="31" t="s">
        <v>330</v>
      </c>
      <c r="B4" s="36"/>
    </row>
    <row r="5" spans="1:2" ht="18" customHeight="1">
      <c r="A5" s="37" t="s">
        <v>331</v>
      </c>
      <c r="B5" s="38"/>
    </row>
    <row r="6" spans="1:2" ht="18" customHeight="1">
      <c r="A6" s="37" t="s">
        <v>332</v>
      </c>
      <c r="B6" s="38"/>
    </row>
    <row r="7" spans="1:2" ht="18" customHeight="1">
      <c r="A7" s="37" t="s">
        <v>333</v>
      </c>
      <c r="B7" s="38"/>
    </row>
    <row r="8" spans="1:2" ht="18" customHeight="1">
      <c r="A8" s="39" t="s">
        <v>334</v>
      </c>
      <c r="B8" s="36"/>
    </row>
    <row r="9" spans="1:2" ht="18" customHeight="1">
      <c r="A9" s="37" t="s">
        <v>331</v>
      </c>
      <c r="B9" s="38"/>
    </row>
    <row r="10" spans="1:2" ht="18" customHeight="1">
      <c r="A10" s="37" t="s">
        <v>332</v>
      </c>
      <c r="B10" s="38"/>
    </row>
    <row r="11" spans="1:2" ht="18" customHeight="1">
      <c r="A11" s="37" t="s">
        <v>333</v>
      </c>
      <c r="B11" s="38"/>
    </row>
    <row r="12" spans="1:2" ht="18" customHeight="1">
      <c r="A12" s="31" t="s">
        <v>335</v>
      </c>
      <c r="B12" s="36"/>
    </row>
    <row r="13" spans="1:2" ht="18" customHeight="1">
      <c r="A13" s="37" t="s">
        <v>331</v>
      </c>
      <c r="B13" s="38"/>
    </row>
    <row r="14" spans="1:2" ht="18" customHeight="1">
      <c r="A14" s="37" t="s">
        <v>332</v>
      </c>
      <c r="B14" s="38"/>
    </row>
    <row r="15" spans="1:2" ht="18" customHeight="1">
      <c r="A15" s="37" t="s">
        <v>333</v>
      </c>
      <c r="B15" s="38"/>
    </row>
    <row r="16" spans="1:2" ht="18" customHeight="1">
      <c r="A16" s="31" t="s">
        <v>336</v>
      </c>
      <c r="B16" s="36"/>
    </row>
    <row r="17" spans="1:2" ht="18" customHeight="1">
      <c r="A17" s="37" t="s">
        <v>331</v>
      </c>
      <c r="B17" s="38"/>
    </row>
    <row r="18" spans="1:2" ht="18" customHeight="1">
      <c r="A18" s="37" t="s">
        <v>332</v>
      </c>
      <c r="B18" s="38"/>
    </row>
    <row r="19" spans="1:2" ht="18" customHeight="1">
      <c r="A19" s="37" t="s">
        <v>333</v>
      </c>
      <c r="B19" s="38"/>
    </row>
    <row r="20" spans="1:2" ht="18" customHeight="1">
      <c r="A20" s="31" t="s">
        <v>337</v>
      </c>
      <c r="B20" s="36"/>
    </row>
    <row r="21" spans="1:2" ht="18" customHeight="1">
      <c r="A21" s="37" t="s">
        <v>331</v>
      </c>
      <c r="B21" s="38"/>
    </row>
    <row r="22" spans="1:2" ht="18" customHeight="1">
      <c r="A22" s="37" t="s">
        <v>332</v>
      </c>
      <c r="B22" s="38"/>
    </row>
    <row r="23" spans="1:2" ht="18" customHeight="1">
      <c r="A23" s="37" t="s">
        <v>333</v>
      </c>
      <c r="B23" s="38"/>
    </row>
    <row r="24" spans="1:2" ht="18" customHeight="1">
      <c r="A24" s="31" t="s">
        <v>338</v>
      </c>
      <c r="B24" s="36"/>
    </row>
    <row r="25" spans="1:2" ht="18" customHeight="1">
      <c r="A25" s="37" t="s">
        <v>331</v>
      </c>
      <c r="B25" s="38"/>
    </row>
    <row r="26" spans="1:2" ht="18" customHeight="1">
      <c r="A26" s="37" t="s">
        <v>332</v>
      </c>
      <c r="B26" s="38"/>
    </row>
    <row r="27" spans="1:2" ht="18" customHeight="1">
      <c r="A27" s="37" t="s">
        <v>333</v>
      </c>
      <c r="B27" s="38"/>
    </row>
    <row r="28" spans="1:2" ht="18" customHeight="1">
      <c r="A28" s="31" t="s">
        <v>339</v>
      </c>
      <c r="B28" s="36"/>
    </row>
    <row r="29" spans="1:2" ht="18" customHeight="1">
      <c r="A29" s="37" t="s">
        <v>331</v>
      </c>
      <c r="B29" s="38"/>
    </row>
    <row r="30" spans="1:2" ht="18" customHeight="1">
      <c r="A30" s="37" t="s">
        <v>332</v>
      </c>
      <c r="B30" s="38"/>
    </row>
    <row r="31" spans="1:2" ht="18" customHeight="1">
      <c r="A31" s="37" t="s">
        <v>333</v>
      </c>
      <c r="B31" s="38"/>
    </row>
    <row r="32" spans="1:2" ht="18" customHeight="1">
      <c r="A32" s="26"/>
      <c r="B32" s="40"/>
    </row>
    <row r="33" spans="1:2" ht="18" customHeight="1">
      <c r="A33" s="33" t="s">
        <v>340</v>
      </c>
      <c r="B33" s="36"/>
    </row>
    <row r="34" spans="1:2" ht="18" customHeight="1">
      <c r="A34" s="37" t="s">
        <v>331</v>
      </c>
      <c r="B34" s="38"/>
    </row>
    <row r="35" spans="1:2" ht="18" customHeight="1">
      <c r="A35" s="37" t="s">
        <v>332</v>
      </c>
      <c r="B35" s="38"/>
    </row>
    <row r="36" spans="1:2" ht="18" customHeight="1">
      <c r="A36" s="37" t="s">
        <v>333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341</v>
      </c>
      <c r="B2" s="30"/>
    </row>
    <row r="3" spans="1:2" ht="27" customHeight="1">
      <c r="A3" s="22" t="s">
        <v>328</v>
      </c>
      <c r="B3" s="23" t="s">
        <v>20</v>
      </c>
    </row>
    <row r="4" spans="1:2" ht="21" customHeight="1">
      <c r="A4" s="24" t="s">
        <v>329</v>
      </c>
      <c r="B4" s="25" t="s">
        <v>268</v>
      </c>
    </row>
    <row r="5" spans="1:2" ht="21" customHeight="1">
      <c r="A5" s="31" t="s">
        <v>342</v>
      </c>
      <c r="B5" s="32"/>
    </row>
    <row r="6" spans="1:2" ht="21" customHeight="1">
      <c r="A6" s="26" t="s">
        <v>343</v>
      </c>
      <c r="B6" s="27"/>
    </row>
    <row r="7" spans="1:2" ht="21" customHeight="1">
      <c r="A7" s="31" t="s">
        <v>344</v>
      </c>
      <c r="B7" s="32"/>
    </row>
    <row r="8" spans="1:2" ht="21" customHeight="1">
      <c r="A8" s="26" t="s">
        <v>343</v>
      </c>
      <c r="B8" s="27"/>
    </row>
    <row r="9" spans="1:2" ht="21" customHeight="1">
      <c r="A9" s="31" t="s">
        <v>345</v>
      </c>
      <c r="B9" s="32"/>
    </row>
    <row r="10" spans="1:2" ht="21" customHeight="1">
      <c r="A10" s="26" t="s">
        <v>343</v>
      </c>
      <c r="B10" s="27"/>
    </row>
    <row r="11" spans="1:2" ht="21" customHeight="1">
      <c r="A11" s="31" t="s">
        <v>346</v>
      </c>
      <c r="B11" s="32"/>
    </row>
    <row r="12" spans="1:2" ht="21" customHeight="1">
      <c r="A12" s="26" t="s">
        <v>347</v>
      </c>
      <c r="B12" s="27"/>
    </row>
    <row r="13" spans="1:2" ht="21" customHeight="1">
      <c r="A13" s="31" t="s">
        <v>348</v>
      </c>
      <c r="B13" s="32"/>
    </row>
    <row r="14" spans="1:2" ht="21" customHeight="1">
      <c r="A14" s="26" t="s">
        <v>347</v>
      </c>
      <c r="B14" s="27"/>
    </row>
    <row r="15" spans="1:2" ht="21" customHeight="1">
      <c r="A15" s="31" t="s">
        <v>349</v>
      </c>
      <c r="B15" s="32"/>
    </row>
    <row r="16" spans="1:2" ht="21" customHeight="1">
      <c r="A16" s="26" t="s">
        <v>350</v>
      </c>
      <c r="B16" s="27"/>
    </row>
    <row r="17" spans="1:2" ht="21" customHeight="1">
      <c r="A17" s="31" t="s">
        <v>351</v>
      </c>
      <c r="B17" s="32"/>
    </row>
    <row r="18" spans="1:2" ht="21" customHeight="1">
      <c r="A18" s="26" t="s">
        <v>352</v>
      </c>
      <c r="B18" s="27"/>
    </row>
    <row r="19" spans="1:2" ht="21" customHeight="1">
      <c r="A19" s="26"/>
      <c r="B19" s="27"/>
    </row>
    <row r="20" spans="1:2" ht="21" customHeight="1">
      <c r="A20" s="33" t="s">
        <v>353</v>
      </c>
      <c r="B20" s="32"/>
    </row>
    <row r="21" spans="1:2" ht="21" customHeight="1">
      <c r="A21" s="24" t="s">
        <v>354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355</v>
      </c>
      <c r="B1" s="21"/>
    </row>
    <row r="2" spans="1:2" ht="27.75" customHeight="1">
      <c r="A2" s="20"/>
      <c r="B2" s="21"/>
    </row>
    <row r="3" spans="1:2" ht="14.25">
      <c r="A3" s="22" t="s">
        <v>328</v>
      </c>
      <c r="B3" s="23" t="s">
        <v>20</v>
      </c>
    </row>
    <row r="4" spans="1:2" ht="24.75" customHeight="1">
      <c r="A4" s="24" t="s">
        <v>329</v>
      </c>
      <c r="B4" s="25" t="s">
        <v>268</v>
      </c>
    </row>
    <row r="5" spans="1:2" ht="24.75" customHeight="1">
      <c r="A5" s="26" t="s">
        <v>356</v>
      </c>
      <c r="B5" s="27"/>
    </row>
    <row r="6" spans="1:2" ht="24.75" customHeight="1">
      <c r="A6" s="26" t="s">
        <v>357</v>
      </c>
      <c r="B6" s="27"/>
    </row>
    <row r="7" spans="1:2" ht="24.75" customHeight="1">
      <c r="A7" s="26" t="s">
        <v>358</v>
      </c>
      <c r="B7" s="27"/>
    </row>
    <row r="8" spans="1:2" ht="24.75" customHeight="1">
      <c r="A8" s="26" t="s">
        <v>359</v>
      </c>
      <c r="B8" s="27"/>
    </row>
    <row r="9" spans="1:2" ht="24.75" customHeight="1">
      <c r="A9" s="26" t="s">
        <v>360</v>
      </c>
      <c r="B9" s="27"/>
    </row>
    <row r="10" spans="1:2" ht="24.75" customHeight="1">
      <c r="A10" s="26" t="s">
        <v>361</v>
      </c>
      <c r="B10" s="27"/>
    </row>
    <row r="11" spans="1:2" ht="24.75" customHeight="1">
      <c r="A11" s="26" t="s">
        <v>362</v>
      </c>
      <c r="B11" s="27"/>
    </row>
    <row r="12" spans="1:2" ht="24.75" customHeight="1">
      <c r="A12" s="26" t="s">
        <v>363</v>
      </c>
      <c r="B12" s="27"/>
    </row>
    <row r="13" spans="1:2" ht="24.75" customHeight="1">
      <c r="A13" s="26" t="s">
        <v>364</v>
      </c>
      <c r="B13" s="27"/>
    </row>
    <row r="14" spans="1:2" ht="24.75" customHeight="1">
      <c r="A14" s="26" t="s">
        <v>365</v>
      </c>
      <c r="B14" s="27"/>
    </row>
    <row r="15" spans="1:2" ht="24.75" customHeight="1">
      <c r="A15" s="26" t="s">
        <v>366</v>
      </c>
      <c r="B15" s="27"/>
    </row>
    <row r="16" spans="1:2" ht="24.75" customHeight="1">
      <c r="A16" s="26" t="s">
        <v>367</v>
      </c>
      <c r="B16" s="27"/>
    </row>
    <row r="17" spans="1:2" ht="24.75" customHeight="1">
      <c r="A17" s="26" t="s">
        <v>368</v>
      </c>
      <c r="B17" s="27"/>
    </row>
    <row r="18" spans="1:2" ht="24.75" customHeight="1">
      <c r="A18" s="26" t="s">
        <v>369</v>
      </c>
      <c r="B18" s="27"/>
    </row>
    <row r="19" spans="1:2" ht="24.75" customHeight="1">
      <c r="A19" s="26"/>
      <c r="B19" s="27"/>
    </row>
    <row r="20" spans="1:2" ht="24.75" customHeight="1">
      <c r="A20" s="24" t="s">
        <v>370</v>
      </c>
      <c r="B20" s="27"/>
    </row>
    <row r="21" spans="1:2" ht="24.75" customHeight="1">
      <c r="A21" s="24" t="s">
        <v>371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8" sqref="H8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372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373</v>
      </c>
      <c r="B3" s="15" t="s">
        <v>374</v>
      </c>
      <c r="C3" s="15"/>
      <c r="D3" s="15"/>
      <c r="E3" s="15" t="s">
        <v>375</v>
      </c>
      <c r="F3" s="15"/>
      <c r="G3" s="15"/>
    </row>
    <row r="4" spans="1:7" ht="41.25" customHeight="1">
      <c r="A4" s="15"/>
      <c r="B4" s="16"/>
      <c r="C4" s="15" t="s">
        <v>376</v>
      </c>
      <c r="D4" s="15" t="s">
        <v>377</v>
      </c>
      <c r="E4" s="16"/>
      <c r="F4" s="15" t="s">
        <v>376</v>
      </c>
      <c r="G4" s="15" t="s">
        <v>377</v>
      </c>
    </row>
    <row r="5" spans="1:7" ht="41.25" customHeight="1">
      <c r="A5" s="15" t="s">
        <v>378</v>
      </c>
      <c r="B5" s="15" t="s">
        <v>379</v>
      </c>
      <c r="C5" s="15" t="s">
        <v>380</v>
      </c>
      <c r="D5" s="15" t="s">
        <v>381</v>
      </c>
      <c r="E5" s="15" t="s">
        <v>382</v>
      </c>
      <c r="F5" s="15" t="s">
        <v>383</v>
      </c>
      <c r="G5" s="15" t="s">
        <v>384</v>
      </c>
    </row>
    <row r="6" spans="1:7" ht="41.25" customHeight="1">
      <c r="A6" s="17" t="s">
        <v>385</v>
      </c>
      <c r="B6" s="18"/>
      <c r="C6" s="18"/>
      <c r="D6" s="18"/>
      <c r="E6" s="18"/>
      <c r="F6" s="18"/>
      <c r="G6" s="18"/>
    </row>
    <row r="7" spans="1:7" ht="41.25" customHeight="1">
      <c r="A7" s="19" t="s">
        <v>386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J7" sqref="J7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387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388</v>
      </c>
      <c r="B4" s="7" t="s">
        <v>269</v>
      </c>
      <c r="C4" s="8" t="s">
        <v>389</v>
      </c>
      <c r="D4" s="7" t="s">
        <v>390</v>
      </c>
      <c r="E4" s="7"/>
      <c r="F4" s="7"/>
      <c r="G4" s="8" t="s">
        <v>391</v>
      </c>
    </row>
    <row r="5" spans="1:7" ht="57" customHeight="1">
      <c r="A5" s="6"/>
      <c r="B5" s="7"/>
      <c r="C5" s="7"/>
      <c r="D5" s="7" t="s">
        <v>392</v>
      </c>
      <c r="E5" s="8" t="s">
        <v>393</v>
      </c>
      <c r="F5" s="8" t="s">
        <v>394</v>
      </c>
      <c r="G5" s="7"/>
    </row>
    <row r="6" spans="1:7" ht="42" customHeight="1">
      <c r="A6" s="6">
        <v>2023</v>
      </c>
      <c r="B6" s="9">
        <f>C6+D6+G6</f>
        <v>296900</v>
      </c>
      <c r="C6" s="6"/>
      <c r="D6" s="9">
        <f>E6+F6</f>
        <v>188400</v>
      </c>
      <c r="E6" s="6"/>
      <c r="F6" s="6">
        <v>188400</v>
      </c>
      <c r="G6" s="6">
        <v>108500</v>
      </c>
    </row>
    <row r="7" spans="1:7" ht="46.5" customHeight="1">
      <c r="A7" s="10">
        <v>2024</v>
      </c>
      <c r="B7" s="9">
        <f>C7+D7+G7</f>
        <v>296900</v>
      </c>
      <c r="C7" s="10"/>
      <c r="D7" s="9">
        <f>E7+F7</f>
        <v>188400</v>
      </c>
      <c r="E7" s="10"/>
      <c r="F7" s="10">
        <v>188400</v>
      </c>
      <c r="G7" s="10">
        <v>108500</v>
      </c>
    </row>
    <row r="8" spans="1:7" ht="30" customHeight="1">
      <c r="A8" s="3" t="s">
        <v>395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B1">
      <selection activeCell="E5" sqref="E5"/>
    </sheetView>
  </sheetViews>
  <sheetFormatPr defaultColWidth="9.00390625" defaultRowHeight="14.25"/>
  <cols>
    <col min="1" max="1" width="9.00390625" style="222" customWidth="1"/>
    <col min="2" max="2" width="16.625" style="222" customWidth="1"/>
    <col min="3" max="3" width="16.375" style="222" customWidth="1"/>
    <col min="4" max="4" width="16.00390625" style="222" customWidth="1"/>
    <col min="5" max="5" width="22.50390625" style="222" customWidth="1"/>
    <col min="6" max="6" width="11.00390625" style="222" customWidth="1"/>
    <col min="7" max="7" width="0.12890625" style="222" hidden="1" customWidth="1"/>
    <col min="8" max="8" width="7.50390625" style="222" hidden="1" customWidth="1"/>
    <col min="9" max="9" width="9.00390625" style="222" hidden="1" customWidth="1"/>
    <col min="10" max="11" width="9.00390625" style="222" customWidth="1"/>
    <col min="12" max="12" width="11.00390625" style="222" customWidth="1"/>
    <col min="13" max="16384" width="9.00390625" style="222" customWidth="1"/>
  </cols>
  <sheetData>
    <row r="1" spans="2:7" ht="22.5" customHeight="1">
      <c r="B1" s="223"/>
      <c r="G1" s="222" t="s">
        <v>0</v>
      </c>
    </row>
    <row r="2" spans="2:7" ht="17.25" customHeight="1">
      <c r="B2" s="224"/>
      <c r="G2" s="222" t="s">
        <v>1</v>
      </c>
    </row>
    <row r="3" spans="2:7" ht="71.25" customHeight="1">
      <c r="B3" s="225" t="s">
        <v>2</v>
      </c>
      <c r="C3" s="225"/>
      <c r="D3" s="225"/>
      <c r="E3" s="225"/>
      <c r="F3" s="225"/>
      <c r="G3" s="222" t="s">
        <v>3</v>
      </c>
    </row>
    <row r="4" spans="2:7" ht="82.5" customHeight="1">
      <c r="B4" s="226" t="s">
        <v>4</v>
      </c>
      <c r="G4" s="222" t="s">
        <v>5</v>
      </c>
    </row>
    <row r="5" ht="14.25">
      <c r="G5" s="222" t="s">
        <v>6</v>
      </c>
    </row>
    <row r="6" spans="2:7" ht="55.5" customHeight="1">
      <c r="B6" s="226" t="s">
        <v>7</v>
      </c>
      <c r="G6" s="222" t="s">
        <v>8</v>
      </c>
    </row>
    <row r="7" spans="2:7" ht="39.75" customHeight="1">
      <c r="B7" s="227" t="s">
        <v>9</v>
      </c>
      <c r="C7" s="227"/>
      <c r="G7" s="222" t="s">
        <v>10</v>
      </c>
    </row>
    <row r="8" spans="2:7" ht="60" customHeight="1">
      <c r="B8" s="227"/>
      <c r="C8" s="227"/>
      <c r="G8" s="222" t="s">
        <v>11</v>
      </c>
    </row>
    <row r="9" ht="40.5" customHeight="1">
      <c r="G9" s="222" t="s">
        <v>12</v>
      </c>
    </row>
    <row r="10" ht="11.25" customHeight="1">
      <c r="G10" s="222" t="s">
        <v>13</v>
      </c>
    </row>
    <row r="11" spans="2:7" s="221" customFormat="1" ht="29.25" customHeight="1">
      <c r="B11" s="228" t="s">
        <v>14</v>
      </c>
      <c r="D11" s="228" t="s">
        <v>15</v>
      </c>
      <c r="F11" s="221" t="s">
        <v>16</v>
      </c>
      <c r="G11" s="221" t="s">
        <v>17</v>
      </c>
    </row>
    <row r="15" ht="18.75">
      <c r="E15" s="229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19" activePane="bottomLeft" state="frozen"/>
      <selection pane="bottomLeft" activeCell="B24" sqref="B24:C24"/>
    </sheetView>
  </sheetViews>
  <sheetFormatPr defaultColWidth="9.00390625" defaultRowHeight="14.25"/>
  <cols>
    <col min="1" max="1" width="25.375" style="98" customWidth="1"/>
    <col min="2" max="2" width="14.125" style="98" customWidth="1"/>
    <col min="3" max="3" width="13.25390625" style="98" customWidth="1"/>
    <col min="4" max="4" width="25.375" style="98" customWidth="1"/>
    <col min="5" max="5" width="14.375" style="98" customWidth="1"/>
    <col min="6" max="6" width="14.625" style="98" customWidth="1"/>
    <col min="7" max="7" width="18.50390625" style="98" customWidth="1"/>
    <col min="8" max="16384" width="9.00390625" style="98" customWidth="1"/>
  </cols>
  <sheetData>
    <row r="1" spans="1:7" s="97" customFormat="1" ht="20.25">
      <c r="A1" s="99" t="s">
        <v>18</v>
      </c>
      <c r="B1" s="99"/>
      <c r="C1" s="99"/>
      <c r="D1" s="99"/>
      <c r="E1" s="99"/>
      <c r="F1" s="99"/>
      <c r="G1" s="99"/>
    </row>
    <row r="2" spans="1:7" ht="20.25" customHeight="1">
      <c r="A2" s="97" t="s">
        <v>19</v>
      </c>
      <c r="B2" s="97"/>
      <c r="G2" s="100" t="s">
        <v>20</v>
      </c>
    </row>
    <row r="3" spans="1:7" ht="20.25" customHeight="1">
      <c r="A3" s="170" t="s">
        <v>21</v>
      </c>
      <c r="B3" s="171"/>
      <c r="C3" s="171"/>
      <c r="D3" s="172" t="s">
        <v>22</v>
      </c>
      <c r="E3" s="172"/>
      <c r="F3" s="172"/>
      <c r="G3" s="172"/>
    </row>
    <row r="4" spans="1:7" ht="34.5" customHeight="1">
      <c r="A4" s="102" t="s">
        <v>23</v>
      </c>
      <c r="B4" s="102" t="s">
        <v>24</v>
      </c>
      <c r="C4" s="102" t="s">
        <v>25</v>
      </c>
      <c r="D4" s="102" t="s">
        <v>23</v>
      </c>
      <c r="E4" s="102" t="s">
        <v>24</v>
      </c>
      <c r="F4" s="102" t="s">
        <v>25</v>
      </c>
      <c r="G4" s="173" t="s">
        <v>26</v>
      </c>
    </row>
    <row r="5" spans="1:7" ht="15.75" customHeight="1">
      <c r="A5" s="174" t="s">
        <v>27</v>
      </c>
      <c r="B5" s="174"/>
      <c r="C5" s="175">
        <f aca="true" t="shared" si="0" ref="C5:C12">0</f>
        <v>0</v>
      </c>
      <c r="D5" s="176" t="s">
        <v>28</v>
      </c>
      <c r="E5" s="177">
        <v>16122104.56</v>
      </c>
      <c r="F5" s="177">
        <v>16126070.8</v>
      </c>
      <c r="G5" s="178"/>
    </row>
    <row r="6" spans="1:7" ht="15.75" customHeight="1">
      <c r="A6" s="179"/>
      <c r="B6" s="179"/>
      <c r="C6" s="175">
        <f t="shared" si="0"/>
        <v>0</v>
      </c>
      <c r="D6" s="176" t="s">
        <v>29</v>
      </c>
      <c r="E6" s="177"/>
      <c r="F6" s="177"/>
      <c r="G6" s="178"/>
    </row>
    <row r="7" spans="1:7" ht="15.75" customHeight="1">
      <c r="A7" s="179"/>
      <c r="B7" s="179"/>
      <c r="C7" s="175">
        <f t="shared" si="0"/>
        <v>0</v>
      </c>
      <c r="D7" s="176" t="s">
        <v>30</v>
      </c>
      <c r="E7" s="177"/>
      <c r="F7" s="177"/>
      <c r="G7" s="178"/>
    </row>
    <row r="8" spans="1:7" ht="15.75" customHeight="1">
      <c r="A8" s="179"/>
      <c r="B8" s="179"/>
      <c r="C8" s="175">
        <f t="shared" si="0"/>
        <v>0</v>
      </c>
      <c r="D8" s="176" t="s">
        <v>31</v>
      </c>
      <c r="E8" s="177"/>
      <c r="F8" s="177"/>
      <c r="G8" s="178"/>
    </row>
    <row r="9" spans="1:7" ht="15.75" customHeight="1">
      <c r="A9" s="179"/>
      <c r="B9" s="179"/>
      <c r="C9" s="175">
        <f t="shared" si="0"/>
        <v>0</v>
      </c>
      <c r="D9" s="176" t="s">
        <v>32</v>
      </c>
      <c r="E9" s="177"/>
      <c r="F9" s="177"/>
      <c r="G9" s="178"/>
    </row>
    <row r="10" spans="1:7" ht="15.75" customHeight="1">
      <c r="A10" s="179"/>
      <c r="B10" s="179"/>
      <c r="C10" s="175">
        <f t="shared" si="0"/>
        <v>0</v>
      </c>
      <c r="D10" s="176" t="s">
        <v>33</v>
      </c>
      <c r="E10" s="177"/>
      <c r="F10" s="177"/>
      <c r="G10" s="178"/>
    </row>
    <row r="11" spans="1:7" ht="15.75" customHeight="1">
      <c r="A11" s="179"/>
      <c r="B11" s="179"/>
      <c r="C11" s="175">
        <f t="shared" si="0"/>
        <v>0</v>
      </c>
      <c r="D11" s="176" t="s">
        <v>34</v>
      </c>
      <c r="E11" s="177"/>
      <c r="F11" s="177">
        <v>909312</v>
      </c>
      <c r="G11" s="177"/>
    </row>
    <row r="12" spans="1:7" ht="15.75" customHeight="1">
      <c r="A12" s="179"/>
      <c r="B12" s="179"/>
      <c r="C12" s="175">
        <f t="shared" si="0"/>
        <v>0</v>
      </c>
      <c r="D12" s="176" t="s">
        <v>35</v>
      </c>
      <c r="E12" s="177">
        <v>13614995.21</v>
      </c>
      <c r="F12" s="177">
        <v>13584546.56</v>
      </c>
      <c r="G12" s="177"/>
    </row>
    <row r="13" spans="1:7" ht="15.75" customHeight="1">
      <c r="A13" s="174" t="s">
        <v>36</v>
      </c>
      <c r="B13" s="180">
        <f>SUM(B14:B20)</f>
        <v>0</v>
      </c>
      <c r="C13" s="181">
        <f>SUM(C14:C20)</f>
        <v>0</v>
      </c>
      <c r="D13" s="176" t="s">
        <v>37</v>
      </c>
      <c r="E13" s="177">
        <v>2016976.96</v>
      </c>
      <c r="F13" s="177">
        <v>2073146.19</v>
      </c>
      <c r="G13" s="177"/>
    </row>
    <row r="14" spans="1:7" ht="15.75" customHeight="1">
      <c r="A14" s="179" t="s">
        <v>38</v>
      </c>
      <c r="B14" s="179"/>
      <c r="C14" s="182"/>
      <c r="D14" s="176" t="s">
        <v>39</v>
      </c>
      <c r="E14" s="177">
        <v>2655400.5</v>
      </c>
      <c r="F14" s="177">
        <v>1664664</v>
      </c>
      <c r="G14" s="177"/>
    </row>
    <row r="15" spans="1:7" ht="15.75" customHeight="1">
      <c r="A15" s="179" t="s">
        <v>40</v>
      </c>
      <c r="B15" s="179"/>
      <c r="C15" s="182"/>
      <c r="D15" s="176" t="s">
        <v>41</v>
      </c>
      <c r="E15" s="177">
        <v>9156790.68</v>
      </c>
      <c r="F15" s="177"/>
      <c r="G15" s="177"/>
    </row>
    <row r="16" spans="1:7" ht="15.75" customHeight="1">
      <c r="A16" s="179" t="s">
        <v>42</v>
      </c>
      <c r="B16" s="179"/>
      <c r="C16" s="182"/>
      <c r="D16" s="176" t="s">
        <v>43</v>
      </c>
      <c r="E16" s="177">
        <v>8745105.34</v>
      </c>
      <c r="F16" s="177">
        <v>13875582.3</v>
      </c>
      <c r="G16" s="177">
        <v>428449.53</v>
      </c>
    </row>
    <row r="17" spans="1:7" ht="15.75" customHeight="1">
      <c r="A17" s="179" t="s">
        <v>44</v>
      </c>
      <c r="B17" s="179"/>
      <c r="C17" s="182"/>
      <c r="D17" s="176" t="s">
        <v>45</v>
      </c>
      <c r="E17" s="177">
        <v>1211039.5</v>
      </c>
      <c r="F17" s="177">
        <v>590329</v>
      </c>
      <c r="G17" s="177">
        <v>590329</v>
      </c>
    </row>
    <row r="18" spans="1:7" ht="15.75" customHeight="1">
      <c r="A18" s="179" t="s">
        <v>46</v>
      </c>
      <c r="B18" s="179"/>
      <c r="C18" s="182"/>
      <c r="D18" s="176" t="s">
        <v>47</v>
      </c>
      <c r="E18" s="177" t="s">
        <v>48</v>
      </c>
      <c r="F18" s="177"/>
      <c r="G18" s="177"/>
    </row>
    <row r="19" spans="1:7" ht="15.75" customHeight="1">
      <c r="A19" s="179"/>
      <c r="B19" s="179"/>
      <c r="C19" s="182"/>
      <c r="D19" s="176">
        <v>5</v>
      </c>
      <c r="E19" s="177" t="s">
        <v>48</v>
      </c>
      <c r="F19" s="177"/>
      <c r="G19" s="177"/>
    </row>
    <row r="20" spans="1:7" ht="15.75" customHeight="1">
      <c r="A20" s="179" t="s">
        <v>49</v>
      </c>
      <c r="B20" s="179"/>
      <c r="C20" s="182"/>
      <c r="D20" s="176" t="s">
        <v>50</v>
      </c>
      <c r="E20" s="177" t="s">
        <v>48</v>
      </c>
      <c r="F20" s="177"/>
      <c r="G20" s="177"/>
    </row>
    <row r="21" spans="1:7" ht="15.75" customHeight="1">
      <c r="A21" s="183" t="s">
        <v>51</v>
      </c>
      <c r="B21" s="184">
        <f>B5+B13</f>
        <v>0</v>
      </c>
      <c r="C21" s="184">
        <f>C5+C13</f>
        <v>0</v>
      </c>
      <c r="D21" s="185" t="s">
        <v>52</v>
      </c>
      <c r="E21" s="177" t="s">
        <v>48</v>
      </c>
      <c r="F21" s="177"/>
      <c r="G21" s="177"/>
    </row>
    <row r="22" spans="1:7" ht="15.75" customHeight="1">
      <c r="A22" s="186" t="s">
        <v>53</v>
      </c>
      <c r="B22" s="187">
        <f>SUM(B23:B25)</f>
        <v>61016043.7</v>
      </c>
      <c r="C22" s="187">
        <f>SUM(C23:C25)</f>
        <v>49864377.6</v>
      </c>
      <c r="D22" s="176" t="s">
        <v>54</v>
      </c>
      <c r="E22" s="177" t="s">
        <v>48</v>
      </c>
      <c r="F22" s="177"/>
      <c r="G22" s="177"/>
    </row>
    <row r="23" spans="1:7" ht="15.75" customHeight="1">
      <c r="A23" s="188" t="s">
        <v>55</v>
      </c>
      <c r="B23" s="189">
        <v>61016043.7</v>
      </c>
      <c r="C23" s="189">
        <v>49864377.6</v>
      </c>
      <c r="D23" s="176" t="s">
        <v>56</v>
      </c>
      <c r="E23" s="177">
        <v>2454124.32</v>
      </c>
      <c r="F23" s="177">
        <v>2059505.28</v>
      </c>
      <c r="G23" s="177"/>
    </row>
    <row r="24" spans="1:7" ht="15.75" customHeight="1">
      <c r="A24" s="188" t="s">
        <v>57</v>
      </c>
      <c r="B24" s="189"/>
      <c r="C24" s="189"/>
      <c r="D24" s="176" t="s">
        <v>58</v>
      </c>
      <c r="E24" s="177" t="s">
        <v>48</v>
      </c>
      <c r="F24" s="177"/>
      <c r="G24" s="177"/>
    </row>
    <row r="25" spans="1:7" ht="15.75" customHeight="1">
      <c r="A25" s="188" t="s">
        <v>59</v>
      </c>
      <c r="B25" s="190"/>
      <c r="C25" s="178"/>
      <c r="D25" s="176" t="s">
        <v>60</v>
      </c>
      <c r="E25" s="177" t="s">
        <v>48</v>
      </c>
      <c r="F25" s="177"/>
      <c r="G25" s="177"/>
    </row>
    <row r="26" spans="1:7" ht="15.75" customHeight="1">
      <c r="A26" s="191"/>
      <c r="B26" s="192"/>
      <c r="C26" s="178"/>
      <c r="D26" s="176" t="s">
        <v>61</v>
      </c>
      <c r="E26" s="177" t="s">
        <v>48</v>
      </c>
      <c r="F26" s="177"/>
      <c r="G26" s="177"/>
    </row>
    <row r="27" spans="1:7" ht="15.75" customHeight="1">
      <c r="A27" s="191"/>
      <c r="B27" s="192"/>
      <c r="C27" s="178"/>
      <c r="D27" s="176" t="s">
        <v>62</v>
      </c>
      <c r="E27" s="177">
        <v>4655596.6</v>
      </c>
      <c r="F27" s="177"/>
      <c r="G27" s="177"/>
    </row>
    <row r="28" spans="1:7" ht="15.75" customHeight="1">
      <c r="A28" s="191"/>
      <c r="B28" s="192"/>
      <c r="C28" s="178"/>
      <c r="D28" s="176" t="s">
        <v>63</v>
      </c>
      <c r="E28" s="193"/>
      <c r="F28" s="194"/>
      <c r="G28" s="195"/>
    </row>
    <row r="29" spans="1:7" ht="15.75" customHeight="1">
      <c r="A29" s="191"/>
      <c r="B29" s="192"/>
      <c r="C29" s="178"/>
      <c r="D29" s="183" t="s">
        <v>64</v>
      </c>
      <c r="E29" s="196">
        <f>SUM(E5:E28)</f>
        <v>60632133.67</v>
      </c>
      <c r="F29" s="196">
        <f>SUM(F5:F28)</f>
        <v>50883156.129999995</v>
      </c>
      <c r="G29" s="197">
        <f>SUM(G5:G28)</f>
        <v>1018778.53</v>
      </c>
    </row>
    <row r="30" spans="1:7" ht="15.75" customHeight="1">
      <c r="A30" s="191"/>
      <c r="B30" s="192"/>
      <c r="C30" s="178"/>
      <c r="D30" s="186" t="s">
        <v>65</v>
      </c>
      <c r="E30" s="196">
        <f>SUM(E31)</f>
        <v>0</v>
      </c>
      <c r="F30" s="196">
        <f>SUM(F31)</f>
        <v>0</v>
      </c>
      <c r="G30" s="198">
        <f>SUM(G31)</f>
        <v>0</v>
      </c>
    </row>
    <row r="31" spans="1:7" ht="15.75" customHeight="1">
      <c r="A31" s="191"/>
      <c r="B31" s="192"/>
      <c r="C31" s="178"/>
      <c r="D31" s="199" t="s">
        <v>66</v>
      </c>
      <c r="E31" s="196">
        <f>SUM(E32:E33)</f>
        <v>0</v>
      </c>
      <c r="F31" s="196">
        <f>SUM(F32:F33)</f>
        <v>0</v>
      </c>
      <c r="G31" s="198">
        <f>SUM(G32:G33)</f>
        <v>0</v>
      </c>
    </row>
    <row r="32" spans="1:7" ht="15.75" customHeight="1">
      <c r="A32" s="191"/>
      <c r="B32" s="192"/>
      <c r="C32" s="178"/>
      <c r="D32" s="199" t="s">
        <v>67</v>
      </c>
      <c r="E32" s="200"/>
      <c r="F32" s="201"/>
      <c r="G32" s="178"/>
    </row>
    <row r="33" spans="1:7" ht="15.75" customHeight="1">
      <c r="A33" s="188"/>
      <c r="B33" s="192"/>
      <c r="C33" s="178"/>
      <c r="D33" s="202" t="s">
        <v>68</v>
      </c>
      <c r="E33" s="200"/>
      <c r="F33" s="201"/>
      <c r="G33" s="178"/>
    </row>
    <row r="34" spans="1:7" ht="15.75" customHeight="1">
      <c r="A34" s="203"/>
      <c r="B34" s="204"/>
      <c r="C34" s="178"/>
      <c r="D34" s="202"/>
      <c r="E34" s="200"/>
      <c r="F34" s="201"/>
      <c r="G34" s="178"/>
    </row>
    <row r="35" spans="1:7" ht="15.75" customHeight="1">
      <c r="A35" s="205" t="s">
        <v>69</v>
      </c>
      <c r="B35" s="201">
        <f>129868.5+505000</f>
        <v>634868.5</v>
      </c>
      <c r="C35" s="206">
        <v>1018778.53</v>
      </c>
      <c r="D35" s="207" t="s">
        <v>70</v>
      </c>
      <c r="E35" s="208"/>
      <c r="F35" s="201"/>
      <c r="G35" s="178"/>
    </row>
    <row r="36" spans="1:7" ht="15.75" customHeight="1">
      <c r="A36" s="209" t="s">
        <v>71</v>
      </c>
      <c r="B36" s="201">
        <v>129868.5</v>
      </c>
      <c r="C36" s="206">
        <v>1018778.53</v>
      </c>
      <c r="D36" s="207" t="s">
        <v>72</v>
      </c>
      <c r="E36" s="210">
        <f>E37+E38</f>
        <v>1018778.53</v>
      </c>
      <c r="F36" s="210">
        <f>F37+F38</f>
        <v>0</v>
      </c>
      <c r="G36" s="211">
        <f>G37+G38</f>
        <v>0</v>
      </c>
    </row>
    <row r="37" spans="1:7" ht="15.75" customHeight="1">
      <c r="A37" s="209"/>
      <c r="B37" s="212"/>
      <c r="C37" s="213"/>
      <c r="D37" s="214" t="s">
        <v>73</v>
      </c>
      <c r="E37" s="206">
        <v>1018778.53</v>
      </c>
      <c r="F37" s="201"/>
      <c r="G37" s="178"/>
    </row>
    <row r="38" spans="1:7" ht="15.75" customHeight="1">
      <c r="A38" s="209"/>
      <c r="B38" s="212"/>
      <c r="C38" s="213"/>
      <c r="D38" s="179" t="s">
        <v>74</v>
      </c>
      <c r="E38" s="201"/>
      <c r="F38" s="201"/>
      <c r="G38" s="178"/>
    </row>
    <row r="39" spans="1:7" ht="15.75" customHeight="1">
      <c r="A39" s="205" t="s">
        <v>75</v>
      </c>
      <c r="B39" s="215"/>
      <c r="C39" s="213"/>
      <c r="D39" s="214"/>
      <c r="E39" s="193"/>
      <c r="F39" s="201"/>
      <c r="G39" s="178"/>
    </row>
    <row r="40" spans="1:7" ht="15.75" customHeight="1">
      <c r="A40" s="216" t="s">
        <v>76</v>
      </c>
      <c r="B40" s="217">
        <f>B21+B22+B35</f>
        <v>61650912.2</v>
      </c>
      <c r="C40" s="218">
        <f>C21+C22+C35</f>
        <v>50883156.13</v>
      </c>
      <c r="D40" s="216" t="s">
        <v>77</v>
      </c>
      <c r="E40" s="219">
        <f>E29+E30+E35+E36</f>
        <v>61650912.2</v>
      </c>
      <c r="F40" s="219">
        <f>F29+F30+F35+F36</f>
        <v>50883156.129999995</v>
      </c>
      <c r="G40" s="220">
        <f>G29+G30+G35+G36</f>
        <v>1018778.53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C81" sqref="C81"/>
    </sheetView>
  </sheetViews>
  <sheetFormatPr defaultColWidth="31.375" defaultRowHeight="14.25"/>
  <cols>
    <col min="1" max="1" width="11.50390625" style="154" customWidth="1"/>
    <col min="2" max="2" width="51.875" style="154" customWidth="1"/>
    <col min="3" max="3" width="18.50390625" style="154" customWidth="1"/>
    <col min="4" max="16384" width="31.375" style="154" customWidth="1"/>
  </cols>
  <sheetData>
    <row r="1" spans="1:3" s="153" customFormat="1" ht="24">
      <c r="A1" s="138" t="s">
        <v>78</v>
      </c>
      <c r="B1" s="138"/>
      <c r="C1" s="138"/>
    </row>
    <row r="2" spans="2:3" ht="14.25">
      <c r="B2" s="155" t="s">
        <v>20</v>
      </c>
      <c r="C2" s="155"/>
    </row>
    <row r="3" spans="1:3" ht="18.75">
      <c r="A3" s="156" t="s">
        <v>79</v>
      </c>
      <c r="B3" s="157" t="s">
        <v>80</v>
      </c>
      <c r="C3" s="158" t="s">
        <v>81</v>
      </c>
    </row>
    <row r="4" spans="1:3" ht="15" customHeight="1">
      <c r="A4" s="159"/>
      <c r="B4" s="160" t="s">
        <v>82</v>
      </c>
      <c r="C4" s="161">
        <f>SUM(C5,C20,C23,C26,C45,C52,C59,C62,C79,C86,C89)</f>
        <v>50883156.129999995</v>
      </c>
    </row>
    <row r="5" spans="1:3" ht="15" customHeight="1">
      <c r="A5" s="162" t="s">
        <v>83</v>
      </c>
      <c r="B5" s="162" t="s">
        <v>84</v>
      </c>
      <c r="C5" s="161">
        <f>SUM(C6,C8,C12,C14,C16,C18)</f>
        <v>16126070.8</v>
      </c>
    </row>
    <row r="6" spans="1:3" ht="15" customHeight="1">
      <c r="A6" s="163">
        <v>20101</v>
      </c>
      <c r="B6" s="163" t="s">
        <v>85</v>
      </c>
      <c r="C6" s="161">
        <f>SUM(C7)</f>
        <v>0</v>
      </c>
    </row>
    <row r="7" spans="1:3" ht="15" customHeight="1">
      <c r="A7" s="163">
        <v>2010101</v>
      </c>
      <c r="B7" s="164" t="s">
        <v>86</v>
      </c>
      <c r="C7" s="165"/>
    </row>
    <row r="8" spans="1:3" ht="15" customHeight="1">
      <c r="A8" s="163" t="s">
        <v>87</v>
      </c>
      <c r="B8" s="163" t="s">
        <v>88</v>
      </c>
      <c r="C8" s="161">
        <f>SUM(C9:C11)</f>
        <v>12581450.8</v>
      </c>
    </row>
    <row r="9" spans="1:3" ht="15" customHeight="1">
      <c r="A9" s="163" t="s">
        <v>89</v>
      </c>
      <c r="B9" s="164" t="s">
        <v>90</v>
      </c>
      <c r="C9" s="165">
        <v>12581450.8</v>
      </c>
    </row>
    <row r="10" spans="1:3" ht="15" customHeight="1">
      <c r="A10" s="163" t="s">
        <v>91</v>
      </c>
      <c r="B10" s="163" t="s">
        <v>92</v>
      </c>
      <c r="C10" s="165"/>
    </row>
    <row r="11" spans="1:3" ht="15" customHeight="1">
      <c r="A11" s="163" t="s">
        <v>93</v>
      </c>
      <c r="B11" s="164" t="s">
        <v>94</v>
      </c>
      <c r="C11" s="165"/>
    </row>
    <row r="12" spans="1:3" ht="15" customHeight="1">
      <c r="A12" s="163">
        <v>20129</v>
      </c>
      <c r="B12" s="163" t="s">
        <v>95</v>
      </c>
      <c r="C12" s="161">
        <f>SUM(C13)</f>
        <v>0</v>
      </c>
    </row>
    <row r="13" spans="1:3" ht="15" customHeight="1">
      <c r="A13" s="163">
        <v>2012950</v>
      </c>
      <c r="B13" s="163" t="s">
        <v>96</v>
      </c>
      <c r="C13" s="165"/>
    </row>
    <row r="14" spans="1:3" ht="15" customHeight="1">
      <c r="A14" s="163" t="s">
        <v>97</v>
      </c>
      <c r="B14" s="163" t="s">
        <v>98</v>
      </c>
      <c r="C14" s="161">
        <f>SUM(C15)</f>
        <v>0</v>
      </c>
    </row>
    <row r="15" spans="1:3" ht="15" customHeight="1">
      <c r="A15" s="163" t="s">
        <v>99</v>
      </c>
      <c r="B15" s="163" t="s">
        <v>100</v>
      </c>
      <c r="C15" s="165"/>
    </row>
    <row r="16" spans="1:3" ht="15" customHeight="1">
      <c r="A16" s="163">
        <v>20132</v>
      </c>
      <c r="B16" s="163" t="s">
        <v>101</v>
      </c>
      <c r="C16" s="161">
        <f>SUM(C17)</f>
        <v>0</v>
      </c>
    </row>
    <row r="17" spans="1:3" ht="15" customHeight="1">
      <c r="A17" s="163">
        <v>2013202</v>
      </c>
      <c r="B17" s="163" t="s">
        <v>100</v>
      </c>
      <c r="C17" s="166"/>
    </row>
    <row r="18" spans="1:3" ht="15" customHeight="1">
      <c r="A18" s="163">
        <v>20199</v>
      </c>
      <c r="B18" s="163" t="s">
        <v>102</v>
      </c>
      <c r="C18" s="161">
        <f>SUM(C19)</f>
        <v>3544620</v>
      </c>
    </row>
    <row r="19" spans="1:3" ht="15" customHeight="1">
      <c r="A19" s="163">
        <v>2019999</v>
      </c>
      <c r="B19" s="163" t="s">
        <v>103</v>
      </c>
      <c r="C19" s="165">
        <v>3544620</v>
      </c>
    </row>
    <row r="20" spans="1:3" ht="15" customHeight="1">
      <c r="A20" s="162">
        <v>204</v>
      </c>
      <c r="B20" s="162" t="s">
        <v>104</v>
      </c>
      <c r="C20" s="161">
        <f>SUM(C21)</f>
        <v>0</v>
      </c>
    </row>
    <row r="21" spans="1:3" ht="15" customHeight="1">
      <c r="A21" s="163">
        <v>20499</v>
      </c>
      <c r="B21" s="163" t="s">
        <v>105</v>
      </c>
      <c r="C21" s="161">
        <f>SUM(C22)</f>
        <v>0</v>
      </c>
    </row>
    <row r="22" spans="1:3" ht="15" customHeight="1">
      <c r="A22" s="163">
        <v>2049999</v>
      </c>
      <c r="B22" s="163" t="s">
        <v>106</v>
      </c>
      <c r="C22" s="165"/>
    </row>
    <row r="23" spans="1:3" ht="15" customHeight="1">
      <c r="A23" s="162">
        <v>207</v>
      </c>
      <c r="B23" s="162" t="s">
        <v>107</v>
      </c>
      <c r="C23" s="161">
        <f>SUM(C24)</f>
        <v>909312</v>
      </c>
    </row>
    <row r="24" spans="1:3" ht="15" customHeight="1">
      <c r="A24" s="163">
        <v>20701</v>
      </c>
      <c r="B24" s="163" t="s">
        <v>108</v>
      </c>
      <c r="C24" s="161">
        <f>SUM(C25)</f>
        <v>909312</v>
      </c>
    </row>
    <row r="25" spans="1:3" ht="15" customHeight="1">
      <c r="A25" s="163">
        <v>2070109</v>
      </c>
      <c r="B25" s="163" t="s">
        <v>109</v>
      </c>
      <c r="C25" s="165">
        <v>909312</v>
      </c>
    </row>
    <row r="26" spans="1:3" ht="15" customHeight="1">
      <c r="A26" s="162" t="s">
        <v>110</v>
      </c>
      <c r="B26" s="162" t="s">
        <v>111</v>
      </c>
      <c r="C26" s="161">
        <f>SUM(C27,C30,C36,C39,C43,C32)</f>
        <v>13584546.56</v>
      </c>
    </row>
    <row r="27" spans="1:3" ht="15" customHeight="1">
      <c r="A27" s="163">
        <v>20801</v>
      </c>
      <c r="B27" s="163" t="s">
        <v>112</v>
      </c>
      <c r="C27" s="161">
        <f>SUM(C28:C29)</f>
        <v>1605928</v>
      </c>
    </row>
    <row r="28" spans="1:3" ht="15" customHeight="1">
      <c r="A28" s="163">
        <v>2080109</v>
      </c>
      <c r="B28" s="163" t="s">
        <v>113</v>
      </c>
      <c r="C28" s="165">
        <v>1605928</v>
      </c>
    </row>
    <row r="29" spans="1:3" ht="15" customHeight="1">
      <c r="A29" s="163">
        <v>2080199</v>
      </c>
      <c r="B29" s="163" t="s">
        <v>114</v>
      </c>
      <c r="C29" s="165"/>
    </row>
    <row r="30" spans="1:3" ht="15" customHeight="1">
      <c r="A30" s="163" t="s">
        <v>115</v>
      </c>
      <c r="B30" s="163" t="s">
        <v>116</v>
      </c>
      <c r="C30" s="161">
        <f>SUM(C31)</f>
        <v>3920000</v>
      </c>
    </row>
    <row r="31" spans="1:3" ht="15" customHeight="1">
      <c r="A31" s="163" t="s">
        <v>117</v>
      </c>
      <c r="B31" s="163" t="s">
        <v>118</v>
      </c>
      <c r="C31" s="166">
        <v>3920000</v>
      </c>
    </row>
    <row r="32" spans="1:3" ht="15" customHeight="1">
      <c r="A32" s="163" t="s">
        <v>119</v>
      </c>
      <c r="B32" s="163" t="s">
        <v>120</v>
      </c>
      <c r="C32" s="161">
        <f>SUM(C33:C35)</f>
        <v>6460410.5600000005</v>
      </c>
    </row>
    <row r="33" spans="1:3" ht="15" customHeight="1">
      <c r="A33" s="163" t="s">
        <v>121</v>
      </c>
      <c r="B33" s="163" t="s">
        <v>122</v>
      </c>
      <c r="C33" s="166">
        <v>2635607.04</v>
      </c>
    </row>
    <row r="34" spans="1:3" ht="15" customHeight="1">
      <c r="A34" s="163" t="s">
        <v>123</v>
      </c>
      <c r="B34" s="163" t="s">
        <v>124</v>
      </c>
      <c r="C34" s="166">
        <v>1317803.52</v>
      </c>
    </row>
    <row r="35" spans="1:3" ht="15" customHeight="1">
      <c r="A35" s="163" t="s">
        <v>125</v>
      </c>
      <c r="B35" s="163" t="s">
        <v>126</v>
      </c>
      <c r="C35" s="166">
        <v>2507000</v>
      </c>
    </row>
    <row r="36" spans="1:3" ht="15" customHeight="1">
      <c r="A36" s="163">
        <v>20808</v>
      </c>
      <c r="B36" s="163" t="s">
        <v>127</v>
      </c>
      <c r="C36" s="161">
        <f>SUM(C37:C38)</f>
        <v>704500</v>
      </c>
    </row>
    <row r="37" spans="1:3" ht="15" customHeight="1">
      <c r="A37" s="163">
        <v>2080801</v>
      </c>
      <c r="B37" s="163" t="s">
        <v>128</v>
      </c>
      <c r="C37" s="165"/>
    </row>
    <row r="38" spans="1:3" ht="15" customHeight="1">
      <c r="A38" s="163">
        <v>2080899</v>
      </c>
      <c r="B38" s="163" t="s">
        <v>129</v>
      </c>
      <c r="C38" s="165">
        <v>704500</v>
      </c>
    </row>
    <row r="39" spans="1:3" ht="15" customHeight="1">
      <c r="A39" s="163" t="s">
        <v>130</v>
      </c>
      <c r="B39" s="163" t="s">
        <v>131</v>
      </c>
      <c r="C39" s="161">
        <f>SUM(C40:C42)</f>
        <v>134140</v>
      </c>
    </row>
    <row r="40" spans="1:3" ht="15" customHeight="1">
      <c r="A40" s="163">
        <v>2081002</v>
      </c>
      <c r="B40" s="163" t="s">
        <v>132</v>
      </c>
      <c r="C40" s="165"/>
    </row>
    <row r="41" spans="1:3" ht="15" customHeight="1">
      <c r="A41" s="163" t="s">
        <v>133</v>
      </c>
      <c r="B41" s="163" t="s">
        <v>134</v>
      </c>
      <c r="C41" s="165"/>
    </row>
    <row r="42" spans="1:3" ht="15" customHeight="1">
      <c r="A42" s="163" t="s">
        <v>135</v>
      </c>
      <c r="B42" s="163" t="s">
        <v>136</v>
      </c>
      <c r="C42" s="166">
        <v>134140</v>
      </c>
    </row>
    <row r="43" spans="1:3" ht="15" customHeight="1">
      <c r="A43" s="163">
        <v>20828</v>
      </c>
      <c r="B43" s="163" t="s">
        <v>137</v>
      </c>
      <c r="C43" s="161">
        <f>SUM(C44)</f>
        <v>759568</v>
      </c>
    </row>
    <row r="44" spans="1:3" ht="15" customHeight="1">
      <c r="A44" s="163">
        <v>2082850</v>
      </c>
      <c r="B44" s="163" t="s">
        <v>96</v>
      </c>
      <c r="C44" s="165">
        <v>759568</v>
      </c>
    </row>
    <row r="45" spans="1:3" ht="15" customHeight="1">
      <c r="A45" s="162" t="s">
        <v>138</v>
      </c>
      <c r="B45" s="162" t="s">
        <v>139</v>
      </c>
      <c r="C45" s="161">
        <f>SUM(C46,C50)</f>
        <v>2073146.1900000002</v>
      </c>
    </row>
    <row r="46" spans="1:3" ht="15" customHeight="1">
      <c r="A46" s="163" t="s">
        <v>140</v>
      </c>
      <c r="B46" s="163" t="s">
        <v>141</v>
      </c>
      <c r="C46" s="161">
        <f>SUM(C47:C49)</f>
        <v>2073146.1900000002</v>
      </c>
    </row>
    <row r="47" spans="1:3" ht="15" customHeight="1">
      <c r="A47" s="163" t="s">
        <v>142</v>
      </c>
      <c r="B47" s="163" t="s">
        <v>143</v>
      </c>
      <c r="C47" s="166">
        <v>1074835.54</v>
      </c>
    </row>
    <row r="48" spans="1:3" ht="15" customHeight="1">
      <c r="A48" s="163" t="s">
        <v>144</v>
      </c>
      <c r="B48" s="163" t="s">
        <v>145</v>
      </c>
      <c r="C48" s="166">
        <v>957656.14</v>
      </c>
    </row>
    <row r="49" spans="1:3" ht="15" customHeight="1">
      <c r="A49" s="163" t="s">
        <v>146</v>
      </c>
      <c r="B49" s="163" t="s">
        <v>147</v>
      </c>
      <c r="C49" s="166">
        <v>40654.51</v>
      </c>
    </row>
    <row r="50" spans="1:3" ht="15" customHeight="1">
      <c r="A50" s="163">
        <v>21015</v>
      </c>
      <c r="B50" s="163" t="s">
        <v>148</v>
      </c>
      <c r="C50" s="161">
        <f>SUM(C51)</f>
        <v>0</v>
      </c>
    </row>
    <row r="51" spans="1:3" ht="15" customHeight="1">
      <c r="A51" s="163">
        <v>2101506</v>
      </c>
      <c r="B51" s="163" t="s">
        <v>149</v>
      </c>
      <c r="C51" s="165"/>
    </row>
    <row r="52" spans="1:3" ht="15" customHeight="1">
      <c r="A52" s="162">
        <v>211</v>
      </c>
      <c r="B52" s="162" t="s">
        <v>150</v>
      </c>
      <c r="C52" s="161">
        <f>SUM(C53,C55,C57)</f>
        <v>1664664</v>
      </c>
    </row>
    <row r="53" spans="1:3" ht="15" customHeight="1">
      <c r="A53" s="163">
        <v>21103</v>
      </c>
      <c r="B53" s="163" t="s">
        <v>151</v>
      </c>
      <c r="C53" s="161">
        <f>SUM(C54)</f>
        <v>0</v>
      </c>
    </row>
    <row r="54" spans="1:3" ht="15" customHeight="1">
      <c r="A54" s="163">
        <v>2110302</v>
      </c>
      <c r="B54" s="163" t="s">
        <v>152</v>
      </c>
      <c r="C54" s="165"/>
    </row>
    <row r="55" spans="1:3" ht="15" customHeight="1">
      <c r="A55" s="163">
        <v>21104</v>
      </c>
      <c r="B55" s="163" t="s">
        <v>153</v>
      </c>
      <c r="C55" s="161">
        <f>SUM(C56)</f>
        <v>1664664</v>
      </c>
    </row>
    <row r="56" spans="1:3" ht="15" customHeight="1">
      <c r="A56" s="163">
        <v>2110402</v>
      </c>
      <c r="B56" s="163" t="s">
        <v>154</v>
      </c>
      <c r="C56" s="167">
        <f>1394664+270000</f>
        <v>1664664</v>
      </c>
    </row>
    <row r="57" spans="1:3" ht="15" customHeight="1">
      <c r="A57" s="163">
        <v>21199</v>
      </c>
      <c r="B57" s="163" t="s">
        <v>155</v>
      </c>
      <c r="C57" s="161">
        <f>SUM(C58)</f>
        <v>0</v>
      </c>
    </row>
    <row r="58" spans="1:3" ht="15" customHeight="1">
      <c r="A58" s="163">
        <v>2119999</v>
      </c>
      <c r="B58" s="163" t="s">
        <v>156</v>
      </c>
      <c r="C58" s="165"/>
    </row>
    <row r="59" spans="1:3" ht="15" customHeight="1">
      <c r="A59" s="162">
        <v>212</v>
      </c>
      <c r="B59" s="162" t="s">
        <v>157</v>
      </c>
      <c r="C59" s="161">
        <f>SUM(C60)</f>
        <v>0</v>
      </c>
    </row>
    <row r="60" spans="1:3" ht="15" customHeight="1">
      <c r="A60" s="163">
        <v>21299</v>
      </c>
      <c r="B60" s="163" t="s">
        <v>158</v>
      </c>
      <c r="C60" s="161">
        <f>SUM(C61)</f>
        <v>0</v>
      </c>
    </row>
    <row r="61" spans="1:3" ht="15" customHeight="1">
      <c r="A61" s="163">
        <v>2129999</v>
      </c>
      <c r="B61" s="163" t="s">
        <v>159</v>
      </c>
      <c r="C61" s="165"/>
    </row>
    <row r="62" spans="1:3" ht="15" customHeight="1">
      <c r="A62" s="162" t="s">
        <v>160</v>
      </c>
      <c r="B62" s="162" t="s">
        <v>161</v>
      </c>
      <c r="C62" s="161">
        <f>SUM(C63,C66,C68,C70,C74,C77)</f>
        <v>13875582.3</v>
      </c>
    </row>
    <row r="63" spans="1:3" ht="15" customHeight="1">
      <c r="A63" s="163" t="s">
        <v>162</v>
      </c>
      <c r="B63" s="163" t="s">
        <v>163</v>
      </c>
      <c r="C63" s="161">
        <f>SUM(C64:C65)</f>
        <v>4923008.77</v>
      </c>
    </row>
    <row r="64" spans="1:3" ht="15" customHeight="1">
      <c r="A64" s="163">
        <v>2130101</v>
      </c>
      <c r="B64" s="163" t="s">
        <v>86</v>
      </c>
      <c r="C64" s="165"/>
    </row>
    <row r="65" spans="1:3" ht="15" customHeight="1">
      <c r="A65" s="163" t="s">
        <v>164</v>
      </c>
      <c r="B65" s="163" t="s">
        <v>165</v>
      </c>
      <c r="C65" s="166">
        <v>4923008.77</v>
      </c>
    </row>
    <row r="66" spans="1:3" ht="15" customHeight="1">
      <c r="A66" s="163">
        <v>21302</v>
      </c>
      <c r="B66" s="163" t="s">
        <v>166</v>
      </c>
      <c r="C66" s="161">
        <f>SUM(C67)</f>
        <v>0</v>
      </c>
    </row>
    <row r="67" spans="1:3" ht="15" customHeight="1">
      <c r="A67" s="163">
        <v>2130207</v>
      </c>
      <c r="B67" s="163" t="s">
        <v>167</v>
      </c>
      <c r="C67" s="165"/>
    </row>
    <row r="68" spans="1:3" ht="15" customHeight="1">
      <c r="A68" s="163">
        <v>21303</v>
      </c>
      <c r="B68" s="163" t="s">
        <v>168</v>
      </c>
      <c r="C68" s="161">
        <f>SUM(C69)</f>
        <v>604124</v>
      </c>
    </row>
    <row r="69" spans="1:3" ht="15" customHeight="1">
      <c r="A69" s="163">
        <v>2130311</v>
      </c>
      <c r="B69" s="163" t="s">
        <v>169</v>
      </c>
      <c r="C69" s="165">
        <v>604124</v>
      </c>
    </row>
    <row r="70" spans="1:3" ht="15" customHeight="1">
      <c r="A70" s="163" t="s">
        <v>170</v>
      </c>
      <c r="B70" s="163" t="s">
        <v>171</v>
      </c>
      <c r="C70" s="161">
        <f>SUM(C71:C73)</f>
        <v>428449.53</v>
      </c>
    </row>
    <row r="71" spans="1:3" ht="15" customHeight="1">
      <c r="A71" s="163" t="s">
        <v>172</v>
      </c>
      <c r="B71" s="163" t="s">
        <v>173</v>
      </c>
      <c r="C71" s="168">
        <v>250000</v>
      </c>
    </row>
    <row r="72" spans="1:3" ht="15" customHeight="1">
      <c r="A72" s="163" t="s">
        <v>174</v>
      </c>
      <c r="B72" s="163" t="s">
        <v>175</v>
      </c>
      <c r="C72" s="168">
        <v>178449.53</v>
      </c>
    </row>
    <row r="73" spans="1:3" ht="15" customHeight="1">
      <c r="A73" s="163" t="s">
        <v>176</v>
      </c>
      <c r="B73" s="163" t="s">
        <v>177</v>
      </c>
      <c r="C73" s="165"/>
    </row>
    <row r="74" spans="1:3" ht="15" customHeight="1">
      <c r="A74" s="163" t="s">
        <v>178</v>
      </c>
      <c r="B74" s="163" t="s">
        <v>179</v>
      </c>
      <c r="C74" s="161">
        <f>SUM(C75:C76)</f>
        <v>7920000</v>
      </c>
    </row>
    <row r="75" spans="1:3" ht="15" customHeight="1">
      <c r="A75" s="163" t="s">
        <v>180</v>
      </c>
      <c r="B75" s="163" t="s">
        <v>181</v>
      </c>
      <c r="C75" s="166"/>
    </row>
    <row r="76" spans="1:3" ht="15" customHeight="1">
      <c r="A76" s="163" t="s">
        <v>182</v>
      </c>
      <c r="B76" s="163" t="s">
        <v>183</v>
      </c>
      <c r="C76" s="166">
        <v>7920000</v>
      </c>
    </row>
    <row r="77" spans="1:3" ht="15" customHeight="1">
      <c r="A77" s="163" t="s">
        <v>184</v>
      </c>
      <c r="B77" s="163" t="s">
        <v>185</v>
      </c>
      <c r="C77" s="161">
        <f>SUM(C78)</f>
        <v>0</v>
      </c>
    </row>
    <row r="78" spans="1:3" ht="15" customHeight="1">
      <c r="A78" s="163" t="s">
        <v>186</v>
      </c>
      <c r="B78" s="163" t="s">
        <v>187</v>
      </c>
      <c r="C78" s="165"/>
    </row>
    <row r="79" spans="1:3" ht="15" customHeight="1">
      <c r="A79" s="162" t="s">
        <v>188</v>
      </c>
      <c r="B79" s="162" t="s">
        <v>189</v>
      </c>
      <c r="C79" s="161">
        <f>SUM(C80,C84)</f>
        <v>590329</v>
      </c>
    </row>
    <row r="80" spans="1:3" ht="15" customHeight="1">
      <c r="A80" s="163" t="s">
        <v>190</v>
      </c>
      <c r="B80" s="163" t="s">
        <v>191</v>
      </c>
      <c r="C80" s="161">
        <f>SUM(C81:C83)</f>
        <v>590329</v>
      </c>
    </row>
    <row r="81" spans="1:3" ht="15" customHeight="1">
      <c r="A81" s="163">
        <v>2140104</v>
      </c>
      <c r="B81" s="163" t="s">
        <v>192</v>
      </c>
      <c r="C81" s="168">
        <v>590329</v>
      </c>
    </row>
    <row r="82" spans="1:3" ht="15" customHeight="1">
      <c r="A82" s="163">
        <v>2140110</v>
      </c>
      <c r="B82" s="163" t="s">
        <v>193</v>
      </c>
      <c r="C82" s="169"/>
    </row>
    <row r="83" spans="1:3" ht="15" customHeight="1">
      <c r="A83" s="163" t="s">
        <v>194</v>
      </c>
      <c r="B83" s="163" t="s">
        <v>195</v>
      </c>
      <c r="C83" s="166"/>
    </row>
    <row r="84" spans="1:3" ht="15" customHeight="1">
      <c r="A84" s="163" t="s">
        <v>196</v>
      </c>
      <c r="B84" s="163" t="s">
        <v>197</v>
      </c>
      <c r="C84" s="161">
        <f>SUM(C85)</f>
        <v>0</v>
      </c>
    </row>
    <row r="85" spans="1:3" ht="15" customHeight="1">
      <c r="A85" s="163" t="s">
        <v>198</v>
      </c>
      <c r="B85" s="163" t="s">
        <v>199</v>
      </c>
      <c r="C85" s="165"/>
    </row>
    <row r="86" spans="1:3" ht="15" customHeight="1">
      <c r="A86" s="162" t="s">
        <v>200</v>
      </c>
      <c r="B86" s="162" t="s">
        <v>201</v>
      </c>
      <c r="C86" s="161">
        <f>C87</f>
        <v>2059505.28</v>
      </c>
    </row>
    <row r="87" spans="1:3" ht="15" customHeight="1">
      <c r="A87" s="163" t="s">
        <v>202</v>
      </c>
      <c r="B87" s="163" t="s">
        <v>203</v>
      </c>
      <c r="C87" s="161">
        <f>SUM(C88)</f>
        <v>2059505.28</v>
      </c>
    </row>
    <row r="88" spans="1:3" ht="15" customHeight="1">
      <c r="A88" s="163" t="s">
        <v>204</v>
      </c>
      <c r="B88" s="163" t="s">
        <v>205</v>
      </c>
      <c r="C88" s="166">
        <v>2059505.28</v>
      </c>
    </row>
    <row r="89" spans="1:3" ht="14.25">
      <c r="A89" s="162">
        <v>224</v>
      </c>
      <c r="B89" s="162" t="s">
        <v>206</v>
      </c>
      <c r="C89" s="161">
        <f>SUM(C90)</f>
        <v>0</v>
      </c>
    </row>
    <row r="90" spans="1:3" ht="14.25">
      <c r="A90" s="163">
        <v>22407</v>
      </c>
      <c r="B90" s="163" t="s">
        <v>207</v>
      </c>
      <c r="C90" s="161">
        <f>SUM(C91)</f>
        <v>0</v>
      </c>
    </row>
    <row r="91" spans="1:3" ht="14.25">
      <c r="A91" s="163">
        <v>2240799</v>
      </c>
      <c r="B91" s="163" t="s">
        <v>208</v>
      </c>
      <c r="C91" s="169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C12" sqref="C12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  <col min="4" max="4" width="10.375" style="0" bestFit="1" customWidth="1"/>
    <col min="5" max="5" width="11.50390625" style="0" bestFit="1" customWidth="1"/>
  </cols>
  <sheetData>
    <row r="1" spans="1:3" ht="24">
      <c r="A1" s="138" t="s">
        <v>209</v>
      </c>
      <c r="B1" s="138"/>
      <c r="C1" s="138"/>
    </row>
    <row r="2" spans="1:3" ht="14.25">
      <c r="A2" s="139"/>
      <c r="B2" s="140" t="s">
        <v>210</v>
      </c>
      <c r="C2" s="3"/>
    </row>
    <row r="3" spans="1:3" ht="14.25">
      <c r="A3" s="141"/>
      <c r="B3" s="142"/>
      <c r="C3" s="143" t="s">
        <v>20</v>
      </c>
    </row>
    <row r="4" spans="1:3" ht="16.5">
      <c r="A4" s="144" t="s">
        <v>211</v>
      </c>
      <c r="B4" s="145" t="s">
        <v>212</v>
      </c>
      <c r="C4" s="145" t="s">
        <v>213</v>
      </c>
    </row>
    <row r="5" spans="1:3" ht="16.5">
      <c r="A5" s="146"/>
      <c r="B5" s="144" t="s">
        <v>214</v>
      </c>
      <c r="C5" s="147">
        <f>C6+C11+C22+C30+C37+C41+C44+C48+C51+C57</f>
        <v>50883156.13</v>
      </c>
    </row>
    <row r="6" spans="1:3" ht="16.5">
      <c r="A6" s="148">
        <v>501</v>
      </c>
      <c r="B6" s="149" t="s">
        <v>215</v>
      </c>
      <c r="C6" s="150">
        <f>SUM(C7:C10)</f>
        <v>29818446.03</v>
      </c>
    </row>
    <row r="7" spans="1:3" ht="16.5">
      <c r="A7" s="148">
        <v>50101</v>
      </c>
      <c r="B7" s="149" t="s">
        <v>216</v>
      </c>
      <c r="C7" s="151">
        <v>21435984</v>
      </c>
    </row>
    <row r="8" spans="1:3" ht="16.5">
      <c r="A8" s="148">
        <v>50102</v>
      </c>
      <c r="B8" s="149" t="s">
        <v>217</v>
      </c>
      <c r="C8" s="151">
        <v>6026556.75</v>
      </c>
    </row>
    <row r="9" spans="1:3" ht="16.5">
      <c r="A9" s="148">
        <v>50103</v>
      </c>
      <c r="B9" s="149" t="s">
        <v>218</v>
      </c>
      <c r="C9" s="151">
        <v>2059505.28</v>
      </c>
    </row>
    <row r="10" spans="1:3" ht="16.5">
      <c r="A10" s="148">
        <v>50199</v>
      </c>
      <c r="B10" s="149" t="s">
        <v>219</v>
      </c>
      <c r="C10" s="151">
        <v>296400</v>
      </c>
    </row>
    <row r="11" spans="1:3" ht="16.5">
      <c r="A11" s="148">
        <v>502</v>
      </c>
      <c r="B11" s="149" t="s">
        <v>220</v>
      </c>
      <c r="C11" s="150">
        <f>SUM(C12:C21)</f>
        <v>4601091.569999999</v>
      </c>
    </row>
    <row r="12" spans="1:3" ht="16.5">
      <c r="A12" s="148">
        <v>50201</v>
      </c>
      <c r="B12" s="149" t="s">
        <v>221</v>
      </c>
      <c r="C12" s="152">
        <f>3737513.36+270000</f>
        <v>4007513.36</v>
      </c>
    </row>
    <row r="13" spans="1:3" ht="16.5">
      <c r="A13" s="148">
        <v>50202</v>
      </c>
      <c r="B13" s="149" t="s">
        <v>222</v>
      </c>
      <c r="C13" s="151">
        <v>200000</v>
      </c>
    </row>
    <row r="14" spans="1:3" ht="16.5">
      <c r="A14" s="148">
        <v>50203</v>
      </c>
      <c r="B14" s="149" t="s">
        <v>223</v>
      </c>
      <c r="C14" s="151">
        <v>56678.21</v>
      </c>
    </row>
    <row r="15" spans="1:3" ht="16.5">
      <c r="A15" s="148">
        <v>50204</v>
      </c>
      <c r="B15" s="149" t="s">
        <v>224</v>
      </c>
      <c r="C15" s="151"/>
    </row>
    <row r="16" spans="1:3" ht="16.5">
      <c r="A16" s="148">
        <v>50205</v>
      </c>
      <c r="B16" s="149" t="s">
        <v>225</v>
      </c>
      <c r="C16" s="151"/>
    </row>
    <row r="17" spans="1:3" ht="16.5">
      <c r="A17" s="148">
        <v>50206</v>
      </c>
      <c r="B17" s="149" t="s">
        <v>226</v>
      </c>
      <c r="C17" s="151">
        <v>108500</v>
      </c>
    </row>
    <row r="18" spans="1:3" ht="16.5">
      <c r="A18" s="148">
        <v>50207</v>
      </c>
      <c r="B18" s="149" t="s">
        <v>227</v>
      </c>
      <c r="C18" s="151"/>
    </row>
    <row r="19" spans="1:3" ht="16.5">
      <c r="A19" s="148">
        <v>50208</v>
      </c>
      <c r="B19" s="149" t="s">
        <v>228</v>
      </c>
      <c r="C19" s="151">
        <v>188400</v>
      </c>
    </row>
    <row r="20" spans="1:3" ht="16.5">
      <c r="A20" s="148">
        <v>50209</v>
      </c>
      <c r="B20" s="149" t="s">
        <v>229</v>
      </c>
      <c r="C20" s="151">
        <v>40000</v>
      </c>
    </row>
    <row r="21" spans="1:3" ht="16.5">
      <c r="A21" s="148">
        <v>50299</v>
      </c>
      <c r="B21" s="149" t="s">
        <v>230</v>
      </c>
      <c r="C21" s="151"/>
    </row>
    <row r="22" spans="1:3" ht="16.5">
      <c r="A22" s="148">
        <v>503</v>
      </c>
      <c r="B22" s="149" t="s">
        <v>231</v>
      </c>
      <c r="C22" s="150">
        <f>SUM(C23:C29)</f>
        <v>1018778.53</v>
      </c>
    </row>
    <row r="23" spans="1:3" ht="16.5">
      <c r="A23" s="148">
        <v>50301</v>
      </c>
      <c r="B23" s="149" t="s">
        <v>232</v>
      </c>
      <c r="C23" s="151"/>
    </row>
    <row r="24" spans="1:3" ht="16.5">
      <c r="A24" s="148">
        <v>50302</v>
      </c>
      <c r="B24" s="149" t="s">
        <v>233</v>
      </c>
      <c r="C24" s="152">
        <v>590329</v>
      </c>
    </row>
    <row r="25" spans="1:3" ht="16.5">
      <c r="A25" s="148">
        <v>50303</v>
      </c>
      <c r="B25" s="149" t="s">
        <v>234</v>
      </c>
      <c r="C25" s="151"/>
    </row>
    <row r="26" spans="1:3" ht="16.5">
      <c r="A26" s="148">
        <v>50305</v>
      </c>
      <c r="B26" s="149" t="s">
        <v>235</v>
      </c>
      <c r="C26" s="151"/>
    </row>
    <row r="27" spans="1:3" ht="16.5">
      <c r="A27" s="148">
        <v>50306</v>
      </c>
      <c r="B27" s="149" t="s">
        <v>236</v>
      </c>
      <c r="C27" s="151"/>
    </row>
    <row r="28" spans="1:3" ht="16.5">
      <c r="A28" s="148">
        <v>50307</v>
      </c>
      <c r="B28" s="149" t="s">
        <v>237</v>
      </c>
      <c r="C28" s="151"/>
    </row>
    <row r="29" spans="1:3" ht="16.5">
      <c r="A29" s="148">
        <v>50399</v>
      </c>
      <c r="B29" s="149" t="s">
        <v>238</v>
      </c>
      <c r="C29" s="152">
        <f>250000+178449.53</f>
        <v>428449.53</v>
      </c>
    </row>
    <row r="30" spans="1:3" ht="16.5">
      <c r="A30" s="148">
        <v>504</v>
      </c>
      <c r="B30" s="149" t="s">
        <v>239</v>
      </c>
      <c r="C30" s="150">
        <f>SUM(C31:C36)</f>
        <v>0</v>
      </c>
    </row>
    <row r="31" spans="1:3" ht="16.5">
      <c r="A31" s="148">
        <v>50401</v>
      </c>
      <c r="B31" s="149" t="s">
        <v>232</v>
      </c>
      <c r="C31" s="151"/>
    </row>
    <row r="32" spans="1:3" ht="16.5">
      <c r="A32" s="148">
        <v>50402</v>
      </c>
      <c r="B32" s="149" t="s">
        <v>233</v>
      </c>
      <c r="C32" s="151"/>
    </row>
    <row r="33" spans="1:3" ht="16.5">
      <c r="A33" s="148">
        <v>50403</v>
      </c>
      <c r="B33" s="149" t="s">
        <v>234</v>
      </c>
      <c r="C33" s="151"/>
    </row>
    <row r="34" spans="1:3" ht="16.5">
      <c r="A34" s="148">
        <v>50404</v>
      </c>
      <c r="B34" s="149" t="s">
        <v>236</v>
      </c>
      <c r="C34" s="151"/>
    </row>
    <row r="35" spans="1:3" ht="16.5">
      <c r="A35" s="148">
        <v>50405</v>
      </c>
      <c r="B35" s="149" t="s">
        <v>237</v>
      </c>
      <c r="C35" s="151"/>
    </row>
    <row r="36" spans="1:3" ht="16.5">
      <c r="A36" s="148">
        <v>50499</v>
      </c>
      <c r="B36" s="149" t="s">
        <v>238</v>
      </c>
      <c r="C36" s="151"/>
    </row>
    <row r="37" spans="1:3" ht="16.5">
      <c r="A37" s="148">
        <v>505</v>
      </c>
      <c r="B37" s="149" t="s">
        <v>240</v>
      </c>
      <c r="C37" s="150">
        <f>SUM(C38:C40)</f>
        <v>0</v>
      </c>
    </row>
    <row r="38" spans="1:3" ht="16.5">
      <c r="A38" s="148">
        <v>50501</v>
      </c>
      <c r="B38" s="149" t="s">
        <v>241</v>
      </c>
      <c r="C38" s="151"/>
    </row>
    <row r="39" spans="1:3" ht="16.5">
      <c r="A39" s="148">
        <v>50502</v>
      </c>
      <c r="B39" s="149" t="s">
        <v>242</v>
      </c>
      <c r="C39" s="151"/>
    </row>
    <row r="40" spans="1:3" ht="16.5">
      <c r="A40" s="148">
        <v>50599</v>
      </c>
      <c r="B40" s="149" t="s">
        <v>243</v>
      </c>
      <c r="C40" s="151"/>
    </row>
    <row r="41" spans="1:3" ht="16.5">
      <c r="A41" s="148">
        <v>506</v>
      </c>
      <c r="B41" s="149" t="s">
        <v>244</v>
      </c>
      <c r="C41" s="150">
        <f>SUM(C42:C43)</f>
        <v>0</v>
      </c>
    </row>
    <row r="42" spans="1:3" ht="16.5">
      <c r="A42" s="148">
        <v>50601</v>
      </c>
      <c r="B42" s="149" t="s">
        <v>245</v>
      </c>
      <c r="C42" s="151"/>
    </row>
    <row r="43" spans="1:3" ht="16.5">
      <c r="A43" s="148">
        <v>50602</v>
      </c>
      <c r="B43" s="149" t="s">
        <v>246</v>
      </c>
      <c r="C43" s="151"/>
    </row>
    <row r="44" spans="1:3" ht="16.5">
      <c r="A44" s="148">
        <v>507</v>
      </c>
      <c r="B44" s="149" t="s">
        <v>247</v>
      </c>
      <c r="C44" s="150">
        <f>SUM(C45:C47)</f>
        <v>0</v>
      </c>
    </row>
    <row r="45" spans="1:3" ht="16.5">
      <c r="A45" s="148">
        <v>50701</v>
      </c>
      <c r="B45" s="149" t="s">
        <v>248</v>
      </c>
      <c r="C45" s="151"/>
    </row>
    <row r="46" spans="1:3" ht="16.5">
      <c r="A46" s="148">
        <v>50702</v>
      </c>
      <c r="B46" s="149" t="s">
        <v>249</v>
      </c>
      <c r="C46" s="151"/>
    </row>
    <row r="47" spans="1:3" ht="16.5">
      <c r="A47" s="148">
        <v>50799</v>
      </c>
      <c r="B47" s="149" t="s">
        <v>250</v>
      </c>
      <c r="C47" s="151"/>
    </row>
    <row r="48" spans="1:3" ht="16.5">
      <c r="A48" s="148">
        <v>508</v>
      </c>
      <c r="B48" s="149" t="s">
        <v>251</v>
      </c>
      <c r="C48" s="150">
        <f>SUM(C49:C50)</f>
        <v>0</v>
      </c>
    </row>
    <row r="49" spans="1:3" ht="16.5">
      <c r="A49" s="148">
        <v>50801</v>
      </c>
      <c r="B49" s="149" t="s">
        <v>252</v>
      </c>
      <c r="C49" s="151"/>
    </row>
    <row r="50" spans="1:3" ht="16.5">
      <c r="A50" s="148">
        <v>50802</v>
      </c>
      <c r="B50" s="149" t="s">
        <v>253</v>
      </c>
      <c r="C50" s="151"/>
    </row>
    <row r="51" spans="1:3" ht="16.5">
      <c r="A51" s="148">
        <v>509</v>
      </c>
      <c r="B51" s="149" t="s">
        <v>254</v>
      </c>
      <c r="C51" s="150">
        <f>SUM(C52:C56)</f>
        <v>15444840</v>
      </c>
    </row>
    <row r="52" spans="1:3" ht="16.5">
      <c r="A52" s="148">
        <v>50901</v>
      </c>
      <c r="B52" s="149" t="s">
        <v>255</v>
      </c>
      <c r="C52" s="151">
        <v>15444840</v>
      </c>
    </row>
    <row r="53" spans="1:3" ht="16.5">
      <c r="A53" s="148">
        <v>50902</v>
      </c>
      <c r="B53" s="149" t="s">
        <v>256</v>
      </c>
      <c r="C53" s="151"/>
    </row>
    <row r="54" spans="1:3" ht="16.5">
      <c r="A54" s="148">
        <v>50903</v>
      </c>
      <c r="B54" s="149" t="s">
        <v>257</v>
      </c>
      <c r="C54" s="151"/>
    </row>
    <row r="55" spans="1:3" ht="16.5">
      <c r="A55" s="148">
        <v>50905</v>
      </c>
      <c r="B55" s="149" t="s">
        <v>258</v>
      </c>
      <c r="C55" s="151"/>
    </row>
    <row r="56" spans="1:3" ht="16.5">
      <c r="A56" s="148">
        <v>50999</v>
      </c>
      <c r="B56" s="149" t="s">
        <v>259</v>
      </c>
      <c r="C56" s="151"/>
    </row>
    <row r="57" spans="1:3" ht="16.5">
      <c r="A57" s="148">
        <v>599</v>
      </c>
      <c r="B57" s="149" t="s">
        <v>260</v>
      </c>
      <c r="C57" s="150">
        <f>SUM(C58:C61)</f>
        <v>0</v>
      </c>
    </row>
    <row r="58" spans="1:3" ht="16.5">
      <c r="A58" s="148">
        <v>59906</v>
      </c>
      <c r="B58" s="149" t="s">
        <v>261</v>
      </c>
      <c r="C58" s="151"/>
    </row>
    <row r="59" spans="1:3" ht="16.5">
      <c r="A59" s="148">
        <v>59907</v>
      </c>
      <c r="B59" s="149" t="s">
        <v>262</v>
      </c>
      <c r="C59" s="151"/>
    </row>
    <row r="60" spans="1:3" ht="16.5">
      <c r="A60" s="148">
        <v>59908</v>
      </c>
      <c r="B60" s="149" t="s">
        <v>263</v>
      </c>
      <c r="C60" s="151"/>
    </row>
    <row r="61" spans="1:3" ht="16.5">
      <c r="A61" s="148">
        <v>59999</v>
      </c>
      <c r="B61" s="149" t="s">
        <v>264</v>
      </c>
      <c r="C61" s="151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7" sqref="B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265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H25" sqref="H25"/>
    </sheetView>
  </sheetViews>
  <sheetFormatPr defaultColWidth="9.00390625" defaultRowHeight="14.25"/>
  <cols>
    <col min="1" max="1" width="33.00390625" style="98" customWidth="1"/>
    <col min="2" max="2" width="15.625" style="98" customWidth="1"/>
    <col min="3" max="3" width="14.50390625" style="98" customWidth="1"/>
    <col min="4" max="4" width="31.75390625" style="98" customWidth="1"/>
    <col min="5" max="5" width="15.50390625" style="98" customWidth="1"/>
    <col min="6" max="6" width="15.875" style="98" customWidth="1"/>
    <col min="7" max="7" width="20.875" style="98" customWidth="1"/>
    <col min="8" max="16384" width="9.00390625" style="98" customWidth="1"/>
  </cols>
  <sheetData>
    <row r="1" spans="1:7" s="97" customFormat="1" ht="20.25">
      <c r="A1" s="99" t="s">
        <v>271</v>
      </c>
      <c r="B1" s="99"/>
      <c r="C1" s="99"/>
      <c r="D1" s="99"/>
      <c r="E1" s="99"/>
      <c r="F1" s="99"/>
      <c r="G1" s="99"/>
    </row>
    <row r="2" spans="1:7" ht="14.25">
      <c r="A2" s="97" t="s">
        <v>272</v>
      </c>
      <c r="B2" s="97"/>
      <c r="G2" s="100" t="s">
        <v>20</v>
      </c>
    </row>
    <row r="3" spans="1:7" ht="20.25" customHeight="1">
      <c r="A3" s="101" t="s">
        <v>273</v>
      </c>
      <c r="B3" s="102" t="s">
        <v>24</v>
      </c>
      <c r="C3" s="102" t="s">
        <v>25</v>
      </c>
      <c r="D3" s="101" t="s">
        <v>274</v>
      </c>
      <c r="E3" s="102" t="s">
        <v>24</v>
      </c>
      <c r="F3" s="102" t="s">
        <v>25</v>
      </c>
      <c r="G3" s="103" t="s">
        <v>26</v>
      </c>
    </row>
    <row r="4" spans="1:7" ht="15.75" customHeight="1">
      <c r="A4" s="104" t="s">
        <v>275</v>
      </c>
      <c r="B4" s="105"/>
      <c r="C4" s="96">
        <f>0</f>
        <v>0</v>
      </c>
      <c r="D4" s="105" t="s">
        <v>276</v>
      </c>
      <c r="E4" s="106"/>
      <c r="F4" s="107"/>
      <c r="G4" s="107"/>
    </row>
    <row r="5" spans="1:7" ht="15.75" customHeight="1">
      <c r="A5" s="106"/>
      <c r="B5" s="106"/>
      <c r="C5" s="107"/>
      <c r="D5" s="105" t="s">
        <v>277</v>
      </c>
      <c r="E5" s="107">
        <v>426498.01</v>
      </c>
      <c r="F5" s="107"/>
      <c r="G5" s="107"/>
    </row>
    <row r="6" spans="1:7" ht="15.75" customHeight="1">
      <c r="A6" s="106"/>
      <c r="B6" s="106"/>
      <c r="C6" s="107"/>
      <c r="D6" s="105" t="s">
        <v>278</v>
      </c>
      <c r="E6" s="107">
        <v>2441005.05</v>
      </c>
      <c r="F6" s="108"/>
      <c r="G6" s="109"/>
    </row>
    <row r="7" spans="1:7" ht="15.75" customHeight="1">
      <c r="A7" s="106"/>
      <c r="B7" s="106"/>
      <c r="C7" s="107"/>
      <c r="D7" s="105" t="s">
        <v>279</v>
      </c>
      <c r="E7" s="107">
        <v>5081223.37</v>
      </c>
      <c r="F7" s="107">
        <v>6000000</v>
      </c>
      <c r="G7" s="107">
        <v>6000000</v>
      </c>
    </row>
    <row r="8" spans="1:7" ht="15.75" customHeight="1">
      <c r="A8" s="106"/>
      <c r="B8" s="106"/>
      <c r="C8" s="107"/>
      <c r="D8" s="105" t="s">
        <v>280</v>
      </c>
      <c r="E8" s="107"/>
      <c r="F8" s="107"/>
      <c r="G8" s="107"/>
    </row>
    <row r="9" spans="1:7" ht="15.75" customHeight="1">
      <c r="A9" s="106"/>
      <c r="B9" s="106"/>
      <c r="C9" s="107"/>
      <c r="D9" s="105" t="s">
        <v>281</v>
      </c>
      <c r="E9" s="107">
        <v>40956.97</v>
      </c>
      <c r="F9" s="107"/>
      <c r="G9" s="107"/>
    </row>
    <row r="10" spans="1:7" ht="15.75" customHeight="1">
      <c r="A10" s="106"/>
      <c r="B10" s="106"/>
      <c r="C10" s="107"/>
      <c r="D10" s="105" t="s">
        <v>282</v>
      </c>
      <c r="E10" s="106"/>
      <c r="F10" s="96"/>
      <c r="G10" s="107"/>
    </row>
    <row r="11" spans="1:7" ht="15.75" customHeight="1">
      <c r="A11" s="106"/>
      <c r="B11" s="106"/>
      <c r="C11" s="107"/>
      <c r="D11" s="106"/>
      <c r="E11" s="106"/>
      <c r="F11" s="107"/>
      <c r="G11" s="107"/>
    </row>
    <row r="12" spans="1:7" ht="15.75" customHeight="1">
      <c r="A12" s="106"/>
      <c r="B12" s="106"/>
      <c r="C12" s="107"/>
      <c r="D12" s="106"/>
      <c r="E12" s="106"/>
      <c r="F12" s="107"/>
      <c r="G12" s="107"/>
    </row>
    <row r="13" spans="1:7" ht="15.75" customHeight="1">
      <c r="A13" s="106"/>
      <c r="B13" s="106"/>
      <c r="C13" s="107"/>
      <c r="D13" s="106"/>
      <c r="E13" s="106"/>
      <c r="F13" s="96"/>
      <c r="G13" s="107"/>
    </row>
    <row r="14" spans="1:7" ht="15.75" customHeight="1">
      <c r="A14" s="106"/>
      <c r="B14" s="106"/>
      <c r="C14" s="107"/>
      <c r="D14" s="106"/>
      <c r="E14" s="106"/>
      <c r="F14" s="107"/>
      <c r="G14" s="107"/>
    </row>
    <row r="15" spans="1:7" ht="15.75" customHeight="1">
      <c r="A15" s="106"/>
      <c r="B15" s="106"/>
      <c r="C15" s="107"/>
      <c r="D15" s="106"/>
      <c r="E15" s="106"/>
      <c r="F15" s="107"/>
      <c r="G15" s="107"/>
    </row>
    <row r="16" spans="1:7" ht="15.75" customHeight="1">
      <c r="A16" s="106"/>
      <c r="B16" s="106"/>
      <c r="C16" s="107"/>
      <c r="D16" s="106"/>
      <c r="E16" s="106"/>
      <c r="F16" s="107"/>
      <c r="G16" s="107"/>
    </row>
    <row r="17" spans="1:7" ht="15.75" customHeight="1">
      <c r="A17" s="106"/>
      <c r="B17" s="106"/>
      <c r="C17" s="107"/>
      <c r="D17" s="106"/>
      <c r="E17" s="106"/>
      <c r="F17" s="107"/>
      <c r="G17" s="107"/>
    </row>
    <row r="18" spans="1:7" ht="15.75" customHeight="1">
      <c r="A18" s="106"/>
      <c r="B18" s="106"/>
      <c r="C18" s="107"/>
      <c r="D18" s="106"/>
      <c r="E18" s="106"/>
      <c r="F18" s="96"/>
      <c r="G18" s="107"/>
    </row>
    <row r="19" spans="1:7" ht="15.75" customHeight="1">
      <c r="A19" s="106"/>
      <c r="B19" s="106"/>
      <c r="C19" s="107"/>
      <c r="D19" s="106"/>
      <c r="E19" s="106"/>
      <c r="F19" s="110"/>
      <c r="G19" s="107"/>
    </row>
    <row r="20" spans="1:7" ht="15.75" customHeight="1">
      <c r="A20" s="111" t="s">
        <v>283</v>
      </c>
      <c r="B20" s="112">
        <f>B4</f>
        <v>0</v>
      </c>
      <c r="C20" s="112">
        <f>C4</f>
        <v>0</v>
      </c>
      <c r="D20" s="113" t="s">
        <v>64</v>
      </c>
      <c r="E20" s="114">
        <f>SUM(E4:E10)</f>
        <v>7989683.399999999</v>
      </c>
      <c r="F20" s="114">
        <f>SUM(F4:F10)</f>
        <v>6000000</v>
      </c>
      <c r="G20" s="115">
        <f>SUM(G4:G10)</f>
        <v>6000000</v>
      </c>
    </row>
    <row r="21" spans="1:7" ht="15.75" customHeight="1">
      <c r="A21" s="116" t="s">
        <v>284</v>
      </c>
      <c r="B21" s="117">
        <f>B22</f>
        <v>13985103.4</v>
      </c>
      <c r="C21" s="118">
        <f>C22</f>
        <v>0</v>
      </c>
      <c r="D21" s="119" t="s">
        <v>65</v>
      </c>
      <c r="E21" s="120">
        <f>E22</f>
        <v>0</v>
      </c>
      <c r="F21" s="120">
        <f>F22</f>
        <v>0</v>
      </c>
      <c r="G21" s="120">
        <f>G22</f>
        <v>0</v>
      </c>
    </row>
    <row r="22" spans="1:7" ht="15.75" customHeight="1">
      <c r="A22" s="105" t="s">
        <v>285</v>
      </c>
      <c r="B22" s="121">
        <v>13985103.4</v>
      </c>
      <c r="C22" s="96">
        <f>0</f>
        <v>0</v>
      </c>
      <c r="D22" s="122" t="s">
        <v>66</v>
      </c>
      <c r="E22" s="123">
        <f>E23+E24</f>
        <v>0</v>
      </c>
      <c r="F22" s="123">
        <f>F23+F24</f>
        <v>0</v>
      </c>
      <c r="G22" s="123">
        <f>G23+G24</f>
        <v>0</v>
      </c>
    </row>
    <row r="23" spans="1:7" ht="15.75" customHeight="1">
      <c r="A23" s="105"/>
      <c r="B23" s="105"/>
      <c r="C23" s="124"/>
      <c r="D23" s="122" t="s">
        <v>67</v>
      </c>
      <c r="E23" s="122"/>
      <c r="F23" s="96">
        <f>0</f>
        <v>0</v>
      </c>
      <c r="G23" s="107"/>
    </row>
    <row r="24" spans="1:7" ht="15.75" customHeight="1">
      <c r="A24" s="125" t="s">
        <v>286</v>
      </c>
      <c r="B24" s="125">
        <v>4580</v>
      </c>
      <c r="C24" s="109">
        <v>6000000</v>
      </c>
      <c r="D24" s="126" t="s">
        <v>68</v>
      </c>
      <c r="E24" s="126"/>
      <c r="F24" s="96">
        <f>0</f>
        <v>0</v>
      </c>
      <c r="G24" s="107"/>
    </row>
    <row r="25" spans="1:7" ht="15.75" customHeight="1">
      <c r="A25" s="127" t="s">
        <v>71</v>
      </c>
      <c r="B25" s="127">
        <v>4580</v>
      </c>
      <c r="C25" s="109">
        <v>6000000</v>
      </c>
      <c r="D25" s="106"/>
      <c r="E25" s="106"/>
      <c r="F25" s="107"/>
      <c r="G25" s="107"/>
    </row>
    <row r="26" spans="1:7" ht="15.75" customHeight="1">
      <c r="A26" s="128"/>
      <c r="B26" s="128"/>
      <c r="C26" s="107"/>
      <c r="D26" s="126"/>
      <c r="E26" s="126"/>
      <c r="F26" s="107"/>
      <c r="G26" s="107"/>
    </row>
    <row r="27" spans="1:7" ht="15.75" customHeight="1">
      <c r="A27" s="128"/>
      <c r="B27" s="128"/>
      <c r="C27" s="107"/>
      <c r="D27" s="126"/>
      <c r="E27" s="126"/>
      <c r="F27" s="129"/>
      <c r="G27" s="129"/>
    </row>
    <row r="28" spans="1:7" ht="15.75" customHeight="1">
      <c r="A28" s="130"/>
      <c r="B28" s="130"/>
      <c r="C28" s="107"/>
      <c r="D28" s="131"/>
      <c r="E28" s="131"/>
      <c r="F28" s="107"/>
      <c r="G28" s="107"/>
    </row>
    <row r="29" spans="1:7" ht="15.75" customHeight="1">
      <c r="A29" s="125" t="s">
        <v>75</v>
      </c>
      <c r="B29" s="132">
        <f>B30</f>
        <v>0</v>
      </c>
      <c r="C29" s="132">
        <f>C30</f>
        <v>0</v>
      </c>
      <c r="D29" s="133" t="s">
        <v>70</v>
      </c>
      <c r="E29" s="133"/>
      <c r="F29" s="96">
        <f>0</f>
        <v>0</v>
      </c>
      <c r="G29" s="107"/>
    </row>
    <row r="30" spans="1:7" ht="15.75" customHeight="1">
      <c r="A30" s="105" t="s">
        <v>287</v>
      </c>
      <c r="B30" s="105"/>
      <c r="C30" s="96">
        <f>0</f>
        <v>0</v>
      </c>
      <c r="D30" s="133" t="s">
        <v>72</v>
      </c>
      <c r="E30" s="109">
        <v>6000000</v>
      </c>
      <c r="F30" s="96"/>
      <c r="G30" s="107"/>
    </row>
    <row r="31" spans="1:7" ht="15.75" customHeight="1">
      <c r="A31" s="125"/>
      <c r="B31" s="125"/>
      <c r="C31" s="107"/>
      <c r="D31" s="134" t="s">
        <v>73</v>
      </c>
      <c r="E31" s="107"/>
      <c r="F31" s="107"/>
      <c r="G31" s="107"/>
    </row>
    <row r="32" spans="1:7" ht="15.75" customHeight="1">
      <c r="A32" s="105"/>
      <c r="B32" s="105"/>
      <c r="C32" s="107"/>
      <c r="D32" s="106" t="s">
        <v>288</v>
      </c>
      <c r="E32" s="106"/>
      <c r="F32" s="107"/>
      <c r="G32" s="107"/>
    </row>
    <row r="33" spans="1:7" ht="15.75" customHeight="1">
      <c r="A33" s="125"/>
      <c r="B33" s="125"/>
      <c r="C33" s="107"/>
      <c r="D33" s="134"/>
      <c r="E33" s="134"/>
      <c r="F33" s="107"/>
      <c r="G33" s="107"/>
    </row>
    <row r="34" spans="1:7" ht="15.75" customHeight="1">
      <c r="A34" s="135" t="s">
        <v>76</v>
      </c>
      <c r="B34" s="136">
        <f>B20+B21+B24+B29</f>
        <v>13989683.4</v>
      </c>
      <c r="C34" s="136">
        <f>C20+C21+C24+C29</f>
        <v>6000000</v>
      </c>
      <c r="D34" s="135" t="s">
        <v>77</v>
      </c>
      <c r="E34" s="137">
        <f>E20+E21+E29+E30</f>
        <v>13989683.399999999</v>
      </c>
      <c r="F34" s="137">
        <f>F20+F21+F29+F30</f>
        <v>6000000</v>
      </c>
      <c r="G34" s="137">
        <f>G20+G21+G29+G30</f>
        <v>6000000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4">
      <selection activeCell="B4" sqref="B4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289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211</v>
      </c>
      <c r="B4" s="55" t="s">
        <v>80</v>
      </c>
      <c r="C4" s="55" t="s">
        <v>213</v>
      </c>
    </row>
    <row r="5" spans="1:3" ht="30" customHeight="1">
      <c r="A5" s="56"/>
      <c r="B5" s="57" t="s">
        <v>269</v>
      </c>
      <c r="C5" s="90">
        <f>SUM(C6,C9,C18)</f>
        <v>6000000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290</v>
      </c>
      <c r="C7" s="90">
        <f>SUM(C8)</f>
        <v>0</v>
      </c>
    </row>
    <row r="8" spans="1:3" ht="30" customHeight="1">
      <c r="A8" s="59">
        <v>2082202</v>
      </c>
      <c r="B8" s="60" t="s">
        <v>291</v>
      </c>
      <c r="C8" s="93"/>
    </row>
    <row r="9" spans="1:3" ht="30" customHeight="1">
      <c r="A9" s="91">
        <v>212</v>
      </c>
      <c r="B9" s="92" t="s">
        <v>157</v>
      </c>
      <c r="C9" s="94">
        <f>SUM(C10,C15)</f>
        <v>0</v>
      </c>
    </row>
    <row r="10" spans="1:3" ht="30" customHeight="1">
      <c r="A10" s="59">
        <v>21208</v>
      </c>
      <c r="B10" s="60" t="s">
        <v>292</v>
      </c>
      <c r="C10" s="94">
        <f>SUM(C11:C14)</f>
        <v>0</v>
      </c>
    </row>
    <row r="11" spans="1:3" ht="30" customHeight="1">
      <c r="A11" s="59">
        <v>2120802</v>
      </c>
      <c r="B11" s="60" t="s">
        <v>293</v>
      </c>
      <c r="C11" s="95"/>
    </row>
    <row r="12" spans="1:3" ht="30" customHeight="1">
      <c r="A12" s="59">
        <v>2120806</v>
      </c>
      <c r="B12" s="60" t="s">
        <v>294</v>
      </c>
      <c r="C12" s="61"/>
    </row>
    <row r="13" spans="1:3" ht="30" customHeight="1">
      <c r="A13" s="59">
        <v>2120816</v>
      </c>
      <c r="B13" s="60" t="s">
        <v>295</v>
      </c>
      <c r="C13" s="61"/>
    </row>
    <row r="14" spans="1:3" ht="30" customHeight="1">
      <c r="A14" s="59">
        <v>2120899</v>
      </c>
      <c r="B14" s="60" t="s">
        <v>296</v>
      </c>
      <c r="C14" s="96"/>
    </row>
    <row r="15" spans="1:3" ht="30" customHeight="1">
      <c r="A15" s="59">
        <v>21213</v>
      </c>
      <c r="B15" s="60" t="s">
        <v>297</v>
      </c>
      <c r="C15" s="94">
        <f>SUM(C16:C17)</f>
        <v>0</v>
      </c>
    </row>
    <row r="16" spans="1:3" ht="30" customHeight="1">
      <c r="A16" s="59">
        <v>2121301</v>
      </c>
      <c r="B16" s="60" t="s">
        <v>298</v>
      </c>
      <c r="C16" s="61"/>
    </row>
    <row r="17" spans="1:3" ht="30" customHeight="1">
      <c r="A17" s="59">
        <v>2121399</v>
      </c>
      <c r="B17" s="60" t="s">
        <v>299</v>
      </c>
      <c r="C17" s="61"/>
    </row>
    <row r="18" spans="1:3" ht="30" customHeight="1">
      <c r="A18" s="91">
        <v>213</v>
      </c>
      <c r="B18" s="92" t="s">
        <v>161</v>
      </c>
      <c r="C18" s="94">
        <f>SUM(C19)</f>
        <v>6000000</v>
      </c>
    </row>
    <row r="19" spans="1:3" ht="30" customHeight="1">
      <c r="A19" s="59">
        <v>21369</v>
      </c>
      <c r="B19" s="60" t="s">
        <v>300</v>
      </c>
      <c r="C19" s="94">
        <f>SUM(C20)</f>
        <v>6000000</v>
      </c>
    </row>
    <row r="20" spans="1:3" ht="30" customHeight="1">
      <c r="A20" s="59">
        <v>2136902</v>
      </c>
      <c r="B20" s="60" t="s">
        <v>301</v>
      </c>
      <c r="C20" s="61">
        <v>6000000</v>
      </c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10" sqref="B1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302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2021-03-17T17:22:42Z</cp:lastPrinted>
  <dcterms:created xsi:type="dcterms:W3CDTF">2006-02-13T13:15:25Z</dcterms:created>
  <dcterms:modified xsi:type="dcterms:W3CDTF">2024-03-14T07:14:52Z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F07EEAB5B34242CAA0F8A888233C8B85_13</vt:lpwstr>
  </property>
  <property fmtid="{D5CDD505-2E9C-101B-9397-08002B2CF9AE}" pid="4" name="KSOProductBuildV">
    <vt:lpwstr>2052-11.8.6.11546</vt:lpwstr>
  </property>
</Properties>
</file>