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2" activeTab="18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  <sheet name="部门整体绩效目标表" sheetId="18" r:id="rId18"/>
    <sheet name="项目绩效目标表" sheetId="19" r:id="rId19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'一般公共预算功能科目'!$A$3:$C$89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<sst xmlns="http://schemas.openxmlformats.org/spreadsheetml/2006/main" count="624" uniqueCount="474">
  <si>
    <t>区县名称</t>
  </si>
  <si>
    <t>渝中区</t>
  </si>
  <si>
    <t>2023年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</si>
  <si>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</si>
  <si>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</si>
  <si>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</si>
  <si>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</si>
  <si>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 </t>
  </si>
  <si>
    <t>重庆市开州区河堰镇人民政府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</si>
  <si>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</si>
  <si>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</si>
  <si>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</si>
  <si>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</si>
  <si>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</si>
  <si>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</si>
  <si>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</si>
  <si>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</si>
  <si>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</si>
  <si>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</si>
  <si>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</si>
  <si>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</si>
  <si>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</si>
  <si>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</si>
  <si>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</si>
  <si>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</si>
  <si>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</si>
  <si>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</si>
  <si>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</si>
  <si>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</si>
  <si>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</si>
  <si>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</si>
  <si>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</si>
  <si>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</si>
  <si>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</si>
  <si>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</si>
  <si>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</si>
  <si>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</si>
  <si>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</si>
  <si>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</si>
  <si>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</si>
  <si>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</si>
  <si>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</si>
  <si>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</si>
  <si>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</si>
  <si>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</si>
  <si>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</si>
  <si>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</si>
  <si>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</si>
  <si>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</si>
  <si>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</si>
  <si>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</si>
  <si>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</si>
  <si>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</si>
  <si>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</si>
  <si>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</si>
  <si>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</si>
  <si>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</si>
  <si>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</si>
  <si>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</si>
  <si>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</si>
  <si>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</si>
  <si>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</si>
  <si>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</si>
  <si>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</si>
  <si>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</si>
  <si>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</si>
  <si>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</si>
  <si>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</si>
  <si>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</si>
  <si>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</si>
  <si>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</si>
  <si>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</si>
  <si>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</si>
  <si>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</si>
  <si>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</si>
  <si>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</si>
  <si>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</si>
  <si>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</si>
  <si>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</si>
  <si>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</si>
  <si>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</si>
  <si>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</si>
  <si>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</si>
  <si>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</si>
  <si>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</si>
  <si>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</si>
  <si>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</si>
  <si>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</si>
  <si>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</si>
  <si>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</si>
  <si>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</si>
  <si>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</si>
  <si>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</si>
  <si>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</si>
  <si>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</si>
  <si>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</si>
  <si>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</si>
  <si>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</si>
  <si>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</si>
  <si>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</si>
  <si>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</si>
  <si>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</si>
  <si>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</si>
  <si>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</si>
  <si>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</si>
  <si>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</si>
  <si>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</si>
  <si>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</si>
  <si>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</si>
  <si>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</si>
  <si>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</si>
  <si>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</si>
  <si>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</si>
  <si>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</si>
  <si>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</si>
  <si>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</si>
  <si>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</si>
  <si>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</si>
  <si>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</si>
  <si>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</si>
  <si>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</si>
  <si>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</si>
  <si>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</si>
  <si>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</si>
  <si>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</si>
  <si>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</si>
  <si>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</si>
  <si>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</si>
  <si>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</si>
  <si>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</si>
  <si>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</si>
  <si>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</si>
  <si>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</si>
  <si>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</si>
  <si>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</si>
  <si>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</si>
  <si>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</si>
  <si>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</si>
  <si>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</si>
  <si>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</si>
  <si>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</si>
  <si>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</si>
  <si>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</si>
  <si>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</si>
  <si>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</si>
  <si>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</si>
  <si>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</si>
  <si>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</si>
  <si>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</si>
  <si>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</si>
  <si>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</si>
  <si>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</si>
  <si>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</si>
  <si>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</si>
  <si>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</si>
  <si>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</si>
  <si>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</si>
  <si>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</si>
  <si>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</si>
  <si>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</si>
  <si>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</si>
  <si>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</si>
  <si>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</si>
  <si>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</si>
  <si>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</si>
  <si>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</si>
  <si>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</si>
  <si>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</si>
  <si>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</si>
  <si>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</si>
  <si>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</si>
  <si>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</si>
  <si>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</si>
  <si>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</si>
  <si>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</si>
  <si>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</si>
  <si>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</si>
  <si>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</si>
  <si>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</si>
  <si>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</si>
  <si>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</si>
  <si>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</si>
  <si>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</si>
  <si>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</si>
  <si>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</si>
  <si>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</si>
  <si>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</si>
  <si>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</si>
  <si>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</si>
  <si>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</si>
  <si>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</si>
  <si>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</si>
  <si>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</si>
  <si>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</si>
  <si>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</si>
  <si>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</si>
  <si>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</si>
  <si>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</si>
  <si>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</si>
  <si>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</si>
  <si>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</si>
  <si>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</si>
  <si>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</si>
  <si>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</si>
  <si>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</si>
  <si>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</si>
  <si>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</si>
  <si>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</si>
  <si>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</si>
  <si>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</si>
  <si>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</si>
  <si>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</si>
  <si>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</si>
  <si>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</si>
  <si>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</si>
  <si>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</si>
  <si>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</si>
  <si>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</si>
  <si>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</si>
  <si>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</si>
  <si>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</si>
  <si>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</si>
  <si>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</si>
  <si>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</si>
  <si>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</si>
  <si>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</si>
  <si>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</si>
  <si>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</si>
  <si>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</si>
  <si>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</si>
  <si>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</si>
  <si>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</si>
  <si>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</si>
  <si>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</si>
  <si>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</si>
  <si>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</si>
  <si>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</si>
  <si>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</si>
  <si>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</si>
  <si>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</si>
  <si>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</si>
  <si>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</si>
  <si>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</si>
  <si>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</si>
  <si>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</si>
  <si>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</si>
  <si>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</si>
  <si>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</si>
  <si>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</si>
  <si>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</si>
  <si>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</si>
  <si>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</si>
  <si>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</si>
  <si>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</si>
  <si>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</si>
  <si>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</si>
  <si>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</si>
  <si>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</si>
  <si>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</si>
  <si>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</si>
  <si>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</si>
  <si>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</si>
  <si>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</si>
  <si>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</si>
  <si>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</si>
  <si>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</si>
  <si>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</si>
  <si>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</si>
  <si>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</si>
  <si>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</si>
  <si>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</si>
  <si>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</si>
  <si>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</si>
  <si>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</si>
  <si>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</si>
  <si>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</si>
  <si>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</si>
  <si>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</si>
  <si>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</si>
  <si>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</si>
  <si>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</si>
  <si>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</si>
  <si>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</si>
  <si>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</si>
  <si>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</si>
  <si>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</si>
  <si>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</si>
  <si>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</si>
  <si>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</si>
  <si>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</si>
  <si>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</si>
  <si>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</si>
  <si>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</si>
  <si>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</si>
  <si>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</si>
  <si>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</si>
  <si>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</si>
  <si>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</si>
  <si>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</si>
  <si>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</si>
  <si>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</si>
  <si>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</si>
  <si>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</si>
  <si>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</si>
  <si>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</si>
  <si>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</si>
  <si>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</si>
  <si>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</si>
  <si>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</si>
  <si>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</si>
  <si>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</si>
  <si>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</si>
  <si>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</si>
  <si>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</si>
  <si>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</si>
  <si>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</si>
  <si>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</si>
  <si>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</si>
  <si>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</si>
  <si>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</si>
  <si>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</si>
  <si>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</si>
  <si>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</si>
  <si>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</si>
  <si>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</si>
  <si>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</si>
  <si>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</si>
  <si>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</si>
  <si>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</si>
  <si>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</si>
  <si>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</si>
  <si>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</si>
  <si>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</si>
  <si>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</si>
  <si>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</si>
  <si>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</si>
  <si>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</si>
  <si>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</si>
  <si>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</si>
  <si>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</si>
  <si>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</si>
  <si>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</si>
  <si>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</si>
  <si>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</si>
  <si>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</si>
  <si>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</si>
  <si>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</si>
  <si>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</si>
  <si>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</si>
  <si>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</si>
  <si>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</si>
  <si>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</si>
  <si>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</si>
  <si>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</si>
  <si>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</si>
  <si>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</si>
  <si>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</si>
  <si>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</si>
  <si>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</si>
  <si>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</si>
  <si>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</si>
  <si>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</si>
  <si>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</si>
  <si>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</si>
  <si>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</si>
  <si>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</si>
  <si>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</si>
  <si>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</si>
  <si>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</si>
  <si>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</si>
  <si>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</si>
  <si>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</si>
  <si>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</si>
  <si>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</si>
  <si>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</si>
  <si>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</si>
  <si>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</si>
  <si>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</si>
  <si>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</si>
  <si>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</si>
  <si>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</si>
  <si>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</si>
  <si>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</si>
  <si>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</si>
  <si>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</si>
  <si>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</si>
  <si>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2023年区乡镇街道一般公共预算“三公”经费预算支出表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</si>
  <si>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</si>
  <si>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</si>
  <si>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</si>
  <si>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</si>
  <si>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</si>
  <si>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</si>
  <si>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</si>
  <si>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</si>
  <si>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部门（单位）整体支出绩效目标申报表</t>
  </si>
  <si>
    <t>预算年度:2023</t>
  </si>
  <si>
    <t>预算（单位）名称：</t>
  </si>
  <si>
    <t>521-重庆市开州区河堰镇人民政府</t>
  </si>
  <si>
    <t>状态：已送审</t>
  </si>
  <si>
    <t>总体资金情况（元）</t>
  </si>
  <si>
    <t>预算支出总额</t>
  </si>
  <si>
    <t>基本支出</t>
  </si>
  <si>
    <t>项目支出</t>
  </si>
  <si>
    <t>财政拨款</t>
  </si>
  <si>
    <t>专户资金</t>
  </si>
  <si>
    <t>单位资金</t>
  </si>
  <si>
    <t/>
  </si>
  <si>
    <t>部
门
整
体
绩
效
情
况</t>
  </si>
  <si>
    <t>整体绩效目标</t>
  </si>
  <si>
    <t xml:space="preserve"> 
执行本级人民代表大会决议以及上级国家行政机关的决定和命令；执行全镇的社会和经济发展计划、预算，管理本镇内的经济、教育、科技、文化、卫生、体育事业和财政、民政、治安、人民调解、安全生产监督管理、移民开发、计划生育等行政工作。开展社会主义民主和法制的宣传教育，保障公民的权利；制定社会治安综合治理工作规划并组织实施；处理人民来信来访，调解民间纠纷；打击违法犯罪，维护社会稳定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</si>
  <si>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</si>
  <si>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</si>
  <si>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</si>
  <si>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</si>
  <si>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</si>
  <si>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</si>
  <si>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</si>
  <si>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</si>
  <si>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</si>
  <si>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质量指标</t>
  </si>
  <si>
    <t>镇属各机关事业单位履职质量</t>
  </si>
  <si>
    <t>定性</t>
  </si>
  <si>
    <t>优</t>
  </si>
  <si>
    <t>30</t>
  </si>
  <si>
    <t>效益指标</t>
  </si>
  <si>
    <t>经济效益指标</t>
  </si>
  <si>
    <t>全镇经济发展</t>
  </si>
  <si>
    <t>不断提升</t>
  </si>
  <si>
    <t>满意度指标</t>
  </si>
  <si>
    <t>服务对象满意度指标</t>
  </si>
  <si>
    <t>本镇群众满意度</t>
  </si>
  <si>
    <t>≥</t>
  </si>
  <si>
    <t>95</t>
  </si>
  <si>
    <t>%</t>
  </si>
  <si>
    <t>其他说明</t>
  </si>
  <si>
    <t>年度绩效目标表</t>
  </si>
  <si>
    <t>单位信息：</t>
  </si>
  <si>
    <t>521001-重庆市开州区河堰镇人民政府（本级）</t>
  </si>
  <si>
    <t>预算项目：</t>
  </si>
  <si>
    <t>50015423T000003331810-村级运行保障</t>
  </si>
  <si>
    <t>职能职责与活动：</t>
  </si>
  <si>
    <t>04-代编乡镇街道预算项目/01-代编</t>
  </si>
  <si>
    <t>主管部门：</t>
  </si>
  <si>
    <t>项目经办人：</t>
  </si>
  <si>
    <t>项目总额：</t>
  </si>
  <si>
    <t>万元</t>
  </si>
  <si>
    <t>预算执行率权重：</t>
  </si>
  <si>
    <t>项目经办人电话：：</t>
  </si>
  <si>
    <t>其中： 财政资金：</t>
  </si>
  <si>
    <t>年度目标：</t>
  </si>
  <si>
    <t>村委正常运转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</si>
  <si>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</si>
  <si>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</si>
  <si>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</si>
  <si>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</si>
  <si>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</si>
  <si>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</si>
  <si>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指标值</t>
  </si>
  <si>
    <t>本年指标值</t>
  </si>
  <si>
    <t>度量单位</t>
  </si>
  <si>
    <t>权重（%）</t>
  </si>
  <si>
    <t>本年权重（%）</t>
  </si>
  <si>
    <t>备注</t>
  </si>
  <si>
    <t>是否核心指标</t>
  </si>
  <si>
    <t>村级运转质量</t>
  </si>
  <si>
    <t>40</t>
  </si>
  <si>
    <t>否</t>
  </si>
  <si>
    <t>可持续影响指标</t>
  </si>
  <si>
    <t>可持续运转时间</t>
  </si>
  <si>
    <t>1</t>
  </si>
  <si>
    <t>年</t>
  </si>
  <si>
    <t>群众满意度</t>
  </si>
  <si>
    <t>10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</si>
</sst>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_ "/>
    <numFmt numFmtId="180" formatCode="#,##0_);[Red]\(#,##0\)"/>
    <numFmt numFmtId="181" formatCode="###,##0.00"/>
  </numFmts>
  <fonts count="11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23"/>
      <name val="微软雅黑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0"/>
    </font>
    <font>
      <sz val="9"/>
      <name val="SimSun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黑体_GBK"/>
      <family val="0"/>
    </font>
    <font>
      <sz val="18"/>
      <color indexed="8"/>
      <name val="方正小标宋_GBK"/>
      <family val="0"/>
    </font>
    <font>
      <sz val="14"/>
      <name val="黑体"/>
      <family val="3"/>
    </font>
    <font>
      <sz val="14"/>
      <color indexed="8"/>
      <name val="黑体"/>
      <family val="3"/>
    </font>
    <font>
      <b/>
      <sz val="12"/>
      <name val="方正黑体_GBK"/>
      <family val="0"/>
    </font>
    <font>
      <b/>
      <sz val="14"/>
      <name val="方正黑体_GBK"/>
      <family val="0"/>
    </font>
    <font>
      <b/>
      <sz val="12"/>
      <name val="宋体"/>
      <family val="0"/>
    </font>
    <font>
      <sz val="12"/>
      <name val="方正仿宋_GBK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0"/>
    </font>
    <font>
      <b/>
      <sz val="12"/>
      <name val="方正仿宋_GBK"/>
      <family val="0"/>
    </font>
    <font>
      <sz val="12"/>
      <color indexed="22"/>
      <name val="方正仿宋_GBK"/>
      <family val="0"/>
    </font>
    <font>
      <sz val="12"/>
      <color indexed="10"/>
      <name val="方正仿宋_GBK"/>
      <family val="0"/>
    </font>
    <font>
      <sz val="12"/>
      <name val="方正黑体_GBK"/>
      <family val="0"/>
    </font>
    <font>
      <b/>
      <sz val="12"/>
      <color indexed="10"/>
      <name val="宋体"/>
      <family val="0"/>
    </font>
    <font>
      <sz val="10"/>
      <name val="Default"/>
      <family val="2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0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name val="楷体_GB2312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20"/>
      <name val="Calibri"/>
      <family val="0"/>
    </font>
    <font>
      <b/>
      <sz val="10"/>
      <name val="Cambria"/>
      <family val="0"/>
    </font>
    <font>
      <b/>
      <sz val="16"/>
      <color theme="0" tint="-0.4999699890613556"/>
      <name val="微软雅黑"/>
      <family val="2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theme="1"/>
      <name val="宋体"/>
      <family val="0"/>
    </font>
    <font>
      <sz val="10"/>
      <color indexed="8"/>
      <name val="Calibri"/>
      <family val="0"/>
    </font>
    <font>
      <sz val="22"/>
      <color theme="1"/>
      <name val="方正小标宋_GBK"/>
      <family val="0"/>
    </font>
    <font>
      <sz val="14"/>
      <color theme="1"/>
      <name val="方正黑体_GBK"/>
      <family val="0"/>
    </font>
    <font>
      <b/>
      <sz val="11"/>
      <color theme="1"/>
      <name val="Calibri"/>
      <family val="0"/>
    </font>
    <font>
      <sz val="18"/>
      <color theme="1"/>
      <name val="方正小标宋_GBK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0"/>
    </font>
    <font>
      <sz val="11"/>
      <color rgb="FF000000"/>
      <name val="宋体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darkTrellis">
        <fgColor rgb="FFEBEFF3"/>
        <bgColor rgb="FFEBEFF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E4E7ED"/>
      </left>
      <right style="thin">
        <color rgb="FFFFFFFF"/>
      </right>
      <top style="thin">
        <color rgb="FFE4E7ED"/>
      </top>
      <bottom style="thin">
        <color rgb="FFE4E7ED"/>
      </bottom>
    </border>
    <border>
      <left style="thin">
        <color rgb="FFFFFFFF"/>
      </left>
      <right style="thin">
        <color rgb="FFFFFFFF"/>
      </right>
      <top style="thin">
        <color rgb="FFE4E7ED"/>
      </top>
      <bottom style="thin">
        <color rgb="FFE4E7ED"/>
      </bottom>
    </border>
    <border>
      <left style="thin">
        <color rgb="FFE4E7ED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D9DEED"/>
      </left>
      <right style="thin">
        <color rgb="FFD9DEED"/>
      </right>
      <top style="thin">
        <color rgb="FFD9DEED"/>
      </top>
      <bottom style="thin">
        <color rgb="FFD9DEED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6" fillId="2" borderId="0" applyNumberFormat="0" applyBorder="0" applyAlignment="0" applyProtection="0"/>
    <xf numFmtId="0" fontId="7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4" borderId="0" applyNumberFormat="0" applyBorder="0" applyAlignment="0" applyProtection="0"/>
    <xf numFmtId="0" fontId="78" fillId="5" borderId="0" applyNumberFormat="0" applyBorder="0" applyAlignment="0" applyProtection="0"/>
    <xf numFmtId="43" fontId="0" fillId="0" borderId="0" applyFont="0" applyFill="0" applyBorder="0" applyAlignment="0" applyProtection="0"/>
    <xf numFmtId="0" fontId="79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9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79" fillId="9" borderId="0" applyNumberFormat="0" applyBorder="0" applyAlignment="0" applyProtection="0"/>
    <xf numFmtId="0" fontId="80" fillId="0" borderId="5" applyNumberFormat="0" applyFill="0" applyAlignment="0" applyProtection="0"/>
    <xf numFmtId="0" fontId="86" fillId="10" borderId="6" applyNumberFormat="0" applyAlignment="0" applyProtection="0"/>
    <xf numFmtId="0" fontId="0" fillId="0" borderId="0">
      <alignment/>
      <protection/>
    </xf>
    <xf numFmtId="0" fontId="79" fillId="11" borderId="0" applyNumberFormat="0" applyBorder="0" applyAlignment="0" applyProtection="0"/>
    <xf numFmtId="0" fontId="87" fillId="10" borderId="1" applyNumberFormat="0" applyAlignment="0" applyProtection="0"/>
    <xf numFmtId="0" fontId="88" fillId="12" borderId="7" applyNumberFormat="0" applyAlignment="0" applyProtection="0"/>
    <xf numFmtId="0" fontId="76" fillId="13" borderId="0" applyNumberFormat="0" applyBorder="0" applyAlignment="0" applyProtection="0"/>
    <xf numFmtId="0" fontId="79" fillId="14" borderId="0" applyNumberFormat="0" applyBorder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76" fillId="17" borderId="0" applyNumberFormat="0" applyBorder="0" applyAlignment="0" applyProtection="0"/>
    <xf numFmtId="0" fontId="79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93" fillId="0" borderId="0">
      <alignment vertical="center"/>
      <protection/>
    </xf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0" fillId="0" borderId="0">
      <alignment/>
      <protection/>
    </xf>
    <xf numFmtId="0" fontId="79" fillId="27" borderId="0" applyNumberFormat="0" applyBorder="0" applyAlignment="0" applyProtection="0"/>
    <xf numFmtId="0" fontId="76" fillId="28" borderId="0" applyNumberFormat="0" applyBorder="0" applyAlignment="0" applyProtection="0"/>
    <xf numFmtId="0" fontId="79" fillId="29" borderId="0" applyNumberFormat="0" applyBorder="0" applyAlignment="0" applyProtection="0"/>
    <xf numFmtId="0" fontId="93" fillId="0" borderId="0">
      <alignment vertical="center"/>
      <protection/>
    </xf>
    <xf numFmtId="0" fontId="79" fillId="30" borderId="0" applyNumberFormat="0" applyBorder="0" applyAlignment="0" applyProtection="0"/>
    <xf numFmtId="0" fontId="76" fillId="31" borderId="0" applyNumberFormat="0" applyBorder="0" applyAlignment="0" applyProtection="0"/>
    <xf numFmtId="0" fontId="93" fillId="0" borderId="0">
      <alignment vertical="center"/>
      <protection/>
    </xf>
    <xf numFmtId="0" fontId="79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12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73" fillId="0" borderId="0">
      <alignment/>
      <protection/>
    </xf>
    <xf numFmtId="0" fontId="94" fillId="0" borderId="0">
      <alignment vertical="center"/>
      <protection/>
    </xf>
    <xf numFmtId="41" fontId="94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9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/>
    </xf>
    <xf numFmtId="0" fontId="96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7" fillId="34" borderId="15" xfId="0" applyFont="1" applyFill="1" applyBorder="1" applyAlignment="1">
      <alignment horizontal="center" vertical="center" wrapText="1"/>
    </xf>
    <xf numFmtId="0" fontId="97" fillId="34" borderId="0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0" borderId="18" xfId="68" applyFont="1" applyFill="1" applyBorder="1" applyAlignment="1">
      <alignment horizontal="center" vertical="center" wrapText="1"/>
      <protection/>
    </xf>
    <xf numFmtId="0" fontId="7" fillId="34" borderId="18" xfId="68" applyFont="1" applyFill="1" applyBorder="1" applyAlignment="1">
      <alignment horizontal="center" vertical="center" wrapText="1"/>
      <protection/>
    </xf>
    <xf numFmtId="0" fontId="7" fillId="34" borderId="18" xfId="0" applyFont="1" applyFill="1" applyBorder="1" applyAlignment="1">
      <alignment horizontal="center" vertical="center" wrapText="1"/>
    </xf>
    <xf numFmtId="0" fontId="7" fillId="0" borderId="18" xfId="68" applyFont="1" applyFill="1" applyBorder="1" applyAlignment="1">
      <alignment horizontal="center" vertical="center" wrapText="1"/>
      <protection/>
    </xf>
    <xf numFmtId="0" fontId="6" fillId="0" borderId="19" xfId="68" applyFont="1" applyFill="1" applyBorder="1" applyAlignment="1">
      <alignment horizontal="center" vertical="center" wrapText="1"/>
      <protection/>
    </xf>
    <xf numFmtId="0" fontId="7" fillId="34" borderId="19" xfId="68" applyFont="1" applyFill="1" applyBorder="1" applyAlignment="1">
      <alignment horizontal="center" vertical="center" wrapText="1"/>
      <protection/>
    </xf>
    <xf numFmtId="176" fontId="6" fillId="34" borderId="19" xfId="68" applyNumberFormat="1" applyFont="1" applyFill="1" applyBorder="1" applyAlignment="1">
      <alignment horizontal="right" vertical="center" wrapText="1"/>
      <protection/>
    </xf>
    <xf numFmtId="176" fontId="6" fillId="0" borderId="19" xfId="68" applyNumberFormat="1" applyFont="1" applyFill="1" applyBorder="1" applyAlignment="1">
      <alignment horizontal="right" vertical="center" wrapText="1"/>
      <protection/>
    </xf>
    <xf numFmtId="0" fontId="99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100" fillId="34" borderId="19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left" vertical="center" wrapText="1"/>
    </xf>
    <xf numFmtId="0" fontId="98" fillId="0" borderId="20" xfId="0" applyFont="1" applyFill="1" applyBorder="1" applyAlignment="1">
      <alignment vertical="center" wrapText="1"/>
    </xf>
    <xf numFmtId="0" fontId="98" fillId="0" borderId="21" xfId="0" applyFont="1" applyFill="1" applyBorder="1" applyAlignment="1">
      <alignment vertical="center" wrapText="1"/>
    </xf>
    <xf numFmtId="0" fontId="98" fillId="0" borderId="19" xfId="0" applyFont="1" applyFill="1" applyBorder="1" applyAlignment="1">
      <alignment vertical="center"/>
    </xf>
    <xf numFmtId="0" fontId="97" fillId="34" borderId="23" xfId="0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right" vertical="center" wrapText="1"/>
    </xf>
    <xf numFmtId="0" fontId="10" fillId="34" borderId="24" xfId="0" applyFont="1" applyFill="1" applyBorder="1" applyAlignment="1">
      <alignment horizontal="right" vertical="center" wrapText="1"/>
    </xf>
    <xf numFmtId="176" fontId="6" fillId="0" borderId="19" xfId="68" applyNumberFormat="1" applyFont="1" applyFill="1" applyBorder="1" applyAlignment="1">
      <alignment horizontal="right" vertical="center"/>
      <protection/>
    </xf>
    <xf numFmtId="0" fontId="98" fillId="0" borderId="19" xfId="0" applyFont="1" applyFill="1" applyBorder="1" applyAlignment="1" applyProtection="1">
      <alignment horizontal="left" vertical="center" wrapText="1"/>
      <protection locked="0"/>
    </xf>
    <xf numFmtId="0" fontId="98" fillId="0" borderId="19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59" applyFont="1" applyFill="1" applyBorder="1" applyAlignment="1">
      <alignment vertical="center"/>
      <protection/>
    </xf>
    <xf numFmtId="0" fontId="0" fillId="0" borderId="0" xfId="59" applyFont="1" applyFill="1" applyBorder="1" applyAlignment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59" applyFont="1" applyFill="1" applyBorder="1" applyAlignment="1">
      <alignment horizontal="center" vertical="center"/>
      <protection/>
    </xf>
    <xf numFmtId="0" fontId="0" fillId="0" borderId="19" xfId="59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13" fillId="0" borderId="0" xfId="77" applyFont="1" applyFill="1" applyBorder="1" applyAlignment="1">
      <alignment horizontal="center" vertical="center" wrapText="1"/>
      <protection/>
    </xf>
    <xf numFmtId="0" fontId="14" fillId="0" borderId="0" xfId="77" applyFont="1" applyFill="1" applyBorder="1" applyAlignment="1">
      <alignment vertical="center" wrapText="1"/>
      <protection/>
    </xf>
    <xf numFmtId="0" fontId="94" fillId="0" borderId="0" xfId="77" applyFont="1" applyFill="1" applyAlignment="1">
      <alignment vertical="center"/>
      <protection/>
    </xf>
    <xf numFmtId="0" fontId="14" fillId="0" borderId="0" xfId="77" applyFont="1" applyFill="1" applyBorder="1" applyAlignment="1">
      <alignment horizontal="right" vertical="center" wrapText="1"/>
      <protection/>
    </xf>
    <xf numFmtId="0" fontId="15" fillId="0" borderId="19" xfId="77" applyFont="1" applyFill="1" applyBorder="1" applyAlignment="1">
      <alignment horizontal="center" vertical="center" wrapText="1"/>
      <protection/>
    </xf>
    <xf numFmtId="0" fontId="15" fillId="0" borderId="19" xfId="77" applyFont="1" applyFill="1" applyBorder="1" applyAlignment="1">
      <alignment vertical="center" wrapText="1"/>
      <protection/>
    </xf>
    <xf numFmtId="0" fontId="102" fillId="0" borderId="19" xfId="77" applyFont="1" applyFill="1" applyBorder="1" applyAlignment="1">
      <alignment horizontal="left" vertical="center" indent="1"/>
      <protection/>
    </xf>
    <xf numFmtId="0" fontId="102" fillId="0" borderId="19" xfId="77" applyFont="1" applyFill="1" applyBorder="1" applyAlignment="1">
      <alignment horizontal="center" vertical="center"/>
      <protection/>
    </xf>
    <xf numFmtId="0" fontId="14" fillId="0" borderId="25" xfId="77" applyFont="1" applyFill="1" applyBorder="1" applyAlignment="1">
      <alignment vertical="center" wrapText="1"/>
      <protection/>
    </xf>
    <xf numFmtId="0" fontId="103" fillId="0" borderId="0" xfId="72" applyFont="1" applyAlignment="1">
      <alignment horizontal="center" wrapText="1"/>
      <protection/>
    </xf>
    <xf numFmtId="0" fontId="103" fillId="0" borderId="0" xfId="72" applyFont="1" applyAlignment="1">
      <alignment horizontal="center"/>
      <protection/>
    </xf>
    <xf numFmtId="0" fontId="93" fillId="0" borderId="0" xfId="72" applyBorder="1" applyAlignment="1">
      <alignment vertical="center" wrapText="1"/>
      <protection/>
    </xf>
    <xf numFmtId="0" fontId="93" fillId="0" borderId="0" xfId="72" applyBorder="1" applyAlignment="1">
      <alignment horizontal="right" vertical="center" wrapText="1"/>
      <protection/>
    </xf>
    <xf numFmtId="0" fontId="93" fillId="0" borderId="21" xfId="72" applyBorder="1" applyAlignment="1">
      <alignment horizontal="center" vertical="center"/>
      <protection/>
    </xf>
    <xf numFmtId="0" fontId="93" fillId="0" borderId="26" xfId="72" applyBorder="1" applyAlignment="1">
      <alignment horizontal="center" vertical="center"/>
      <protection/>
    </xf>
    <xf numFmtId="0" fontId="93" fillId="0" borderId="21" xfId="72" applyBorder="1" applyAlignment="1">
      <alignment vertical="center"/>
      <protection/>
    </xf>
    <xf numFmtId="177" fontId="93" fillId="0" borderId="26" xfId="72" applyNumberFormat="1" applyBorder="1" applyAlignment="1">
      <alignment vertical="center"/>
      <protection/>
    </xf>
    <xf numFmtId="0" fontId="104" fillId="36" borderId="0" xfId="52" applyFont="1" applyFill="1" applyAlignment="1">
      <alignment horizontal="left" vertical="center"/>
      <protection/>
    </xf>
    <xf numFmtId="0" fontId="103" fillId="0" borderId="0" xfId="72" applyFont="1" applyAlignment="1">
      <alignment horizontal="center" vertical="center" wrapText="1"/>
      <protection/>
    </xf>
    <xf numFmtId="0" fontId="103" fillId="0" borderId="0" xfId="72" applyFont="1" applyAlignment="1">
      <alignment horizontal="center" vertical="center"/>
      <protection/>
    </xf>
    <xf numFmtId="0" fontId="105" fillId="0" borderId="21" xfId="72" applyFont="1" applyBorder="1" applyAlignment="1">
      <alignment vertical="center"/>
      <protection/>
    </xf>
    <xf numFmtId="177" fontId="105" fillId="0" borderId="26" xfId="72" applyNumberFormat="1" applyFont="1" applyBorder="1" applyAlignment="1">
      <alignment vertical="center"/>
      <protection/>
    </xf>
    <xf numFmtId="0" fontId="105" fillId="0" borderId="21" xfId="72" applyFont="1" applyBorder="1" applyAlignment="1">
      <alignment horizontal="center" vertical="center"/>
      <protection/>
    </xf>
    <xf numFmtId="0" fontId="93" fillId="0" borderId="0" xfId="72" applyAlignment="1">
      <alignment vertical="center"/>
      <protection/>
    </xf>
    <xf numFmtId="0" fontId="93" fillId="0" borderId="26" xfId="72" applyFill="1" applyBorder="1" applyAlignment="1">
      <alignment horizontal="center" vertical="center"/>
      <protection/>
    </xf>
    <xf numFmtId="177" fontId="105" fillId="0" borderId="26" xfId="72" applyNumberFormat="1" applyFont="1" applyFill="1" applyBorder="1" applyAlignment="1">
      <alignment vertical="center"/>
      <protection/>
    </xf>
    <xf numFmtId="0" fontId="93" fillId="0" borderId="21" xfId="72" applyBorder="1" applyAlignment="1">
      <alignment horizontal="left" vertical="center"/>
      <protection/>
    </xf>
    <xf numFmtId="177" fontId="93" fillId="0" borderId="26" xfId="72" applyNumberFormat="1" applyFill="1" applyBorder="1" applyAlignment="1">
      <alignment vertical="center"/>
      <protection/>
    </xf>
    <xf numFmtId="0" fontId="105" fillId="0" borderId="21" xfId="72" applyFont="1" applyBorder="1" applyAlignment="1">
      <alignment horizontal="left" vertical="center"/>
      <protection/>
    </xf>
    <xf numFmtId="0" fontId="93" fillId="0" borderId="26" xfId="72" applyFill="1" applyBorder="1" applyAlignment="1">
      <alignment vertical="center"/>
      <protection/>
    </xf>
    <xf numFmtId="0" fontId="104" fillId="0" borderId="0" xfId="68" applyFont="1" applyFill="1" applyAlignment="1">
      <alignment horizontal="left" vertical="center"/>
      <protection/>
    </xf>
    <xf numFmtId="0" fontId="106" fillId="0" borderId="0" xfId="68" applyFont="1" applyFill="1" applyAlignment="1">
      <alignment horizontal="center" vertical="center"/>
      <protection/>
    </xf>
    <xf numFmtId="0" fontId="107" fillId="0" borderId="0" xfId="68" applyFont="1" applyFill="1" applyBorder="1" applyAlignment="1">
      <alignment horizontal="center" vertical="center"/>
      <protection/>
    </xf>
    <xf numFmtId="0" fontId="107" fillId="0" borderId="0" xfId="68" applyFont="1" applyFill="1" applyBorder="1" applyAlignment="1">
      <alignment horizontal="right" vertical="center"/>
      <protection/>
    </xf>
    <xf numFmtId="177" fontId="108" fillId="0" borderId="0" xfId="0" applyNumberFormat="1" applyFont="1" applyFill="1" applyBorder="1" applyAlignment="1" applyProtection="1">
      <alignment horizontal="right" vertical="center"/>
      <protection locked="0"/>
    </xf>
    <xf numFmtId="14" fontId="20" fillId="0" borderId="19" xfId="71" applyNumberFormat="1" applyFont="1" applyFill="1" applyBorder="1" applyAlignment="1" applyProtection="1">
      <alignment horizontal="center" vertical="center"/>
      <protection locked="0"/>
    </xf>
    <xf numFmtId="178" fontId="109" fillId="0" borderId="19" xfId="71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73" applyFont="1" applyFill="1" applyBorder="1" applyAlignment="1">
      <alignment horizontal="center" vertical="center"/>
      <protection/>
    </xf>
    <xf numFmtId="179" fontId="3" fillId="0" borderId="19" xfId="0" applyNumberFormat="1" applyFont="1" applyFill="1" applyBorder="1" applyAlignment="1">
      <alignment horizontal="left" vertical="center" indent="1"/>
    </xf>
    <xf numFmtId="177" fontId="3" fillId="0" borderId="19" xfId="0" applyNumberFormat="1" applyFont="1" applyFill="1" applyBorder="1" applyAlignment="1">
      <alignment vertical="center"/>
    </xf>
    <xf numFmtId="0" fontId="0" fillId="36" borderId="0" xfId="66" applyFont="1" applyFill="1" applyAlignment="1">
      <alignment horizontal="left" vertical="center" wrapText="1"/>
      <protection/>
    </xf>
    <xf numFmtId="0" fontId="93" fillId="0" borderId="17" xfId="68" applyFont="1" applyFill="1" applyBorder="1" applyAlignment="1">
      <alignment horizontal="center" vertical="center" wrapText="1"/>
      <protection/>
    </xf>
    <xf numFmtId="177" fontId="110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19" xfId="0" applyFont="1" applyBorder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80" fontId="20" fillId="0" borderId="19" xfId="0" applyNumberFormat="1" applyFont="1" applyFill="1" applyBorder="1" applyAlignment="1">
      <alignment vertical="center" wrapText="1"/>
    </xf>
    <xf numFmtId="178" fontId="111" fillId="0" borderId="19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left"/>
    </xf>
    <xf numFmtId="180" fontId="25" fillId="0" borderId="19" xfId="0" applyNumberFormat="1" applyFont="1" applyFill="1" applyBorder="1" applyAlignment="1">
      <alignment vertical="center" wrapText="1"/>
    </xf>
    <xf numFmtId="178" fontId="25" fillId="0" borderId="19" xfId="0" applyNumberFormat="1" applyFont="1" applyFill="1" applyBorder="1" applyAlignment="1">
      <alignment horizontal="right"/>
    </xf>
    <xf numFmtId="0" fontId="106" fillId="36" borderId="0" xfId="68" applyFont="1" applyFill="1" applyAlignment="1">
      <alignment horizontal="center" vertical="center"/>
      <protection/>
    </xf>
    <xf numFmtId="0" fontId="93" fillId="36" borderId="0" xfId="52" applyFill="1" applyBorder="1">
      <alignment vertical="center"/>
      <protection/>
    </xf>
    <xf numFmtId="0" fontId="93" fillId="36" borderId="0" xfId="52" applyFill="1">
      <alignment vertical="center"/>
      <protection/>
    </xf>
    <xf numFmtId="178" fontId="26" fillId="36" borderId="0" xfId="52" applyNumberFormat="1" applyFont="1" applyFill="1" applyAlignment="1">
      <alignment horizontal="center" vertical="center"/>
      <protection/>
    </xf>
    <xf numFmtId="180" fontId="27" fillId="36" borderId="0" xfId="52" applyNumberFormat="1" applyFont="1" applyFill="1" applyAlignment="1">
      <alignment/>
      <protection/>
    </xf>
    <xf numFmtId="0" fontId="112" fillId="36" borderId="0" xfId="52" applyFont="1" applyFill="1" applyBorder="1" applyAlignment="1">
      <alignment horizontal="right" vertical="center"/>
      <protection/>
    </xf>
    <xf numFmtId="0" fontId="20" fillId="36" borderId="19" xfId="59" applyFont="1" applyFill="1" applyBorder="1" applyAlignment="1">
      <alignment horizontal="center" vertical="center"/>
      <protection/>
    </xf>
    <xf numFmtId="177" fontId="111" fillId="36" borderId="19" xfId="0" applyNumberFormat="1" applyFont="1" applyFill="1" applyBorder="1" applyAlignment="1" applyProtection="1">
      <alignment vertical="center"/>
      <protection/>
    </xf>
    <xf numFmtId="177" fontId="24" fillId="36" borderId="19" xfId="0" applyNumberFormat="1" applyFont="1" applyFill="1" applyBorder="1" applyAlignment="1" applyProtection="1">
      <alignment vertical="center"/>
      <protection/>
    </xf>
    <xf numFmtId="0" fontId="20" fillId="36" borderId="19" xfId="52" applyFont="1" applyFill="1" applyBorder="1" applyAlignment="1">
      <alignment vertical="center"/>
      <protection/>
    </xf>
    <xf numFmtId="180" fontId="20" fillId="36" borderId="19" xfId="52" applyNumberFormat="1" applyFont="1" applyFill="1" applyBorder="1" applyAlignment="1">
      <alignment vertical="center"/>
      <protection/>
    </xf>
    <xf numFmtId="3" fontId="3" fillId="36" borderId="19" xfId="0" applyNumberFormat="1" applyFont="1" applyFill="1" applyBorder="1" applyAlignment="1" applyProtection="1">
      <alignment vertical="center"/>
      <protection/>
    </xf>
    <xf numFmtId="177" fontId="0" fillId="36" borderId="19" xfId="0" applyNumberFormat="1" applyFont="1" applyFill="1" applyBorder="1" applyAlignment="1" applyProtection="1">
      <alignment vertical="center"/>
      <protection/>
    </xf>
    <xf numFmtId="3" fontId="3" fillId="36" borderId="19" xfId="0" applyNumberFormat="1" applyFont="1" applyFill="1" applyBorder="1" applyAlignment="1" applyProtection="1">
      <alignment horizontal="left" vertical="center" wrapText="1" indent="1"/>
      <protection/>
    </xf>
    <xf numFmtId="177" fontId="3" fillId="36" borderId="19" xfId="0" applyNumberFormat="1" applyFont="1" applyFill="1" applyBorder="1" applyAlignment="1" applyProtection="1">
      <alignment vertical="center"/>
      <protection/>
    </xf>
    <xf numFmtId="0" fontId="112" fillId="36" borderId="19" xfId="52" applyFont="1" applyFill="1" applyBorder="1" applyAlignment="1">
      <alignment vertical="center"/>
      <protection/>
    </xf>
    <xf numFmtId="178" fontId="26" fillId="36" borderId="19" xfId="78" applyNumberFormat="1" applyFont="1" applyFill="1" applyBorder="1" applyAlignment="1">
      <alignment horizontal="right" vertical="center"/>
    </xf>
    <xf numFmtId="0" fontId="28" fillId="36" borderId="19" xfId="52" applyFont="1" applyFill="1" applyBorder="1" applyAlignment="1">
      <alignment vertical="center"/>
      <protection/>
    </xf>
    <xf numFmtId="0" fontId="28" fillId="36" borderId="27" xfId="52" applyFont="1" applyFill="1" applyBorder="1" applyAlignment="1">
      <alignment vertical="center"/>
      <protection/>
    </xf>
    <xf numFmtId="178" fontId="26" fillId="36" borderId="27" xfId="78" applyNumberFormat="1" applyFont="1" applyFill="1" applyBorder="1" applyAlignment="1">
      <alignment horizontal="right" vertical="center"/>
    </xf>
    <xf numFmtId="0" fontId="112" fillId="36" borderId="27" xfId="52" applyFont="1" applyFill="1" applyBorder="1" applyAlignment="1">
      <alignment/>
      <protection/>
    </xf>
    <xf numFmtId="178" fontId="0" fillId="36" borderId="27" xfId="52" applyNumberFormat="1" applyFont="1" applyFill="1" applyBorder="1" applyAlignment="1">
      <alignment horizontal="right" vertical="center"/>
      <protection/>
    </xf>
    <xf numFmtId="0" fontId="112" fillId="36" borderId="19" xfId="52" applyFont="1" applyFill="1" applyBorder="1" applyAlignment="1">
      <alignment/>
      <protection/>
    </xf>
    <xf numFmtId="178" fontId="0" fillId="36" borderId="19" xfId="52" applyNumberFormat="1" applyFont="1" applyFill="1" applyBorder="1" applyAlignment="1">
      <alignment horizontal="right" vertical="center"/>
      <protection/>
    </xf>
    <xf numFmtId="0" fontId="28" fillId="36" borderId="19" xfId="52" applyFont="1" applyFill="1" applyBorder="1" applyAlignment="1">
      <alignment/>
      <protection/>
    </xf>
    <xf numFmtId="0" fontId="20" fillId="36" borderId="19" xfId="0" applyFont="1" applyFill="1" applyBorder="1" applyAlignment="1">
      <alignment horizontal="left" vertical="center"/>
    </xf>
    <xf numFmtId="178" fontId="111" fillId="36" borderId="19" xfId="0" applyNumberFormat="1" applyFont="1" applyFill="1" applyBorder="1" applyAlignment="1">
      <alignment horizontal="right" vertical="center"/>
    </xf>
    <xf numFmtId="0" fontId="0" fillId="36" borderId="28" xfId="66" applyFont="1" applyFill="1" applyBorder="1" applyAlignment="1">
      <alignment horizontal="left" vertical="center" wrapText="1"/>
      <protection/>
    </xf>
    <xf numFmtId="178" fontId="111" fillId="35" borderId="19" xfId="0" applyNumberFormat="1" applyFont="1" applyFill="1" applyBorder="1" applyAlignment="1">
      <alignment horizontal="right" vertical="center"/>
    </xf>
    <xf numFmtId="0" fontId="113" fillId="0" borderId="19" xfId="0" applyFont="1" applyBorder="1" applyAlignment="1">
      <alignment horizontal="left"/>
    </xf>
    <xf numFmtId="180" fontId="113" fillId="0" borderId="19" xfId="0" applyNumberFormat="1" applyFont="1" applyFill="1" applyBorder="1" applyAlignment="1">
      <alignment vertical="center" wrapText="1"/>
    </xf>
    <xf numFmtId="178" fontId="25" fillId="35" borderId="19" xfId="0" applyNumberFormat="1" applyFont="1" applyFill="1" applyBorder="1" applyAlignment="1">
      <alignment horizontal="right"/>
    </xf>
    <xf numFmtId="0" fontId="25" fillId="0" borderId="19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wrapText="1" shrinkToFit="1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3" fillId="0" borderId="19" xfId="69" applyNumberFormat="1" applyFont="1" applyFill="1" applyBorder="1" applyAlignment="1" applyProtection="1">
      <alignment vertical="center"/>
      <protection locked="0"/>
    </xf>
    <xf numFmtId="0" fontId="25" fillId="0" borderId="19" xfId="69" applyNumberFormat="1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 applyProtection="1">
      <alignment/>
      <protection locked="0"/>
    </xf>
    <xf numFmtId="0" fontId="25" fillId="0" borderId="19" xfId="0" applyFont="1" applyFill="1" applyBorder="1" applyAlignment="1" applyProtection="1">
      <alignment horizontal="right" vertical="center"/>
      <protection locked="0"/>
    </xf>
    <xf numFmtId="4" fontId="25" fillId="0" borderId="19" xfId="0" applyNumberFormat="1" applyFont="1" applyFill="1" applyBorder="1" applyAlignment="1" applyProtection="1">
      <alignment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35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19" xfId="69" applyNumberFormat="1" applyFont="1" applyFill="1" applyBorder="1" applyAlignment="1" applyProtection="1">
      <alignment horizontal="left" vertical="center"/>
      <protection locked="0"/>
    </xf>
    <xf numFmtId="0" fontId="33" fillId="35" borderId="19" xfId="69" applyNumberFormat="1" applyFont="1" applyFill="1" applyBorder="1" applyAlignment="1" applyProtection="1">
      <alignment horizontal="left" vertical="center"/>
      <protection locked="0"/>
    </xf>
    <xf numFmtId="1" fontId="33" fillId="0" borderId="19" xfId="0" applyNumberFormat="1" applyFont="1" applyFill="1" applyBorder="1" applyAlignment="1" applyProtection="1">
      <alignment/>
      <protection locked="0"/>
    </xf>
    <xf numFmtId="1" fontId="33" fillId="35" borderId="19" xfId="0" applyNumberFormat="1" applyFont="1" applyFill="1" applyBorder="1" applyAlignment="1" applyProtection="1">
      <alignment/>
      <protection locked="0"/>
    </xf>
    <xf numFmtId="1" fontId="25" fillId="0" borderId="19" xfId="0" applyNumberFormat="1" applyFont="1" applyFill="1" applyBorder="1" applyAlignment="1" applyProtection="1">
      <alignment horizontal="left" indent="1"/>
      <protection locked="0"/>
    </xf>
    <xf numFmtId="1" fontId="25" fillId="35" borderId="19" xfId="0" applyNumberFormat="1" applyFont="1" applyFill="1" applyBorder="1" applyAlignment="1" applyProtection="1">
      <alignment horizontal="left" indent="1"/>
      <protection locked="0"/>
    </xf>
    <xf numFmtId="0" fontId="34" fillId="0" borderId="19" xfId="0" applyFont="1" applyFill="1" applyBorder="1" applyAlignment="1" applyProtection="1">
      <alignment horizontal="right" vertical="center"/>
      <protection locked="0"/>
    </xf>
    <xf numFmtId="0" fontId="33" fillId="0" borderId="19" xfId="0" applyFont="1" applyFill="1" applyBorder="1" applyAlignment="1" applyProtection="1">
      <alignment/>
      <protection locked="0"/>
    </xf>
    <xf numFmtId="1" fontId="25" fillId="0" borderId="19" xfId="0" applyNumberFormat="1" applyFont="1" applyFill="1" applyBorder="1" applyAlignment="1" applyProtection="1">
      <alignment/>
      <protection locked="0"/>
    </xf>
    <xf numFmtId="0" fontId="35" fillId="0" borderId="19" xfId="0" applyFont="1" applyFill="1" applyBorder="1" applyAlignment="1" applyProtection="1">
      <alignment/>
      <protection locked="0"/>
    </xf>
    <xf numFmtId="177" fontId="25" fillId="0" borderId="19" xfId="0" applyNumberFormat="1" applyFont="1" applyFill="1" applyBorder="1" applyAlignment="1" applyProtection="1">
      <alignment horizontal="left" shrinkToFit="1"/>
      <protection locked="0"/>
    </xf>
    <xf numFmtId="0" fontId="33" fillId="0" borderId="19" xfId="0" applyFont="1" applyFill="1" applyBorder="1" applyAlignment="1" applyProtection="1">
      <alignment horizontal="right" vertical="center"/>
      <protection locked="0"/>
    </xf>
    <xf numFmtId="177" fontId="25" fillId="0" borderId="19" xfId="0" applyNumberFormat="1" applyFont="1" applyFill="1" applyBorder="1" applyAlignment="1" applyProtection="1">
      <alignment shrinkToFit="1"/>
      <protection locked="0"/>
    </xf>
    <xf numFmtId="0" fontId="25" fillId="0" borderId="19" xfId="0" applyNumberFormat="1" applyFont="1" applyFill="1" applyBorder="1" applyAlignment="1" applyProtection="1">
      <alignment vertical="center"/>
      <protection locked="0"/>
    </xf>
    <xf numFmtId="0" fontId="33" fillId="35" borderId="19" xfId="0" applyFont="1" applyFill="1" applyBorder="1" applyAlignment="1" applyProtection="1">
      <alignment/>
      <protection locked="0"/>
    </xf>
    <xf numFmtId="0" fontId="33" fillId="0" borderId="19" xfId="0" applyNumberFormat="1" applyFont="1" applyFill="1" applyBorder="1" applyAlignment="1" applyProtection="1">
      <alignment/>
      <protection locked="0"/>
    </xf>
    <xf numFmtId="0" fontId="25" fillId="0" borderId="19" xfId="0" applyNumberFormat="1" applyFont="1" applyFill="1" applyBorder="1" applyAlignment="1" applyProtection="1">
      <alignment/>
      <protection locked="0"/>
    </xf>
    <xf numFmtId="0" fontId="25" fillId="0" borderId="19" xfId="0" applyFont="1" applyFill="1" applyBorder="1" applyAlignment="1" applyProtection="1">
      <alignment horizontal="center"/>
      <protection locked="0"/>
    </xf>
    <xf numFmtId="0" fontId="25" fillId="35" borderId="19" xfId="0" applyFont="1" applyFill="1" applyBorder="1" applyAlignment="1" applyProtection="1">
      <alignment horizontal="center"/>
      <protection locked="0"/>
    </xf>
    <xf numFmtId="1" fontId="25" fillId="35" borderId="19" xfId="0" applyNumberFormat="1" applyFont="1" applyFill="1" applyBorder="1" applyAlignment="1" applyProtection="1">
      <alignment horizontal="center"/>
      <protection locked="0"/>
    </xf>
    <xf numFmtId="0" fontId="106" fillId="0" borderId="0" xfId="66" applyFont="1" applyFill="1" applyAlignment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3" fillId="0" borderId="0" xfId="66" applyBorder="1" applyAlignment="1">
      <alignment horizontal="right" vertical="center"/>
      <protection/>
    </xf>
    <xf numFmtId="0" fontId="112" fillId="0" borderId="0" xfId="66" applyFont="1" applyBorder="1" applyAlignment="1">
      <alignment horizontal="right" vertical="center"/>
      <protection/>
    </xf>
    <xf numFmtId="0" fontId="36" fillId="0" borderId="19" xfId="0" applyFont="1" applyFill="1" applyBorder="1" applyAlignment="1">
      <alignment horizontal="center" vertical="center"/>
    </xf>
    <xf numFmtId="0" fontId="36" fillId="0" borderId="19" xfId="74" applyFon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vertical="center"/>
    </xf>
    <xf numFmtId="179" fontId="33" fillId="35" borderId="19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Border="1" applyAlignment="1">
      <alignment vertical="center"/>
    </xf>
    <xf numFmtId="177" fontId="25" fillId="35" borderId="19" xfId="0" applyNumberFormat="1" applyFont="1" applyFill="1" applyBorder="1" applyAlignment="1">
      <alignment horizontal="right" vertical="center"/>
    </xf>
    <xf numFmtId="177" fontId="25" fillId="36" borderId="19" xfId="0" applyNumberFormat="1" applyFont="1" applyFill="1" applyBorder="1" applyAlignment="1">
      <alignment horizontal="right" vertical="center"/>
    </xf>
    <xf numFmtId="4" fontId="114" fillId="0" borderId="30" xfId="75" applyNumberFormat="1" applyFont="1" applyBorder="1" applyAlignment="1">
      <alignment horizontal="right" vertical="center"/>
      <protection/>
    </xf>
    <xf numFmtId="0" fontId="30" fillId="0" borderId="0" xfId="66" applyFont="1" applyFill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93" fillId="0" borderId="0" xfId="66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center" vertical="center"/>
      <protection/>
    </xf>
    <xf numFmtId="0" fontId="23" fillId="0" borderId="19" xfId="74" applyFont="1" applyFill="1" applyBorder="1" applyAlignment="1">
      <alignment horizontal="center" vertical="center"/>
      <protection/>
    </xf>
    <xf numFmtId="178" fontId="23" fillId="0" borderId="1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66" applyFont="1" applyFill="1" applyBorder="1" applyAlignment="1">
      <alignment horizontal="left" vertical="center"/>
      <protection/>
    </xf>
    <xf numFmtId="49" fontId="115" fillId="0" borderId="19" xfId="0" applyNumberFormat="1" applyFont="1" applyFill="1" applyBorder="1" applyAlignment="1" applyProtection="1">
      <alignment vertical="center"/>
      <protection/>
    </xf>
    <xf numFmtId="181" fontId="38" fillId="35" borderId="19" xfId="0" applyNumberFormat="1" applyFont="1" applyFill="1" applyBorder="1" applyAlignment="1">
      <alignment horizontal="right" vertical="top" wrapText="1"/>
    </xf>
    <xf numFmtId="0" fontId="116" fillId="0" borderId="19" xfId="0" applyFont="1" applyFill="1" applyBorder="1" applyAlignment="1">
      <alignment horizontal="left" vertical="center" wrapText="1"/>
    </xf>
    <xf numFmtId="0" fontId="114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81" fontId="38" fillId="0" borderId="19" xfId="0" applyNumberFormat="1" applyFont="1" applyFill="1" applyBorder="1" applyAlignment="1">
      <alignment horizontal="right" vertical="top" wrapText="1"/>
    </xf>
    <xf numFmtId="0" fontId="0" fillId="0" borderId="19" xfId="66" applyFont="1" applyFill="1" applyBorder="1" applyAlignment="1">
      <alignment vertical="center"/>
      <protection/>
    </xf>
    <xf numFmtId="0" fontId="23" fillId="0" borderId="26" xfId="0" applyFont="1" applyFill="1" applyBorder="1" applyAlignment="1" applyProtection="1">
      <alignment horizontal="center" wrapText="1" shrinkToFit="1"/>
      <protection locked="0"/>
    </xf>
    <xf numFmtId="0" fontId="23" fillId="0" borderId="31" xfId="0" applyFont="1" applyFill="1" applyBorder="1" applyAlignment="1" applyProtection="1">
      <alignment horizontal="center" wrapText="1" shrinkToFit="1"/>
      <protection locked="0"/>
    </xf>
    <xf numFmtId="0" fontId="23" fillId="0" borderId="19" xfId="0" applyFont="1" applyFill="1" applyBorder="1" applyAlignment="1" applyProtection="1">
      <alignment horizontal="center" wrapText="1" shrinkToFit="1"/>
      <protection locked="0"/>
    </xf>
    <xf numFmtId="0" fontId="32" fillId="0" borderId="19" xfId="0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right" vertical="center"/>
      <protection/>
    </xf>
    <xf numFmtId="0" fontId="16" fillId="0" borderId="19" xfId="66" applyFont="1" applyFill="1" applyBorder="1">
      <alignment vertical="center"/>
      <protection/>
    </xf>
    <xf numFmtId="4" fontId="1" fillId="0" borderId="19" xfId="0" applyNumberFormat="1" applyFon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right" vertical="center"/>
      <protection locked="0"/>
    </xf>
    <xf numFmtId="0" fontId="39" fillId="0" borderId="19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 horizontal="right" vertical="center"/>
      <protection locked="0"/>
    </xf>
    <xf numFmtId="0" fontId="40" fillId="0" borderId="19" xfId="0" applyFont="1" applyFill="1" applyBorder="1" applyAlignment="1" applyProtection="1">
      <alignment horizontal="center"/>
      <protection locked="0"/>
    </xf>
    <xf numFmtId="0" fontId="24" fillId="35" borderId="19" xfId="0" applyFont="1" applyFill="1" applyBorder="1" applyAlignment="1" applyProtection="1">
      <alignment horizontal="right" vertical="center"/>
      <protection/>
    </xf>
    <xf numFmtId="49" fontId="112" fillId="0" borderId="19" xfId="0" applyNumberFormat="1" applyFont="1" applyFill="1" applyBorder="1" applyAlignment="1" applyProtection="1">
      <alignment vertical="center"/>
      <protection/>
    </xf>
    <xf numFmtId="1" fontId="41" fillId="0" borderId="19" xfId="0" applyNumberFormat="1" applyFont="1" applyFill="1" applyBorder="1" applyAlignment="1" applyProtection="1">
      <alignment/>
      <protection locked="0"/>
    </xf>
    <xf numFmtId="1" fontId="41" fillId="35" borderId="19" xfId="0" applyNumberFormat="1" applyFont="1" applyFill="1" applyBorder="1" applyAlignment="1" applyProtection="1">
      <alignment/>
      <protection locked="0"/>
    </xf>
    <xf numFmtId="1" fontId="4" fillId="0" borderId="19" xfId="0" applyNumberFormat="1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177" fontId="26" fillId="0" borderId="19" xfId="0" applyNumberFormat="1" applyFont="1" applyFill="1" applyBorder="1" applyAlignment="1" applyProtection="1">
      <alignment horizontal="left" shrinkToFit="1"/>
      <protection locked="0"/>
    </xf>
    <xf numFmtId="177" fontId="28" fillId="0" borderId="19" xfId="0" applyNumberFormat="1" applyFont="1" applyFill="1" applyBorder="1" applyAlignment="1" applyProtection="1">
      <alignment horizontal="right" shrinkToFit="1"/>
      <protection locked="0"/>
    </xf>
    <xf numFmtId="0" fontId="42" fillId="0" borderId="19" xfId="76" applyFont="1" applyFill="1" applyBorder="1" applyAlignment="1" applyProtection="1">
      <alignment horizontal="right" shrinkToFit="1"/>
      <protection/>
    </xf>
    <xf numFmtId="4" fontId="3" fillId="0" borderId="19" xfId="0" applyNumberFormat="1" applyFont="1" applyFill="1" applyBorder="1" applyAlignment="1" applyProtection="1">
      <alignment/>
      <protection locked="0"/>
    </xf>
    <xf numFmtId="0" fontId="3" fillId="35" borderId="19" xfId="0" applyFont="1" applyFill="1" applyBorder="1" applyAlignment="1" applyProtection="1">
      <alignment horizontal="right" vertical="center"/>
      <protection locked="0"/>
    </xf>
    <xf numFmtId="179" fontId="12" fillId="0" borderId="19" xfId="76" applyNumberFormat="1" applyFont="1" applyFill="1" applyBorder="1" applyAlignment="1" applyProtection="1">
      <alignment horizontal="right" shrinkToFit="1"/>
      <protection/>
    </xf>
    <xf numFmtId="1" fontId="3" fillId="0" borderId="19" xfId="0" applyNumberFormat="1" applyFont="1" applyFill="1" applyBorder="1" applyAlignment="1" applyProtection="1">
      <alignment horizontal="left" indent="1"/>
      <protection locked="0"/>
    </xf>
    <xf numFmtId="1" fontId="3" fillId="0" borderId="19" xfId="0" applyNumberFormat="1" applyFont="1" applyFill="1" applyBorder="1" applyAlignment="1" applyProtection="1">
      <alignment/>
      <protection locked="0"/>
    </xf>
    <xf numFmtId="177" fontId="43" fillId="0" borderId="19" xfId="0" applyNumberFormat="1" applyFont="1" applyFill="1" applyBorder="1" applyAlignment="1" applyProtection="1">
      <alignment horizontal="left" shrinkToFit="1"/>
      <protection locked="0"/>
    </xf>
    <xf numFmtId="177" fontId="28" fillId="0" borderId="19" xfId="0" applyNumberFormat="1" applyFont="1" applyFill="1" applyBorder="1" applyAlignment="1" applyProtection="1">
      <alignment horizontal="left" shrinkToFit="1"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right" vertical="center"/>
      <protection locked="0"/>
    </xf>
    <xf numFmtId="1" fontId="3" fillId="35" borderId="19" xfId="0" applyNumberFormat="1" applyFont="1" applyFill="1" applyBorder="1" applyAlignment="1" applyProtection="1">
      <alignment vertical="center"/>
      <protection locked="0"/>
    </xf>
    <xf numFmtId="1" fontId="1" fillId="0" borderId="19" xfId="0" applyNumberFormat="1" applyFont="1" applyFill="1" applyBorder="1" applyAlignment="1" applyProtection="1">
      <alignment horizontal="left" indent="1"/>
      <protection locked="0"/>
    </xf>
    <xf numFmtId="1" fontId="3" fillId="0" borderId="19" xfId="0" applyNumberFormat="1" applyFont="1" applyFill="1" applyBorder="1" applyAlignment="1" applyProtection="1">
      <alignment vertical="center"/>
      <protection locked="0"/>
    </xf>
    <xf numFmtId="1" fontId="1" fillId="0" borderId="19" xfId="0" applyNumberFormat="1" applyFont="1" applyFill="1" applyBorder="1" applyAlignment="1" applyProtection="1">
      <alignment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77" fontId="26" fillId="0" borderId="19" xfId="0" applyNumberFormat="1" applyFont="1" applyFill="1" applyBorder="1" applyAlignment="1" applyProtection="1">
      <alignment shrinkToFit="1"/>
      <protection locked="0"/>
    </xf>
    <xf numFmtId="177" fontId="28" fillId="0" borderId="19" xfId="0" applyNumberFormat="1" applyFont="1" applyFill="1" applyBorder="1" applyAlignment="1" applyProtection="1">
      <alignment shrinkToFit="1"/>
      <protection locked="0"/>
    </xf>
    <xf numFmtId="0" fontId="41" fillId="0" borderId="19" xfId="0" applyFont="1" applyFill="1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/>
      <protection locked="0"/>
    </xf>
    <xf numFmtId="0" fontId="41" fillId="0" borderId="19" xfId="0" applyNumberFormat="1" applyFont="1" applyFill="1" applyBorder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/>
      <protection locked="0"/>
    </xf>
    <xf numFmtId="0" fontId="4" fillId="35" borderId="19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3" fillId="0" borderId="19" xfId="0" applyNumberFormat="1" applyFont="1" applyFill="1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30" fillId="0" borderId="19" xfId="0" applyFont="1" applyFill="1" applyBorder="1" applyAlignment="1" applyProtection="1">
      <alignment horizontal="center"/>
      <protection locked="0"/>
    </xf>
    <xf numFmtId="1" fontId="4" fillId="35" borderId="19" xfId="0" applyNumberFormat="1" applyFont="1" applyFill="1" applyBorder="1" applyAlignment="1" applyProtection="1">
      <alignment horizontal="right" vertical="center"/>
      <protection/>
    </xf>
    <xf numFmtId="1" fontId="3" fillId="35" borderId="19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输出" xfId="37"/>
    <cellStyle name="常规 90" xfId="38"/>
    <cellStyle name="60% - 强调文字颜色 4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40% - 强调文字颜色 6" xfId="65"/>
    <cellStyle name="常规 2 3 2" xfId="66"/>
    <cellStyle name="60% - 强调文字颜色 6" xfId="67"/>
    <cellStyle name="常规 2" xfId="68"/>
    <cellStyle name="常规_01石马河" xfId="69"/>
    <cellStyle name="常规 3" xfId="70"/>
    <cellStyle name="常规_2007人代会数据 2" xfId="71"/>
    <cellStyle name="常规 3 5" xfId="72"/>
    <cellStyle name="常规 4" xfId="73"/>
    <cellStyle name="常规 4 2" xfId="74"/>
    <cellStyle name="常规 5" xfId="75"/>
    <cellStyle name="常规_01汉丰" xfId="76"/>
    <cellStyle name="常规 7" xfId="77"/>
    <cellStyle name="千位分隔[0] 3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11" t="s">
        <v>302</v>
      </c>
      <c r="B1" s="111"/>
      <c r="C1" s="111"/>
      <c r="D1" s="111"/>
      <c r="E1" s="111"/>
      <c r="F1" s="111"/>
    </row>
    <row r="2" spans="1:6" ht="27.75" customHeight="1">
      <c r="A2" s="112"/>
      <c r="B2" s="113"/>
      <c r="C2" s="114"/>
      <c r="D2" s="115"/>
      <c r="E2" s="115"/>
      <c r="F2" s="116" t="s">
        <v>21</v>
      </c>
    </row>
    <row r="3" spans="1:6" ht="18.75">
      <c r="A3" s="117" t="s">
        <v>303</v>
      </c>
      <c r="B3" s="117" t="s">
        <v>25</v>
      </c>
      <c r="C3" s="117" t="s">
        <v>26</v>
      </c>
      <c r="D3" s="117" t="s">
        <v>81</v>
      </c>
      <c r="E3" s="117" t="s">
        <v>25</v>
      </c>
      <c r="F3" s="117" t="s">
        <v>26</v>
      </c>
    </row>
    <row r="4" spans="1:6" ht="24.75" customHeight="1">
      <c r="A4" s="117" t="s">
        <v>304</v>
      </c>
      <c r="B4" s="117"/>
      <c r="C4" s="118"/>
      <c r="D4" s="117" t="s">
        <v>304</v>
      </c>
      <c r="E4" s="117"/>
      <c r="F4" s="119"/>
    </row>
    <row r="5" spans="1:6" ht="24.75" customHeight="1">
      <c r="A5" s="120" t="s">
        <v>305</v>
      </c>
      <c r="B5" s="119"/>
      <c r="C5" s="119"/>
      <c r="D5" s="121" t="s">
        <v>83</v>
      </c>
      <c r="E5" s="121"/>
      <c r="F5" s="119"/>
    </row>
    <row r="6" spans="1:6" ht="24.75" customHeight="1">
      <c r="A6" s="122" t="s">
        <v>306</v>
      </c>
      <c r="B6" s="119"/>
      <c r="C6" s="119"/>
      <c r="D6" s="122" t="s">
        <v>307</v>
      </c>
      <c r="E6" s="122"/>
      <c r="F6" s="119"/>
    </row>
    <row r="7" spans="1:6" ht="24.75" customHeight="1">
      <c r="A7" s="122" t="s">
        <v>308</v>
      </c>
      <c r="B7" s="123"/>
      <c r="C7" s="123"/>
      <c r="D7" s="124" t="s">
        <v>309</v>
      </c>
      <c r="E7" s="124"/>
      <c r="F7" s="125"/>
    </row>
    <row r="8" spans="1:6" ht="24.75" customHeight="1">
      <c r="A8" s="122"/>
      <c r="B8" s="122"/>
      <c r="C8" s="119"/>
      <c r="D8" s="124" t="s">
        <v>310</v>
      </c>
      <c r="E8" s="124"/>
      <c r="F8" s="125"/>
    </row>
    <row r="9" spans="1:6" ht="24.75" customHeight="1">
      <c r="A9" s="122"/>
      <c r="B9" s="122"/>
      <c r="C9" s="119"/>
      <c r="D9" s="122" t="s">
        <v>311</v>
      </c>
      <c r="E9" s="122"/>
      <c r="F9" s="119"/>
    </row>
    <row r="10" spans="1:6" ht="24.75" customHeight="1">
      <c r="A10" s="126"/>
      <c r="B10" s="126"/>
      <c r="C10" s="127"/>
      <c r="D10" s="124" t="s">
        <v>312</v>
      </c>
      <c r="E10" s="124"/>
      <c r="F10" s="125"/>
    </row>
    <row r="11" spans="1:6" ht="24.75" customHeight="1">
      <c r="A11" s="128"/>
      <c r="B11" s="128"/>
      <c r="C11" s="127"/>
      <c r="D11" s="124" t="s">
        <v>313</v>
      </c>
      <c r="E11" s="124"/>
      <c r="F11" s="125"/>
    </row>
    <row r="12" spans="1:6" ht="24.75" customHeight="1">
      <c r="A12" s="129"/>
      <c r="B12" s="129"/>
      <c r="C12" s="130"/>
      <c r="D12" s="122" t="s">
        <v>314</v>
      </c>
      <c r="E12" s="122"/>
      <c r="F12" s="119"/>
    </row>
    <row r="13" spans="1:6" ht="24.75" customHeight="1">
      <c r="A13" s="131"/>
      <c r="B13" s="131"/>
      <c r="C13" s="132"/>
      <c r="D13" s="124" t="s">
        <v>315</v>
      </c>
      <c r="E13" s="124"/>
      <c r="F13" s="125"/>
    </row>
    <row r="14" spans="1:6" ht="24.75" customHeight="1">
      <c r="A14" s="133"/>
      <c r="B14" s="133"/>
      <c r="C14" s="134"/>
      <c r="D14" s="124" t="s">
        <v>316</v>
      </c>
      <c r="E14" s="124"/>
      <c r="F14" s="125"/>
    </row>
    <row r="15" spans="1:6" ht="24.75" customHeight="1">
      <c r="A15" s="135"/>
      <c r="B15" s="135"/>
      <c r="C15" s="127"/>
      <c r="D15" s="122" t="s">
        <v>317</v>
      </c>
      <c r="E15" s="122"/>
      <c r="F15" s="119"/>
    </row>
    <row r="16" spans="1:6" ht="24.75" customHeight="1">
      <c r="A16" s="135"/>
      <c r="B16" s="135"/>
      <c r="C16" s="127"/>
      <c r="D16" s="124" t="s">
        <v>318</v>
      </c>
      <c r="E16" s="124"/>
      <c r="F16" s="125"/>
    </row>
    <row r="17" spans="1:6" ht="24.75" customHeight="1">
      <c r="A17" s="136" t="s">
        <v>319</v>
      </c>
      <c r="B17" s="136"/>
      <c r="C17" s="137"/>
      <c r="D17" s="136" t="s">
        <v>320</v>
      </c>
      <c r="E17" s="119"/>
      <c r="F17" s="119"/>
    </row>
    <row r="18" spans="1:6" ht="24.75" customHeight="1">
      <c r="A18" s="122" t="s">
        <v>321</v>
      </c>
      <c r="B18" s="122"/>
      <c r="C18" s="125"/>
      <c r="D18" s="122" t="s">
        <v>322</v>
      </c>
      <c r="E18" s="125"/>
      <c r="F18" s="125"/>
    </row>
    <row r="19" spans="1:6" ht="14.25" customHeight="1">
      <c r="A19" s="138" t="s">
        <v>323</v>
      </c>
      <c r="B19" s="138"/>
      <c r="C19" s="138"/>
      <c r="D19" s="138"/>
      <c r="E19" s="138"/>
      <c r="F19" s="138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2.5">
      <c r="A1" s="91" t="s">
        <v>324</v>
      </c>
      <c r="B1" s="91"/>
      <c r="C1" s="91"/>
    </row>
    <row r="2" spans="2:3" ht="14.25">
      <c r="B2" s="101"/>
      <c r="C2" s="102" t="s">
        <v>21</v>
      </c>
    </row>
    <row r="3" spans="1:3" ht="18.75">
      <c r="A3" s="103" t="s">
        <v>210</v>
      </c>
      <c r="B3" s="104" t="s">
        <v>81</v>
      </c>
      <c r="C3" s="104" t="s">
        <v>212</v>
      </c>
    </row>
    <row r="4" spans="1:3" ht="18.75">
      <c r="A4" s="105"/>
      <c r="B4" s="106" t="s">
        <v>268</v>
      </c>
      <c r="C4" s="107">
        <f>C5+C12</f>
        <v>0</v>
      </c>
    </row>
    <row r="5" spans="1:3" ht="24.75" customHeight="1">
      <c r="A5" s="108"/>
      <c r="B5" s="109"/>
      <c r="C5" s="110"/>
    </row>
    <row r="6" spans="1:3" ht="24.75" customHeight="1">
      <c r="A6" s="108"/>
      <c r="B6" s="109"/>
      <c r="C6" s="110"/>
    </row>
    <row r="7" spans="1:3" ht="24.75" customHeight="1">
      <c r="A7" s="108"/>
      <c r="B7" s="109"/>
      <c r="C7" s="110"/>
    </row>
    <row r="8" spans="1:3" ht="24.75" customHeight="1">
      <c r="A8" s="108"/>
      <c r="B8" s="109"/>
      <c r="C8" s="110"/>
    </row>
    <row r="9" spans="1:3" ht="24.75" customHeight="1">
      <c r="A9" s="108"/>
      <c r="B9" s="109"/>
      <c r="C9" s="110"/>
    </row>
    <row r="10" spans="1:3" ht="24.75" customHeight="1">
      <c r="A10" s="108"/>
      <c r="B10" s="109"/>
      <c r="C10" s="110"/>
    </row>
    <row r="11" spans="1:3" ht="24.75" customHeight="1">
      <c r="A11" s="108"/>
      <c r="B11" s="109"/>
      <c r="C11" s="110"/>
    </row>
    <row r="12" spans="1:3" ht="24.75" customHeight="1">
      <c r="A12" s="108"/>
      <c r="B12" s="109"/>
      <c r="C12" s="110"/>
    </row>
    <row r="13" spans="1:3" ht="24.75" customHeight="1">
      <c r="A13" s="108"/>
      <c r="B13" s="109"/>
      <c r="C13" s="110"/>
    </row>
    <row r="14" spans="1:3" ht="24.75" customHeight="1">
      <c r="A14" s="108"/>
      <c r="B14" s="109"/>
      <c r="C14" s="110"/>
    </row>
    <row r="15" spans="1:3" ht="24.75" customHeight="1">
      <c r="A15" s="108"/>
      <c r="B15" s="109"/>
      <c r="C15" s="110"/>
    </row>
    <row r="16" spans="1:3" ht="24.75" customHeight="1">
      <c r="A16" s="108"/>
      <c r="B16" s="109"/>
      <c r="C16" s="110"/>
    </row>
    <row r="17" spans="1:2" ht="24.75" customHeight="1">
      <c r="A17" s="100" t="s">
        <v>323</v>
      </c>
      <c r="B17" s="100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7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90"/>
      <c r="B1" s="90"/>
    </row>
    <row r="2" spans="1:2" ht="22.5">
      <c r="A2" s="91" t="s">
        <v>325</v>
      </c>
      <c r="B2" s="91"/>
    </row>
    <row r="3" spans="1:2" ht="14.25">
      <c r="A3" s="92" t="s">
        <v>265</v>
      </c>
      <c r="B3" s="92"/>
    </row>
    <row r="4" spans="1:2" ht="14.25">
      <c r="A4" s="93"/>
      <c r="B4" s="94" t="s">
        <v>21</v>
      </c>
    </row>
    <row r="5" spans="1:2" ht="14.25">
      <c r="A5" s="95" t="s">
        <v>266</v>
      </c>
      <c r="B5" s="96" t="s">
        <v>267</v>
      </c>
    </row>
    <row r="6" spans="1:2" ht="14.25">
      <c r="A6" s="95"/>
      <c r="B6" s="96"/>
    </row>
    <row r="7" spans="1:2" ht="30" customHeight="1">
      <c r="A7" s="97" t="s">
        <v>268</v>
      </c>
      <c r="B7" s="97"/>
    </row>
    <row r="8" spans="1:2" ht="30" customHeight="1">
      <c r="A8" s="98"/>
      <c r="B8" s="99"/>
    </row>
    <row r="9" spans="1:2" ht="30" customHeight="1">
      <c r="A9" s="98"/>
      <c r="B9" s="99"/>
    </row>
    <row r="10" spans="1:2" ht="30" customHeight="1">
      <c r="A10" s="98"/>
      <c r="B10" s="99"/>
    </row>
    <row r="11" spans="1:2" ht="30" customHeight="1">
      <c r="A11" s="98"/>
      <c r="B11" s="99"/>
    </row>
    <row r="12" spans="1:2" ht="30" customHeight="1">
      <c r="A12" s="98"/>
      <c r="B12" s="99"/>
    </row>
    <row r="13" spans="1:2" ht="30" customHeight="1">
      <c r="A13" s="98"/>
      <c r="B13" s="99"/>
    </row>
    <row r="14" spans="1:2" ht="30" customHeight="1">
      <c r="A14" s="98"/>
      <c r="B14" s="99"/>
    </row>
    <row r="15" spans="1:2" ht="30" customHeight="1">
      <c r="A15" s="98"/>
      <c r="B15" s="99"/>
    </row>
    <row r="16" spans="1:2" ht="30" customHeight="1">
      <c r="A16" s="98"/>
      <c r="B16" s="99"/>
    </row>
    <row r="17" spans="1:2" ht="30" customHeight="1">
      <c r="A17" s="98"/>
      <c r="B17" s="99"/>
    </row>
    <row r="18" spans="1:2" ht="30" customHeight="1">
      <c r="A18" s="98"/>
      <c r="B18" s="99"/>
    </row>
    <row r="19" spans="1:2" ht="30" customHeight="1">
      <c r="A19" s="98"/>
      <c r="B19" s="99"/>
    </row>
    <row r="20" spans="1:2" ht="30" customHeight="1">
      <c r="A20" s="98"/>
      <c r="B20" s="99"/>
    </row>
    <row r="21" spans="1:2" ht="30" customHeight="1">
      <c r="A21" s="98"/>
      <c r="B21" s="99"/>
    </row>
    <row r="22" spans="1:2" ht="30" customHeight="1">
      <c r="A22" s="98"/>
      <c r="B22" s="99"/>
    </row>
    <row r="23" spans="1:2" ht="30" customHeight="1">
      <c r="A23" s="98"/>
      <c r="B23" s="98"/>
    </row>
    <row r="24" spans="1:2" ht="14.25">
      <c r="A24" s="100" t="s">
        <v>269</v>
      </c>
      <c r="B24" s="10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7">
      <c r="A1" s="78" t="s">
        <v>326</v>
      </c>
      <c r="B1" s="79"/>
    </row>
    <row r="2" spans="1:2" ht="18" customHeight="1">
      <c r="A2" s="83" t="s">
        <v>327</v>
      </c>
      <c r="B2" s="72" t="s">
        <v>21</v>
      </c>
    </row>
    <row r="3" spans="1:2" ht="18" customHeight="1">
      <c r="A3" s="73" t="s">
        <v>328</v>
      </c>
      <c r="B3" s="84" t="s">
        <v>267</v>
      </c>
    </row>
    <row r="4" spans="1:2" ht="18" customHeight="1">
      <c r="A4" s="80" t="s">
        <v>329</v>
      </c>
      <c r="B4" s="85"/>
    </row>
    <row r="5" spans="1:2" ht="18" customHeight="1">
      <c r="A5" s="86" t="s">
        <v>330</v>
      </c>
      <c r="B5" s="87"/>
    </row>
    <row r="6" spans="1:2" ht="18" customHeight="1">
      <c r="A6" s="86" t="s">
        <v>331</v>
      </c>
      <c r="B6" s="87"/>
    </row>
    <row r="7" spans="1:2" ht="18" customHeight="1">
      <c r="A7" s="86" t="s">
        <v>332</v>
      </c>
      <c r="B7" s="87"/>
    </row>
    <row r="8" spans="1:2" ht="18" customHeight="1">
      <c r="A8" s="88" t="s">
        <v>333</v>
      </c>
      <c r="B8" s="85"/>
    </row>
    <row r="9" spans="1:2" ht="18" customHeight="1">
      <c r="A9" s="86" t="s">
        <v>330</v>
      </c>
      <c r="B9" s="87"/>
    </row>
    <row r="10" spans="1:2" ht="18" customHeight="1">
      <c r="A10" s="86" t="s">
        <v>331</v>
      </c>
      <c r="B10" s="87"/>
    </row>
    <row r="11" spans="1:2" ht="18" customHeight="1">
      <c r="A11" s="86" t="s">
        <v>332</v>
      </c>
      <c r="B11" s="87"/>
    </row>
    <row r="12" spans="1:2" ht="18" customHeight="1">
      <c r="A12" s="80" t="s">
        <v>334</v>
      </c>
      <c r="B12" s="85"/>
    </row>
    <row r="13" spans="1:2" ht="18" customHeight="1">
      <c r="A13" s="86" t="s">
        <v>330</v>
      </c>
      <c r="B13" s="87"/>
    </row>
    <row r="14" spans="1:2" ht="18" customHeight="1">
      <c r="A14" s="86" t="s">
        <v>331</v>
      </c>
      <c r="B14" s="87"/>
    </row>
    <row r="15" spans="1:2" ht="18" customHeight="1">
      <c r="A15" s="86" t="s">
        <v>332</v>
      </c>
      <c r="B15" s="87"/>
    </row>
    <row r="16" spans="1:2" ht="18" customHeight="1">
      <c r="A16" s="80" t="s">
        <v>335</v>
      </c>
      <c r="B16" s="85"/>
    </row>
    <row r="17" spans="1:2" ht="18" customHeight="1">
      <c r="A17" s="86" t="s">
        <v>330</v>
      </c>
      <c r="B17" s="87"/>
    </row>
    <row r="18" spans="1:2" ht="18" customHeight="1">
      <c r="A18" s="86" t="s">
        <v>331</v>
      </c>
      <c r="B18" s="87"/>
    </row>
    <row r="19" spans="1:2" ht="18" customHeight="1">
      <c r="A19" s="86" t="s">
        <v>332</v>
      </c>
      <c r="B19" s="87"/>
    </row>
    <row r="20" spans="1:2" ht="18" customHeight="1">
      <c r="A20" s="80" t="s">
        <v>336</v>
      </c>
      <c r="B20" s="85"/>
    </row>
    <row r="21" spans="1:2" ht="18" customHeight="1">
      <c r="A21" s="86" t="s">
        <v>330</v>
      </c>
      <c r="B21" s="87"/>
    </row>
    <row r="22" spans="1:2" ht="18" customHeight="1">
      <c r="A22" s="86" t="s">
        <v>331</v>
      </c>
      <c r="B22" s="87"/>
    </row>
    <row r="23" spans="1:2" ht="18" customHeight="1">
      <c r="A23" s="86" t="s">
        <v>332</v>
      </c>
      <c r="B23" s="87"/>
    </row>
    <row r="24" spans="1:2" ht="18" customHeight="1">
      <c r="A24" s="80" t="s">
        <v>337</v>
      </c>
      <c r="B24" s="85"/>
    </row>
    <row r="25" spans="1:2" ht="18" customHeight="1">
      <c r="A25" s="86" t="s">
        <v>330</v>
      </c>
      <c r="B25" s="87"/>
    </row>
    <row r="26" spans="1:2" ht="18" customHeight="1">
      <c r="A26" s="86" t="s">
        <v>331</v>
      </c>
      <c r="B26" s="87"/>
    </row>
    <row r="27" spans="1:2" ht="18" customHeight="1">
      <c r="A27" s="86" t="s">
        <v>332</v>
      </c>
      <c r="B27" s="87"/>
    </row>
    <row r="28" spans="1:2" ht="18" customHeight="1">
      <c r="A28" s="80" t="s">
        <v>338</v>
      </c>
      <c r="B28" s="85"/>
    </row>
    <row r="29" spans="1:2" ht="18" customHeight="1">
      <c r="A29" s="86" t="s">
        <v>330</v>
      </c>
      <c r="B29" s="87"/>
    </row>
    <row r="30" spans="1:2" ht="18" customHeight="1">
      <c r="A30" s="86" t="s">
        <v>331</v>
      </c>
      <c r="B30" s="87"/>
    </row>
    <row r="31" spans="1:2" ht="18" customHeight="1">
      <c r="A31" s="86" t="s">
        <v>332</v>
      </c>
      <c r="B31" s="87"/>
    </row>
    <row r="32" spans="1:2" ht="18" customHeight="1">
      <c r="A32" s="75"/>
      <c r="B32" s="89"/>
    </row>
    <row r="33" spans="1:2" ht="18" customHeight="1">
      <c r="A33" s="82" t="s">
        <v>339</v>
      </c>
      <c r="B33" s="85"/>
    </row>
    <row r="34" spans="1:2" ht="18" customHeight="1">
      <c r="A34" s="86" t="s">
        <v>330</v>
      </c>
      <c r="B34" s="87"/>
    </row>
    <row r="35" spans="1:2" ht="18" customHeight="1">
      <c r="A35" s="86" t="s">
        <v>331</v>
      </c>
      <c r="B35" s="87"/>
    </row>
    <row r="36" spans="1:2" ht="18" customHeight="1">
      <c r="A36" s="86" t="s">
        <v>332</v>
      </c>
      <c r="B36" s="87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77"/>
      <c r="B1" s="77"/>
    </row>
    <row r="2" spans="1:2" ht="39.75" customHeight="1">
      <c r="A2" s="78" t="s">
        <v>340</v>
      </c>
      <c r="B2" s="79"/>
    </row>
    <row r="3" spans="1:2" ht="27" customHeight="1">
      <c r="A3" s="71" t="s">
        <v>327</v>
      </c>
      <c r="B3" s="72" t="s">
        <v>21</v>
      </c>
    </row>
    <row r="4" spans="1:2" ht="21" customHeight="1">
      <c r="A4" s="73" t="s">
        <v>328</v>
      </c>
      <c r="B4" s="74" t="s">
        <v>267</v>
      </c>
    </row>
    <row r="5" spans="1:2" ht="21" customHeight="1">
      <c r="A5" s="80" t="s">
        <v>341</v>
      </c>
      <c r="B5" s="81"/>
    </row>
    <row r="6" spans="1:2" ht="21" customHeight="1">
      <c r="A6" s="75" t="s">
        <v>342</v>
      </c>
      <c r="B6" s="76"/>
    </row>
    <row r="7" spans="1:2" ht="21" customHeight="1">
      <c r="A7" s="80" t="s">
        <v>343</v>
      </c>
      <c r="B7" s="81"/>
    </row>
    <row r="8" spans="1:2" ht="21" customHeight="1">
      <c r="A8" s="75" t="s">
        <v>342</v>
      </c>
      <c r="B8" s="76"/>
    </row>
    <row r="9" spans="1:2" ht="21" customHeight="1">
      <c r="A9" s="80" t="s">
        <v>344</v>
      </c>
      <c r="B9" s="81"/>
    </row>
    <row r="10" spans="1:2" ht="21" customHeight="1">
      <c r="A10" s="75" t="s">
        <v>342</v>
      </c>
      <c r="B10" s="76"/>
    </row>
    <row r="11" spans="1:2" ht="21" customHeight="1">
      <c r="A11" s="80" t="s">
        <v>345</v>
      </c>
      <c r="B11" s="81"/>
    </row>
    <row r="12" spans="1:2" ht="21" customHeight="1">
      <c r="A12" s="75" t="s">
        <v>346</v>
      </c>
      <c r="B12" s="76"/>
    </row>
    <row r="13" spans="1:2" ht="21" customHeight="1">
      <c r="A13" s="80" t="s">
        <v>347</v>
      </c>
      <c r="B13" s="81"/>
    </row>
    <row r="14" spans="1:2" ht="21" customHeight="1">
      <c r="A14" s="75" t="s">
        <v>346</v>
      </c>
      <c r="B14" s="76"/>
    </row>
    <row r="15" spans="1:2" ht="21" customHeight="1">
      <c r="A15" s="80" t="s">
        <v>348</v>
      </c>
      <c r="B15" s="81"/>
    </row>
    <row r="16" spans="1:2" ht="21" customHeight="1">
      <c r="A16" s="75" t="s">
        <v>349</v>
      </c>
      <c r="B16" s="76"/>
    </row>
    <row r="17" spans="1:2" ht="21" customHeight="1">
      <c r="A17" s="80" t="s">
        <v>350</v>
      </c>
      <c r="B17" s="81"/>
    </row>
    <row r="18" spans="1:2" ht="21" customHeight="1">
      <c r="A18" s="75" t="s">
        <v>351</v>
      </c>
      <c r="B18" s="76"/>
    </row>
    <row r="19" spans="1:2" ht="21" customHeight="1">
      <c r="A19" s="75"/>
      <c r="B19" s="76"/>
    </row>
    <row r="20" spans="1:2" ht="21" customHeight="1">
      <c r="A20" s="82" t="s">
        <v>352</v>
      </c>
      <c r="B20" s="81"/>
    </row>
    <row r="21" spans="1:2" ht="21" customHeight="1">
      <c r="A21" s="73" t="s">
        <v>353</v>
      </c>
      <c r="B21" s="76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69" t="s">
        <v>354</v>
      </c>
      <c r="B1" s="70"/>
    </row>
    <row r="2" spans="1:2" ht="27.75" customHeight="1">
      <c r="A2" s="69"/>
      <c r="B2" s="70"/>
    </row>
    <row r="3" spans="1:2" ht="14.25">
      <c r="A3" s="71" t="s">
        <v>327</v>
      </c>
      <c r="B3" s="72" t="s">
        <v>21</v>
      </c>
    </row>
    <row r="4" spans="1:2" ht="24.75" customHeight="1">
      <c r="A4" s="73" t="s">
        <v>328</v>
      </c>
      <c r="B4" s="74" t="s">
        <v>267</v>
      </c>
    </row>
    <row r="5" spans="1:2" ht="24.75" customHeight="1">
      <c r="A5" s="75" t="s">
        <v>355</v>
      </c>
      <c r="B5" s="76"/>
    </row>
    <row r="6" spans="1:2" ht="24.75" customHeight="1">
      <c r="A6" s="75" t="s">
        <v>356</v>
      </c>
      <c r="B6" s="76"/>
    </row>
    <row r="7" spans="1:2" ht="24.75" customHeight="1">
      <c r="A7" s="75" t="s">
        <v>357</v>
      </c>
      <c r="B7" s="76"/>
    </row>
    <row r="8" spans="1:2" ht="24.75" customHeight="1">
      <c r="A8" s="75" t="s">
        <v>358</v>
      </c>
      <c r="B8" s="76"/>
    </row>
    <row r="9" spans="1:2" ht="24.75" customHeight="1">
      <c r="A9" s="75" t="s">
        <v>359</v>
      </c>
      <c r="B9" s="76"/>
    </row>
    <row r="10" spans="1:2" ht="24.75" customHeight="1">
      <c r="A10" s="75" t="s">
        <v>360</v>
      </c>
      <c r="B10" s="76"/>
    </row>
    <row r="11" spans="1:2" ht="24.75" customHeight="1">
      <c r="A11" s="75" t="s">
        <v>361</v>
      </c>
      <c r="B11" s="76"/>
    </row>
    <row r="12" spans="1:2" ht="24.75" customHeight="1">
      <c r="A12" s="75" t="s">
        <v>362</v>
      </c>
      <c r="B12" s="76"/>
    </row>
    <row r="13" spans="1:2" ht="24.75" customHeight="1">
      <c r="A13" s="75" t="s">
        <v>363</v>
      </c>
      <c r="B13" s="76"/>
    </row>
    <row r="14" spans="1:2" ht="24.75" customHeight="1">
      <c r="A14" s="75" t="s">
        <v>364</v>
      </c>
      <c r="B14" s="76"/>
    </row>
    <row r="15" spans="1:2" ht="24.75" customHeight="1">
      <c r="A15" s="75" t="s">
        <v>365</v>
      </c>
      <c r="B15" s="76"/>
    </row>
    <row r="16" spans="1:2" ht="24.75" customHeight="1">
      <c r="A16" s="75" t="s">
        <v>366</v>
      </c>
      <c r="B16" s="76"/>
    </row>
    <row r="17" spans="1:2" ht="24.75" customHeight="1">
      <c r="A17" s="75" t="s">
        <v>367</v>
      </c>
      <c r="B17" s="76"/>
    </row>
    <row r="18" spans="1:2" ht="24.75" customHeight="1">
      <c r="A18" s="75" t="s">
        <v>368</v>
      </c>
      <c r="B18" s="76"/>
    </row>
    <row r="19" spans="1:2" ht="24.75" customHeight="1">
      <c r="A19" s="75"/>
      <c r="B19" s="76"/>
    </row>
    <row r="20" spans="1:2" ht="24.75" customHeight="1">
      <c r="A20" s="73" t="s">
        <v>369</v>
      </c>
      <c r="B20" s="76"/>
    </row>
    <row r="21" spans="1:2" ht="24.75" customHeight="1">
      <c r="A21" s="73" t="s">
        <v>370</v>
      </c>
      <c r="B21" s="76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4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60" t="s">
        <v>371</v>
      </c>
      <c r="B1" s="60"/>
      <c r="C1" s="60"/>
      <c r="D1" s="60"/>
      <c r="E1" s="60"/>
      <c r="F1" s="60"/>
      <c r="G1" s="60"/>
    </row>
    <row r="2" spans="1:7" ht="37.5" customHeight="1">
      <c r="A2" s="61"/>
      <c r="B2" s="61"/>
      <c r="C2" s="62"/>
      <c r="D2" s="62"/>
      <c r="E2" s="62"/>
      <c r="F2" s="62"/>
      <c r="G2" s="63" t="s">
        <v>21</v>
      </c>
    </row>
    <row r="3" spans="1:7" ht="41.25" customHeight="1">
      <c r="A3" s="64" t="s">
        <v>372</v>
      </c>
      <c r="B3" s="64" t="s">
        <v>373</v>
      </c>
      <c r="C3" s="64"/>
      <c r="D3" s="64"/>
      <c r="E3" s="64" t="s">
        <v>374</v>
      </c>
      <c r="F3" s="64"/>
      <c r="G3" s="64"/>
    </row>
    <row r="4" spans="1:7" ht="41.25" customHeight="1">
      <c r="A4" s="64"/>
      <c r="B4" s="65"/>
      <c r="C4" s="64" t="s">
        <v>375</v>
      </c>
      <c r="D4" s="64" t="s">
        <v>376</v>
      </c>
      <c r="E4" s="65"/>
      <c r="F4" s="64" t="s">
        <v>375</v>
      </c>
      <c r="G4" s="64" t="s">
        <v>376</v>
      </c>
    </row>
    <row r="5" spans="1:7" ht="41.25" customHeight="1">
      <c r="A5" s="64" t="s">
        <v>377</v>
      </c>
      <c r="B5" s="64" t="s">
        <v>378</v>
      </c>
      <c r="C5" s="64" t="s">
        <v>379</v>
      </c>
      <c r="D5" s="64" t="s">
        <v>380</v>
      </c>
      <c r="E5" s="64" t="s">
        <v>381</v>
      </c>
      <c r="F5" s="64" t="s">
        <v>382</v>
      </c>
      <c r="G5" s="64" t="s">
        <v>383</v>
      </c>
    </row>
    <row r="6" spans="1:7" ht="41.25" customHeight="1">
      <c r="A6" s="66" t="s">
        <v>384</v>
      </c>
      <c r="B6" s="67"/>
      <c r="C6" s="67"/>
      <c r="D6" s="67"/>
      <c r="E6" s="67"/>
      <c r="F6" s="67"/>
      <c r="G6" s="67"/>
    </row>
    <row r="7" spans="1:7" ht="41.25" customHeight="1">
      <c r="A7" s="68" t="s">
        <v>385</v>
      </c>
      <c r="B7" s="68"/>
      <c r="C7" s="68"/>
      <c r="D7" s="68"/>
      <c r="E7" s="68"/>
      <c r="F7" s="68"/>
      <c r="G7" s="68"/>
    </row>
    <row r="8" spans="1:7" ht="41.25" customHeight="1">
      <c r="A8" s="61"/>
      <c r="B8" s="61"/>
      <c r="C8" s="61"/>
      <c r="D8" s="61"/>
      <c r="E8" s="61"/>
      <c r="F8" s="61"/>
      <c r="G8" s="61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L5" sqref="L5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50" t="s">
        <v>386</v>
      </c>
      <c r="B1" s="50"/>
      <c r="C1" s="50"/>
      <c r="D1" s="50"/>
      <c r="E1" s="50"/>
      <c r="F1" s="50"/>
      <c r="G1" s="50"/>
    </row>
    <row r="2" spans="1:7" ht="23.25" customHeight="1">
      <c r="A2" s="51"/>
      <c r="B2" s="51"/>
      <c r="C2" s="51"/>
      <c r="D2" s="51"/>
      <c r="E2" s="51"/>
      <c r="F2" s="51"/>
      <c r="G2" s="51"/>
    </row>
    <row r="3" spans="1:7" ht="25.5" customHeight="1">
      <c r="A3" s="52"/>
      <c r="B3" s="53"/>
      <c r="C3" s="53"/>
      <c r="D3" s="53"/>
      <c r="E3" s="53"/>
      <c r="F3" s="53"/>
      <c r="G3" s="54" t="s">
        <v>21</v>
      </c>
    </row>
    <row r="4" spans="1:7" ht="56.25" customHeight="1">
      <c r="A4" s="55" t="s">
        <v>387</v>
      </c>
      <c r="B4" s="56" t="s">
        <v>268</v>
      </c>
      <c r="C4" s="57" t="s">
        <v>388</v>
      </c>
      <c r="D4" s="56" t="s">
        <v>389</v>
      </c>
      <c r="E4" s="56"/>
      <c r="F4" s="56"/>
      <c r="G4" s="57" t="s">
        <v>390</v>
      </c>
    </row>
    <row r="5" spans="1:7" ht="57" customHeight="1">
      <c r="A5" s="55"/>
      <c r="B5" s="56"/>
      <c r="C5" s="56"/>
      <c r="D5" s="56" t="s">
        <v>391</v>
      </c>
      <c r="E5" s="57" t="s">
        <v>392</v>
      </c>
      <c r="F5" s="57" t="s">
        <v>393</v>
      </c>
      <c r="G5" s="56"/>
    </row>
    <row r="6" spans="1:7" ht="42" customHeight="1">
      <c r="A6" s="58">
        <v>2022</v>
      </c>
      <c r="B6" s="59">
        <f>C6+D6+G6</f>
        <v>85000</v>
      </c>
      <c r="C6" s="58"/>
      <c r="D6" s="59">
        <f>E6+F6</f>
        <v>40000</v>
      </c>
      <c r="E6" s="58"/>
      <c r="F6" s="58">
        <v>40000</v>
      </c>
      <c r="G6" s="58">
        <v>45000</v>
      </c>
    </row>
    <row r="7" spans="1:7" ht="46.5" customHeight="1">
      <c r="A7" s="58">
        <v>2023</v>
      </c>
      <c r="B7" s="59">
        <f>C7+D7+G7</f>
        <v>85000</v>
      </c>
      <c r="C7" s="58"/>
      <c r="D7" s="59">
        <f>E7+F7</f>
        <v>40000</v>
      </c>
      <c r="E7" s="58"/>
      <c r="F7" s="58">
        <v>40000</v>
      </c>
      <c r="G7" s="58">
        <v>45000</v>
      </c>
    </row>
    <row r="8" spans="1:7" ht="30" customHeight="1">
      <c r="A8" s="52" t="s">
        <v>394</v>
      </c>
      <c r="B8" s="52"/>
      <c r="C8" s="52"/>
      <c r="D8" s="52"/>
      <c r="E8" s="52"/>
      <c r="F8" s="52"/>
      <c r="G8" s="5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H17" sqref="H17"/>
    </sheetView>
  </sheetViews>
  <sheetFormatPr defaultColWidth="9.00390625" defaultRowHeight="14.25"/>
  <cols>
    <col min="2" max="2" width="13.125" style="0" customWidth="1"/>
    <col min="3" max="3" width="16.25390625" style="0" customWidth="1"/>
    <col min="4" max="4" width="13.625" style="0" customWidth="1"/>
    <col min="5" max="5" width="14.25390625" style="0" customWidth="1"/>
    <col min="8" max="8" width="15.375" style="0" customWidth="1"/>
    <col min="9" max="9" width="16.75390625" style="0" customWidth="1"/>
    <col min="10" max="10" width="13.375" style="0" customWidth="1"/>
    <col min="11" max="11" width="17.75390625" style="0" customWidth="1"/>
  </cols>
  <sheetData>
    <row r="1" spans="1:11" ht="45" customHeight="1">
      <c r="A1" s="15" t="s">
        <v>395</v>
      </c>
      <c r="B1" s="16"/>
      <c r="C1" s="16"/>
      <c r="D1" s="16"/>
      <c r="E1" s="16"/>
      <c r="F1" s="16"/>
      <c r="G1" s="16"/>
      <c r="H1" s="16"/>
      <c r="I1" s="16"/>
      <c r="J1" s="16"/>
      <c r="K1" s="43"/>
    </row>
    <row r="2" spans="1:11" ht="14.25">
      <c r="A2" s="17" t="s">
        <v>396</v>
      </c>
      <c r="B2" s="18"/>
      <c r="C2" s="18"/>
      <c r="D2" s="18"/>
      <c r="E2" s="18"/>
      <c r="F2" s="18"/>
      <c r="G2" s="18"/>
      <c r="H2" s="18"/>
      <c r="I2" s="18"/>
      <c r="J2" s="18"/>
      <c r="K2" s="44"/>
    </row>
    <row r="3" spans="1:11" ht="33" customHeight="1">
      <c r="A3" s="19" t="s">
        <v>397</v>
      </c>
      <c r="B3" s="20"/>
      <c r="C3" s="21" t="s">
        <v>398</v>
      </c>
      <c r="D3" s="21"/>
      <c r="E3" s="21"/>
      <c r="F3" s="21"/>
      <c r="G3" s="21"/>
      <c r="H3" s="21"/>
      <c r="I3" s="21"/>
      <c r="J3" s="45" t="s">
        <v>399</v>
      </c>
      <c r="K3" s="46"/>
    </row>
    <row r="4" spans="1:11" ht="14.25">
      <c r="A4" s="22" t="s">
        <v>400</v>
      </c>
      <c r="B4" s="22"/>
      <c r="C4" s="23" t="s">
        <v>401</v>
      </c>
      <c r="D4" s="24" t="s">
        <v>402</v>
      </c>
      <c r="E4" s="24"/>
      <c r="F4" s="24"/>
      <c r="G4" s="24"/>
      <c r="H4" s="25" t="s">
        <v>403</v>
      </c>
      <c r="I4" s="25"/>
      <c r="J4" s="25"/>
      <c r="K4" s="25"/>
    </row>
    <row r="5" spans="1:11" ht="14.25">
      <c r="A5" s="26"/>
      <c r="B5" s="26"/>
      <c r="C5" s="27"/>
      <c r="D5" s="26" t="s">
        <v>268</v>
      </c>
      <c r="E5" s="26" t="s">
        <v>404</v>
      </c>
      <c r="F5" s="26" t="s">
        <v>405</v>
      </c>
      <c r="G5" s="26" t="s">
        <v>406</v>
      </c>
      <c r="H5" s="26" t="s">
        <v>268</v>
      </c>
      <c r="I5" s="26" t="s">
        <v>404</v>
      </c>
      <c r="J5" s="26" t="s">
        <v>405</v>
      </c>
      <c r="K5" s="26" t="s">
        <v>406</v>
      </c>
    </row>
    <row r="6" spans="1:11" ht="14.25">
      <c r="A6" s="26"/>
      <c r="B6" s="26"/>
      <c r="C6" s="28">
        <v>20673120.45</v>
      </c>
      <c r="D6" s="29">
        <v>15337982.45</v>
      </c>
      <c r="E6" s="29">
        <v>15337982.45</v>
      </c>
      <c r="F6" s="29" t="s">
        <v>407</v>
      </c>
      <c r="G6" s="29" t="s">
        <v>407</v>
      </c>
      <c r="H6" s="29">
        <v>5335138</v>
      </c>
      <c r="I6" s="47">
        <v>5335138</v>
      </c>
      <c r="J6" s="29" t="s">
        <v>407</v>
      </c>
      <c r="K6" s="29" t="s">
        <v>407</v>
      </c>
    </row>
    <row r="7" spans="1:11" ht="69.75" customHeight="1">
      <c r="A7" s="30" t="s">
        <v>408</v>
      </c>
      <c r="B7" s="31" t="s">
        <v>409</v>
      </c>
      <c r="C7" s="32" t="s">
        <v>410</v>
      </c>
      <c r="D7" s="32"/>
      <c r="E7" s="32"/>
      <c r="F7" s="32"/>
      <c r="G7" s="32"/>
      <c r="H7" s="32"/>
      <c r="I7" s="32"/>
      <c r="J7" s="32"/>
      <c r="K7" s="32"/>
    </row>
    <row r="8" spans="1:11" ht="33.75" customHeight="1">
      <c r="A8" s="30"/>
      <c r="B8" s="33" t="s">
        <v>411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27">
      <c r="A9" s="30"/>
      <c r="B9" s="34" t="s">
        <v>412</v>
      </c>
      <c r="C9" s="35" t="s">
        <v>413</v>
      </c>
      <c r="D9" s="36"/>
      <c r="E9" s="35" t="s">
        <v>414</v>
      </c>
      <c r="F9" s="37"/>
      <c r="G9" s="36"/>
      <c r="H9" s="34" t="s">
        <v>415</v>
      </c>
      <c r="I9" s="34" t="s">
        <v>416</v>
      </c>
      <c r="J9" s="34" t="s">
        <v>417</v>
      </c>
      <c r="K9" s="34" t="s">
        <v>418</v>
      </c>
    </row>
    <row r="10" spans="1:11" ht="28.5" customHeight="1">
      <c r="A10" s="38"/>
      <c r="B10" s="39" t="s">
        <v>419</v>
      </c>
      <c r="C10" s="40" t="s">
        <v>420</v>
      </c>
      <c r="D10" s="41" t="s">
        <v>407</v>
      </c>
      <c r="E10" s="42" t="s">
        <v>421</v>
      </c>
      <c r="F10" s="42"/>
      <c r="G10" s="42" t="s">
        <v>407</v>
      </c>
      <c r="H10" s="39" t="s">
        <v>422</v>
      </c>
      <c r="I10" s="39" t="s">
        <v>423</v>
      </c>
      <c r="J10" s="48" t="s">
        <v>407</v>
      </c>
      <c r="K10" s="49" t="s">
        <v>424</v>
      </c>
    </row>
    <row r="11" spans="1:11" ht="30" customHeight="1">
      <c r="A11" s="38"/>
      <c r="B11" s="39" t="s">
        <v>425</v>
      </c>
      <c r="C11" s="40" t="s">
        <v>426</v>
      </c>
      <c r="D11" s="41"/>
      <c r="E11" s="42" t="s">
        <v>427</v>
      </c>
      <c r="F11" s="42"/>
      <c r="G11" s="42"/>
      <c r="H11" s="39" t="s">
        <v>422</v>
      </c>
      <c r="I11" s="39" t="s">
        <v>428</v>
      </c>
      <c r="J11" s="48" t="s">
        <v>407</v>
      </c>
      <c r="K11" s="49" t="s">
        <v>424</v>
      </c>
    </row>
    <row r="12" spans="1:11" ht="27">
      <c r="A12" s="38"/>
      <c r="B12" s="39" t="s">
        <v>429</v>
      </c>
      <c r="C12" s="40" t="s">
        <v>430</v>
      </c>
      <c r="D12" s="41"/>
      <c r="E12" s="42" t="s">
        <v>431</v>
      </c>
      <c r="F12" s="42"/>
      <c r="G12" s="42"/>
      <c r="H12" s="39" t="s">
        <v>432</v>
      </c>
      <c r="I12" s="39" t="s">
        <v>433</v>
      </c>
      <c r="J12" s="48" t="s">
        <v>434</v>
      </c>
      <c r="K12" s="49" t="s">
        <v>424</v>
      </c>
    </row>
    <row r="13" spans="1:11" ht="14.25">
      <c r="A13" s="31" t="s">
        <v>435</v>
      </c>
      <c r="B13" s="32" t="s">
        <v>407</v>
      </c>
      <c r="C13" s="32"/>
      <c r="D13" s="32"/>
      <c r="E13" s="32"/>
      <c r="F13" s="32"/>
      <c r="G13" s="32"/>
      <c r="H13" s="32"/>
      <c r="I13" s="32"/>
      <c r="J13" s="32"/>
      <c r="K13" s="32"/>
    </row>
  </sheetData>
  <sheetProtection/>
  <mergeCells count="18">
    <mergeCell ref="A1:K1"/>
    <mergeCell ref="A2:K2"/>
    <mergeCell ref="A3:B3"/>
    <mergeCell ref="C3:I3"/>
    <mergeCell ref="J3:K3"/>
    <mergeCell ref="D4:G4"/>
    <mergeCell ref="H4:K4"/>
    <mergeCell ref="C7:K7"/>
    <mergeCell ref="B8:K8"/>
    <mergeCell ref="C9:D9"/>
    <mergeCell ref="E9:G9"/>
    <mergeCell ref="E10:G10"/>
    <mergeCell ref="E11:G11"/>
    <mergeCell ref="E12:G12"/>
    <mergeCell ref="B13:K13"/>
    <mergeCell ref="A7:A12"/>
    <mergeCell ref="C4:C5"/>
    <mergeCell ref="A4:B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G23" sqref="G23"/>
    </sheetView>
  </sheetViews>
  <sheetFormatPr defaultColWidth="9.00390625" defaultRowHeight="14.25"/>
  <cols>
    <col min="1" max="1" width="15.125" style="0" customWidth="1"/>
    <col min="2" max="2" width="17.25390625" style="0" customWidth="1"/>
    <col min="3" max="3" width="26.875" style="0" customWidth="1"/>
    <col min="7" max="7" width="15.625" style="0" customWidth="1"/>
    <col min="15" max="15" width="11.50390625" style="0" customWidth="1"/>
  </cols>
  <sheetData>
    <row r="1" spans="1:15" ht="25.5">
      <c r="A1" s="1" t="s">
        <v>436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>
      <c r="A3" s="3" t="s">
        <v>437</v>
      </c>
      <c r="B3" s="4" t="s">
        <v>438</v>
      </c>
      <c r="C3" s="2"/>
      <c r="D3" s="3" t="s">
        <v>439</v>
      </c>
      <c r="E3" s="4" t="s">
        <v>440</v>
      </c>
      <c r="F3" s="2"/>
      <c r="G3" s="2"/>
      <c r="H3" s="3" t="s">
        <v>441</v>
      </c>
      <c r="I3" s="4" t="s">
        <v>442</v>
      </c>
      <c r="J3" s="2"/>
      <c r="K3" s="2"/>
      <c r="L3" s="2"/>
      <c r="M3" s="2"/>
      <c r="N3" s="2"/>
      <c r="O3" s="2"/>
    </row>
    <row r="4" spans="1:15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">
      <c r="A5" s="3" t="s">
        <v>443</v>
      </c>
      <c r="B5" s="5" t="s">
        <v>398</v>
      </c>
      <c r="C5" s="6"/>
      <c r="D5" s="7" t="s">
        <v>444</v>
      </c>
      <c r="E5" s="5"/>
      <c r="F5" s="6"/>
      <c r="G5" s="8"/>
      <c r="H5" s="3" t="s">
        <v>445</v>
      </c>
      <c r="I5" s="13">
        <v>498.4918</v>
      </c>
      <c r="J5" s="6"/>
      <c r="K5" s="6"/>
      <c r="L5" s="14" t="s">
        <v>446</v>
      </c>
      <c r="M5" s="2"/>
      <c r="N5" s="2"/>
      <c r="O5" s="2"/>
    </row>
    <row r="6" spans="1:15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4">
      <c r="A7" s="3" t="s">
        <v>447</v>
      </c>
      <c r="B7" s="5">
        <v>10</v>
      </c>
      <c r="C7" s="6"/>
      <c r="D7" s="7" t="s">
        <v>448</v>
      </c>
      <c r="E7" s="5"/>
      <c r="F7" s="6"/>
      <c r="G7" s="8"/>
      <c r="H7" s="3" t="s">
        <v>449</v>
      </c>
      <c r="I7" s="2"/>
      <c r="J7" s="13">
        <v>498.4918</v>
      </c>
      <c r="K7" s="6"/>
      <c r="L7" s="14" t="s">
        <v>446</v>
      </c>
      <c r="M7" s="2"/>
      <c r="N7" s="2"/>
      <c r="O7" s="2"/>
    </row>
    <row r="8" spans="1:15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3" t="s">
        <v>450</v>
      </c>
      <c r="B9" s="9" t="s">
        <v>451</v>
      </c>
      <c r="C9" s="10"/>
      <c r="D9" s="10"/>
      <c r="E9" s="10"/>
      <c r="F9" s="10"/>
      <c r="G9" s="10"/>
      <c r="H9" s="7" t="s">
        <v>452</v>
      </c>
      <c r="I9" s="2"/>
      <c r="J9" s="13">
        <v>0</v>
      </c>
      <c r="K9" s="6"/>
      <c r="L9" s="14" t="s">
        <v>446</v>
      </c>
      <c r="M9" s="2"/>
      <c r="N9" s="2"/>
      <c r="O9" s="2"/>
    </row>
    <row r="10" spans="1:15" ht="14.25">
      <c r="A10" s="2"/>
      <c r="B10" s="10"/>
      <c r="C10" s="10"/>
      <c r="D10" s="10"/>
      <c r="E10" s="10"/>
      <c r="F10" s="10"/>
      <c r="G10" s="10"/>
      <c r="H10" s="8"/>
      <c r="I10" s="2"/>
      <c r="J10" s="2"/>
      <c r="K10" s="2"/>
      <c r="L10" s="2"/>
      <c r="M10" s="2"/>
      <c r="N10" s="2"/>
      <c r="O10" s="2"/>
    </row>
    <row r="11" spans="1:15" ht="14.25">
      <c r="A11" s="2"/>
      <c r="B11" s="10"/>
      <c r="C11" s="10"/>
      <c r="D11" s="10"/>
      <c r="E11" s="10"/>
      <c r="F11" s="10"/>
      <c r="G11" s="10"/>
      <c r="H11" s="7" t="s">
        <v>453</v>
      </c>
      <c r="I11" s="2"/>
      <c r="J11" s="13">
        <v>0</v>
      </c>
      <c r="K11" s="6"/>
      <c r="L11" s="14" t="s">
        <v>446</v>
      </c>
      <c r="M11" s="2"/>
      <c r="N11" s="2"/>
      <c r="O11" s="2"/>
    </row>
    <row r="12" spans="1:15" ht="14.25">
      <c r="A12" s="2"/>
      <c r="B12" s="10"/>
      <c r="C12" s="10"/>
      <c r="D12" s="10"/>
      <c r="E12" s="10"/>
      <c r="F12" s="10"/>
      <c r="G12" s="10"/>
      <c r="H12" s="8"/>
      <c r="I12" s="2"/>
      <c r="J12" s="2"/>
      <c r="K12" s="2"/>
      <c r="L12" s="2"/>
      <c r="M12" s="2"/>
      <c r="N12" s="2"/>
      <c r="O12" s="2"/>
    </row>
    <row r="13" spans="1:15" ht="14.25">
      <c r="A13" s="2"/>
      <c r="B13" s="10"/>
      <c r="C13" s="10"/>
      <c r="D13" s="10"/>
      <c r="E13" s="10"/>
      <c r="F13" s="10"/>
      <c r="G13" s="10"/>
      <c r="H13" s="7" t="s">
        <v>454</v>
      </c>
      <c r="I13" s="2"/>
      <c r="J13" s="13">
        <v>0</v>
      </c>
      <c r="K13" s="6"/>
      <c r="L13" s="14" t="s">
        <v>446</v>
      </c>
      <c r="M13" s="2"/>
      <c r="N13" s="2"/>
      <c r="O13" s="2"/>
    </row>
    <row r="14" spans="1:15" ht="14.25">
      <c r="A14" s="2"/>
      <c r="B14" s="10"/>
      <c r="C14" s="10"/>
      <c r="D14" s="10"/>
      <c r="E14" s="10"/>
      <c r="F14" s="10"/>
      <c r="G14" s="10"/>
      <c r="H14" s="8"/>
      <c r="I14" s="2"/>
      <c r="J14" s="2"/>
      <c r="K14" s="2"/>
      <c r="L14" s="2"/>
      <c r="M14" s="2"/>
      <c r="N14" s="2"/>
      <c r="O14" s="2"/>
    </row>
    <row r="15" spans="1:15" ht="14.25">
      <c r="A15" s="2"/>
      <c r="B15" s="10"/>
      <c r="C15" s="10"/>
      <c r="D15" s="10"/>
      <c r="E15" s="10"/>
      <c r="F15" s="10"/>
      <c r="G15" s="10"/>
      <c r="H15" s="7" t="s">
        <v>455</v>
      </c>
      <c r="I15" s="2"/>
      <c r="J15" s="13">
        <v>0</v>
      </c>
      <c r="K15" s="6"/>
      <c r="L15" s="14" t="s">
        <v>446</v>
      </c>
      <c r="M15" s="2"/>
      <c r="N15" s="2"/>
      <c r="O15" s="2"/>
    </row>
    <row r="16" spans="1:15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4">
      <c r="A17" s="11" t="s">
        <v>412</v>
      </c>
      <c r="B17" s="11" t="s">
        <v>413</v>
      </c>
      <c r="C17" s="11" t="s">
        <v>456</v>
      </c>
      <c r="D17" s="11"/>
      <c r="E17" s="11" t="s">
        <v>457</v>
      </c>
      <c r="F17" s="11" t="s">
        <v>458</v>
      </c>
      <c r="G17" s="11" t="s">
        <v>459</v>
      </c>
      <c r="H17" s="11" t="s">
        <v>460</v>
      </c>
      <c r="I17" s="11" t="s">
        <v>461</v>
      </c>
      <c r="J17" s="11"/>
      <c r="K17" s="11" t="s">
        <v>462</v>
      </c>
      <c r="L17" s="11"/>
      <c r="M17" s="11" t="s">
        <v>463</v>
      </c>
      <c r="N17" s="11"/>
      <c r="O17" s="11" t="s">
        <v>464</v>
      </c>
    </row>
    <row r="18" spans="1:15" ht="14.25">
      <c r="A18" s="12" t="s">
        <v>419</v>
      </c>
      <c r="B18" s="12" t="s">
        <v>420</v>
      </c>
      <c r="C18" s="12" t="s">
        <v>465</v>
      </c>
      <c r="D18" s="12"/>
      <c r="E18" s="12" t="s">
        <v>422</v>
      </c>
      <c r="F18" s="12" t="s">
        <v>423</v>
      </c>
      <c r="G18" s="12" t="s">
        <v>423</v>
      </c>
      <c r="H18" s="12"/>
      <c r="I18" s="12" t="s">
        <v>466</v>
      </c>
      <c r="J18" s="12"/>
      <c r="K18" s="12" t="s">
        <v>466</v>
      </c>
      <c r="L18" s="12"/>
      <c r="M18" s="12"/>
      <c r="N18" s="12"/>
      <c r="O18" s="12" t="s">
        <v>467</v>
      </c>
    </row>
    <row r="19" spans="1:15" ht="14.25">
      <c r="A19" s="12" t="s">
        <v>425</v>
      </c>
      <c r="B19" s="12" t="s">
        <v>468</v>
      </c>
      <c r="C19" s="12" t="s">
        <v>469</v>
      </c>
      <c r="D19" s="12"/>
      <c r="E19" s="12" t="s">
        <v>432</v>
      </c>
      <c r="F19" s="12" t="s">
        <v>470</v>
      </c>
      <c r="G19" s="12" t="s">
        <v>470</v>
      </c>
      <c r="H19" s="12" t="s">
        <v>471</v>
      </c>
      <c r="I19" s="12" t="s">
        <v>466</v>
      </c>
      <c r="J19" s="12"/>
      <c r="K19" s="12" t="s">
        <v>466</v>
      </c>
      <c r="L19" s="12"/>
      <c r="M19" s="12"/>
      <c r="N19" s="12"/>
      <c r="O19" s="12" t="s">
        <v>467</v>
      </c>
    </row>
    <row r="20" spans="1:15" ht="14.25">
      <c r="A20" s="12" t="s">
        <v>429</v>
      </c>
      <c r="B20" s="12" t="s">
        <v>430</v>
      </c>
      <c r="C20" s="12" t="s">
        <v>472</v>
      </c>
      <c r="D20" s="12"/>
      <c r="E20" s="12" t="s">
        <v>432</v>
      </c>
      <c r="F20" s="12" t="s">
        <v>433</v>
      </c>
      <c r="G20" s="12" t="s">
        <v>433</v>
      </c>
      <c r="H20" s="12" t="s">
        <v>434</v>
      </c>
      <c r="I20" s="12" t="s">
        <v>473</v>
      </c>
      <c r="J20" s="12"/>
      <c r="K20" s="12" t="s">
        <v>473</v>
      </c>
      <c r="L20" s="12"/>
      <c r="M20" s="12"/>
      <c r="N20" s="12"/>
      <c r="O20" s="12" t="s">
        <v>467</v>
      </c>
    </row>
  </sheetData>
  <sheetProtection/>
  <mergeCells count="36">
    <mergeCell ref="A1:L1"/>
    <mergeCell ref="B3:C3"/>
    <mergeCell ref="E3:G3"/>
    <mergeCell ref="I3:L3"/>
    <mergeCell ref="B5:C5"/>
    <mergeCell ref="E5:F5"/>
    <mergeCell ref="I5:K5"/>
    <mergeCell ref="B7:C7"/>
    <mergeCell ref="E7:F7"/>
    <mergeCell ref="H7:I7"/>
    <mergeCell ref="J7:K7"/>
    <mergeCell ref="H9:I9"/>
    <mergeCell ref="J9:K9"/>
    <mergeCell ref="H11:I11"/>
    <mergeCell ref="J11:K11"/>
    <mergeCell ref="H13:I13"/>
    <mergeCell ref="J13:K13"/>
    <mergeCell ref="H15:I15"/>
    <mergeCell ref="J15:K15"/>
    <mergeCell ref="C17:D17"/>
    <mergeCell ref="I17:J17"/>
    <mergeCell ref="K17:L17"/>
    <mergeCell ref="M17:N17"/>
    <mergeCell ref="C18:D18"/>
    <mergeCell ref="I18:J18"/>
    <mergeCell ref="K18:L18"/>
    <mergeCell ref="M18:N18"/>
    <mergeCell ref="C19:D19"/>
    <mergeCell ref="I19:J19"/>
    <mergeCell ref="K19:L19"/>
    <mergeCell ref="M19:N19"/>
    <mergeCell ref="C20:D20"/>
    <mergeCell ref="I20:J20"/>
    <mergeCell ref="K20:L20"/>
    <mergeCell ref="M20:N20"/>
    <mergeCell ref="B9:G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L15"/>
  <sheetViews>
    <sheetView showGridLines="0" showZeros="0" zoomScale="75" zoomScaleNormal="75" workbookViewId="0" topLeftCell="A6">
      <selection activeCell="R5" sqref="R5"/>
    </sheetView>
  </sheetViews>
  <sheetFormatPr defaultColWidth="9.00390625" defaultRowHeight="14.25"/>
  <cols>
    <col min="1" max="1" width="9.00390625" style="262" customWidth="1"/>
    <col min="2" max="2" width="16.625" style="262" customWidth="1"/>
    <col min="3" max="3" width="16.375" style="262" customWidth="1"/>
    <col min="4" max="4" width="16.00390625" style="262" customWidth="1"/>
    <col min="5" max="5" width="22.50390625" style="262" customWidth="1"/>
    <col min="6" max="6" width="11.00390625" style="262" customWidth="1"/>
    <col min="7" max="7" width="0.12890625" style="262" hidden="1" customWidth="1"/>
    <col min="8" max="8" width="7.50390625" style="262" hidden="1" customWidth="1"/>
    <col min="9" max="9" width="9.00390625" style="262" hidden="1" customWidth="1"/>
    <col min="10" max="11" width="9.00390625" style="262" customWidth="1"/>
    <col min="12" max="12" width="11.00390625" style="262" customWidth="1"/>
    <col min="13" max="16384" width="9.00390625" style="262" customWidth="1"/>
  </cols>
  <sheetData>
    <row r="1" spans="2:7" ht="22.5" customHeight="1">
      <c r="B1" s="263"/>
      <c r="G1" s="262" t="s">
        <v>0</v>
      </c>
    </row>
    <row r="2" spans="2:7" ht="17.25" customHeight="1">
      <c r="B2" s="264"/>
      <c r="G2" s="262" t="s">
        <v>1</v>
      </c>
    </row>
    <row r="3" spans="2:7" ht="71.25" customHeight="1">
      <c r="B3" s="265" t="s">
        <v>2</v>
      </c>
      <c r="C3" s="265"/>
      <c r="D3" s="265"/>
      <c r="E3" s="265"/>
      <c r="F3" s="265"/>
      <c r="G3" s="262" t="s">
        <v>3</v>
      </c>
    </row>
    <row r="4" spans="2:12" ht="82.5" customHeight="1">
      <c r="B4" s="266" t="s">
        <v>4</v>
      </c>
      <c r="G4" s="262" t="s">
        <v>5</v>
      </c>
      <c r="L4" s="270"/>
    </row>
    <row r="5" ht="14.25">
      <c r="G5" s="262" t="s">
        <v>6</v>
      </c>
    </row>
    <row r="6" spans="2:7" ht="55.5" customHeight="1">
      <c r="B6" s="266" t="s">
        <v>7</v>
      </c>
      <c r="D6" s="262" t="s">
        <v>8</v>
      </c>
      <c r="G6" s="262" t="s">
        <v>9</v>
      </c>
    </row>
    <row r="7" spans="2:7" ht="39.75" customHeight="1">
      <c r="B7" s="267" t="s">
        <v>10</v>
      </c>
      <c r="C7" s="267"/>
      <c r="G7" s="262" t="s">
        <v>11</v>
      </c>
    </row>
    <row r="8" spans="2:7" ht="60" customHeight="1">
      <c r="B8" s="267"/>
      <c r="C8" s="267"/>
      <c r="G8" s="262" t="s">
        <v>12</v>
      </c>
    </row>
    <row r="9" ht="40.5" customHeight="1">
      <c r="G9" s="262" t="s">
        <v>13</v>
      </c>
    </row>
    <row r="10" ht="11.25" customHeight="1">
      <c r="G10" s="262" t="s">
        <v>14</v>
      </c>
    </row>
    <row r="11" spans="2:7" s="261" customFormat="1" ht="29.25" customHeight="1">
      <c r="B11" s="268" t="s">
        <v>15</v>
      </c>
      <c r="D11" s="268" t="s">
        <v>16</v>
      </c>
      <c r="F11" s="261" t="s">
        <v>17</v>
      </c>
      <c r="G11" s="261" t="s">
        <v>18</v>
      </c>
    </row>
    <row r="15" ht="18.75">
      <c r="E15" s="269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41" activePane="bottomLeft" state="frozen"/>
      <selection pane="bottomLeft" activeCell="H52" sqref="H52"/>
    </sheetView>
  </sheetViews>
  <sheetFormatPr defaultColWidth="9.00390625" defaultRowHeight="14.25"/>
  <cols>
    <col min="1" max="1" width="25.375" style="145" customWidth="1"/>
    <col min="2" max="2" width="14.125" style="145" customWidth="1"/>
    <col min="3" max="3" width="13.25390625" style="145" customWidth="1"/>
    <col min="4" max="4" width="25.375" style="145" customWidth="1"/>
    <col min="5" max="5" width="14.375" style="145" customWidth="1"/>
    <col min="6" max="6" width="14.625" style="145" customWidth="1"/>
    <col min="7" max="7" width="18.50390625" style="145" customWidth="1"/>
    <col min="8" max="16384" width="9.00390625" style="145" customWidth="1"/>
  </cols>
  <sheetData>
    <row r="1" spans="1:7" s="144" customFormat="1" ht="20.25">
      <c r="A1" s="146" t="s">
        <v>19</v>
      </c>
      <c r="B1" s="146"/>
      <c r="C1" s="146"/>
      <c r="D1" s="146"/>
      <c r="E1" s="146"/>
      <c r="F1" s="146"/>
      <c r="G1" s="146"/>
    </row>
    <row r="2" spans="1:7" ht="20.25" customHeight="1">
      <c r="A2" s="144" t="s">
        <v>20</v>
      </c>
      <c r="B2" s="144"/>
      <c r="G2" s="147" t="s">
        <v>21</v>
      </c>
    </row>
    <row r="3" spans="1:7" ht="20.25" customHeight="1">
      <c r="A3" s="208" t="s">
        <v>22</v>
      </c>
      <c r="B3" s="209"/>
      <c r="C3" s="209"/>
      <c r="D3" s="210" t="s">
        <v>23</v>
      </c>
      <c r="E3" s="210"/>
      <c r="F3" s="210"/>
      <c r="G3" s="210"/>
    </row>
    <row r="4" spans="1:7" ht="34.5" customHeight="1">
      <c r="A4" s="149" t="s">
        <v>24</v>
      </c>
      <c r="B4" s="149" t="s">
        <v>25</v>
      </c>
      <c r="C4" s="149" t="s">
        <v>26</v>
      </c>
      <c r="D4" s="149" t="s">
        <v>24</v>
      </c>
      <c r="E4" s="149" t="s">
        <v>25</v>
      </c>
      <c r="F4" s="149" t="s">
        <v>26</v>
      </c>
      <c r="G4" s="211" t="s">
        <v>27</v>
      </c>
    </row>
    <row r="5" spans="1:7" ht="15.75" customHeight="1">
      <c r="A5" s="212" t="s">
        <v>28</v>
      </c>
      <c r="B5" s="212"/>
      <c r="C5" s="213">
        <f aca="true" t="shared" si="0" ref="C5:C12">0</f>
        <v>0</v>
      </c>
      <c r="D5" s="214" t="s">
        <v>29</v>
      </c>
      <c r="E5" s="215">
        <v>7431303.02</v>
      </c>
      <c r="F5" s="216">
        <v>5580550.33</v>
      </c>
      <c r="G5" s="217"/>
    </row>
    <row r="6" spans="1:7" ht="15.75" customHeight="1">
      <c r="A6" s="218"/>
      <c r="B6" s="218"/>
      <c r="C6" s="213">
        <f t="shared" si="0"/>
        <v>0</v>
      </c>
      <c r="D6" s="214" t="s">
        <v>30</v>
      </c>
      <c r="E6" s="212"/>
      <c r="F6" s="213"/>
      <c r="G6" s="217"/>
    </row>
    <row r="7" spans="1:7" ht="15.75" customHeight="1">
      <c r="A7" s="218"/>
      <c r="B7" s="218"/>
      <c r="C7" s="213">
        <f t="shared" si="0"/>
        <v>0</v>
      </c>
      <c r="D7" s="214" t="s">
        <v>31</v>
      </c>
      <c r="E7" s="212">
        <v>81700</v>
      </c>
      <c r="F7" s="216"/>
      <c r="G7" s="217"/>
    </row>
    <row r="8" spans="1:7" ht="15.75" customHeight="1">
      <c r="A8" s="218"/>
      <c r="B8" s="218"/>
      <c r="C8" s="213">
        <f t="shared" si="0"/>
        <v>0</v>
      </c>
      <c r="D8" s="214" t="s">
        <v>32</v>
      </c>
      <c r="E8" s="212"/>
      <c r="F8" s="217"/>
      <c r="G8" s="217"/>
    </row>
    <row r="9" spans="1:7" ht="15.75" customHeight="1">
      <c r="A9" s="218"/>
      <c r="B9" s="218"/>
      <c r="C9" s="213">
        <f t="shared" si="0"/>
        <v>0</v>
      </c>
      <c r="D9" s="214" t="s">
        <v>33</v>
      </c>
      <c r="E9" s="212"/>
      <c r="F9" s="213"/>
      <c r="G9" s="217"/>
    </row>
    <row r="10" spans="1:7" ht="15.75" customHeight="1">
      <c r="A10" s="218"/>
      <c r="B10" s="218"/>
      <c r="C10" s="213">
        <f t="shared" si="0"/>
        <v>0</v>
      </c>
      <c r="D10" s="214" t="s">
        <v>34</v>
      </c>
      <c r="E10" s="212"/>
      <c r="F10" s="213"/>
      <c r="G10" s="217"/>
    </row>
    <row r="11" spans="1:7" ht="15.75" customHeight="1">
      <c r="A11" s="218"/>
      <c r="B11" s="218"/>
      <c r="C11" s="213">
        <f t="shared" si="0"/>
        <v>0</v>
      </c>
      <c r="D11" s="214" t="s">
        <v>35</v>
      </c>
      <c r="E11" s="215">
        <v>140059</v>
      </c>
      <c r="F11" s="216"/>
      <c r="G11" s="217"/>
    </row>
    <row r="12" spans="1:7" ht="15.75" customHeight="1">
      <c r="A12" s="218"/>
      <c r="B12" s="218"/>
      <c r="C12" s="213">
        <f t="shared" si="0"/>
        <v>0</v>
      </c>
      <c r="D12" s="214" t="s">
        <v>36</v>
      </c>
      <c r="E12" s="215">
        <v>4351142.86</v>
      </c>
      <c r="F12" s="216">
        <v>2868729.68</v>
      </c>
      <c r="G12" s="217"/>
    </row>
    <row r="13" spans="1:7" ht="15.75" customHeight="1">
      <c r="A13" s="212" t="s">
        <v>37</v>
      </c>
      <c r="B13" s="219">
        <f>SUM(B14:B20)</f>
        <v>0</v>
      </c>
      <c r="C13" s="220">
        <f>SUM(C14:C20)</f>
        <v>0</v>
      </c>
      <c r="D13" s="214" t="s">
        <v>38</v>
      </c>
      <c r="E13" s="215">
        <v>771897.33</v>
      </c>
      <c r="F13" s="221">
        <v>783832.63</v>
      </c>
      <c r="G13" s="217"/>
    </row>
    <row r="14" spans="1:7" ht="15.75" customHeight="1">
      <c r="A14" s="218" t="s">
        <v>39</v>
      </c>
      <c r="B14" s="218"/>
      <c r="C14" s="217"/>
      <c r="D14" s="214" t="s">
        <v>40</v>
      </c>
      <c r="E14" s="215">
        <v>834103.84</v>
      </c>
      <c r="F14" s="216"/>
      <c r="G14" s="217"/>
    </row>
    <row r="15" spans="1:7" ht="15.75" customHeight="1">
      <c r="A15" s="218" t="s">
        <v>41</v>
      </c>
      <c r="B15" s="218"/>
      <c r="C15" s="217"/>
      <c r="D15" s="214" t="s">
        <v>42</v>
      </c>
      <c r="E15" s="215"/>
      <c r="F15" s="216"/>
      <c r="G15" s="221"/>
    </row>
    <row r="16" spans="1:7" ht="15.75" customHeight="1">
      <c r="A16" s="218" t="s">
        <v>43</v>
      </c>
      <c r="B16" s="218"/>
      <c r="C16" s="217"/>
      <c r="D16" s="214" t="s">
        <v>44</v>
      </c>
      <c r="E16" s="215">
        <v>14145647.42</v>
      </c>
      <c r="F16" s="216">
        <v>10712319.33</v>
      </c>
      <c r="G16" s="217"/>
    </row>
    <row r="17" spans="1:7" ht="15.75" customHeight="1">
      <c r="A17" s="218" t="s">
        <v>45</v>
      </c>
      <c r="B17" s="218"/>
      <c r="C17" s="217"/>
      <c r="D17" s="214" t="s">
        <v>46</v>
      </c>
      <c r="E17" s="215">
        <v>1534910.26</v>
      </c>
      <c r="F17" s="216">
        <v>2740089.74</v>
      </c>
      <c r="G17" s="217"/>
    </row>
    <row r="18" spans="1:7" ht="15.75" customHeight="1">
      <c r="A18" s="218" t="s">
        <v>47</v>
      </c>
      <c r="B18" s="218"/>
      <c r="C18" s="217"/>
      <c r="D18" s="214" t="s">
        <v>48</v>
      </c>
      <c r="E18" s="212"/>
      <c r="F18" s="213"/>
      <c r="G18" s="217"/>
    </row>
    <row r="19" spans="1:7" ht="15.75" customHeight="1">
      <c r="A19" s="218"/>
      <c r="B19" s="218"/>
      <c r="C19" s="217"/>
      <c r="D19" s="214" t="s">
        <v>49</v>
      </c>
      <c r="E19" s="212"/>
      <c r="F19" s="213"/>
      <c r="G19" s="217"/>
    </row>
    <row r="20" spans="1:7" ht="15.75" customHeight="1">
      <c r="A20" s="218" t="s">
        <v>50</v>
      </c>
      <c r="B20" s="218"/>
      <c r="C20" s="217"/>
      <c r="D20" s="214" t="s">
        <v>51</v>
      </c>
      <c r="E20" s="212"/>
      <c r="F20" s="217"/>
      <c r="G20" s="217"/>
    </row>
    <row r="21" spans="1:7" ht="15.75" customHeight="1">
      <c r="A21" s="222" t="s">
        <v>52</v>
      </c>
      <c r="B21" s="223">
        <f>B5+B13</f>
        <v>0</v>
      </c>
      <c r="C21" s="223">
        <f>C5+C13</f>
        <v>0</v>
      </c>
      <c r="D21" s="224" t="s">
        <v>53</v>
      </c>
      <c r="E21" s="213"/>
      <c r="F21" s="213"/>
      <c r="G21" s="213"/>
    </row>
    <row r="22" spans="1:7" ht="15.75" customHeight="1">
      <c r="A22" s="225" t="s">
        <v>54</v>
      </c>
      <c r="B22" s="226">
        <f>SUM(B23:B25)</f>
        <v>30230287.87</v>
      </c>
      <c r="C22" s="226">
        <f>SUM(C23:C25)</f>
        <v>20673121</v>
      </c>
      <c r="D22" s="214" t="s">
        <v>55</v>
      </c>
      <c r="E22" s="227"/>
      <c r="F22" s="228"/>
      <c r="G22" s="228"/>
    </row>
    <row r="23" spans="1:7" ht="15.75" customHeight="1">
      <c r="A23" s="229" t="s">
        <v>56</v>
      </c>
      <c r="B23" s="230">
        <v>14362228.21</v>
      </c>
      <c r="C23" s="231">
        <v>12604383</v>
      </c>
      <c r="D23" s="214" t="s">
        <v>57</v>
      </c>
      <c r="E23" s="232">
        <v>899524.2</v>
      </c>
      <c r="F23" s="233">
        <v>873468.84</v>
      </c>
      <c r="G23" s="228"/>
    </row>
    <row r="24" spans="1:7" ht="15.75" customHeight="1">
      <c r="A24" s="229" t="s">
        <v>58</v>
      </c>
      <c r="B24" s="230">
        <v>8176032.66</v>
      </c>
      <c r="C24" s="234">
        <v>8068738</v>
      </c>
      <c r="D24" s="214" t="s">
        <v>59</v>
      </c>
      <c r="E24" s="235"/>
      <c r="F24" s="228"/>
      <c r="G24" s="228"/>
    </row>
    <row r="25" spans="1:7" ht="15.75" customHeight="1">
      <c r="A25" s="229" t="s">
        <v>60</v>
      </c>
      <c r="B25" s="230">
        <v>7692027</v>
      </c>
      <c r="C25" s="228"/>
      <c r="D25" s="214" t="s">
        <v>61</v>
      </c>
      <c r="E25" s="236">
        <v>40000</v>
      </c>
      <c r="F25" s="233"/>
      <c r="G25" s="228"/>
    </row>
    <row r="26" spans="1:7" ht="15.75" customHeight="1">
      <c r="A26" s="237"/>
      <c r="B26" s="238"/>
      <c r="C26" s="228"/>
      <c r="D26" s="214" t="s">
        <v>62</v>
      </c>
      <c r="E26" s="239"/>
      <c r="F26" s="228"/>
      <c r="G26" s="228"/>
    </row>
    <row r="27" spans="1:7" ht="15.75" customHeight="1">
      <c r="A27" s="237"/>
      <c r="B27" s="238"/>
      <c r="C27" s="228"/>
      <c r="D27" s="214" t="s">
        <v>63</v>
      </c>
      <c r="E27" s="236"/>
      <c r="F27" s="228"/>
      <c r="G27" s="228"/>
    </row>
    <row r="28" spans="1:7" ht="15.75" customHeight="1">
      <c r="A28" s="237"/>
      <c r="B28" s="238"/>
      <c r="C28" s="228"/>
      <c r="D28" s="214" t="s">
        <v>64</v>
      </c>
      <c r="E28" s="236"/>
      <c r="F28" s="240"/>
      <c r="G28" s="240"/>
    </row>
    <row r="29" spans="1:7" ht="15.75" customHeight="1">
      <c r="A29" s="237"/>
      <c r="B29" s="238"/>
      <c r="C29" s="228"/>
      <c r="D29" s="222" t="s">
        <v>65</v>
      </c>
      <c r="E29" s="241">
        <f>SUM(E5:E28)</f>
        <v>30230287.93</v>
      </c>
      <c r="F29" s="241">
        <f>SUM(F5:F28)</f>
        <v>23558990.55</v>
      </c>
      <c r="G29" s="241">
        <f>SUM(G5:G28)</f>
        <v>0</v>
      </c>
    </row>
    <row r="30" spans="1:7" ht="15.75" customHeight="1">
      <c r="A30" s="237"/>
      <c r="B30" s="238"/>
      <c r="C30" s="228"/>
      <c r="D30" s="225" t="s">
        <v>66</v>
      </c>
      <c r="E30" s="241">
        <f>SUM(E31)</f>
        <v>0</v>
      </c>
      <c r="F30" s="241">
        <f>SUM(F31)</f>
        <v>0</v>
      </c>
      <c r="G30" s="241">
        <f>SUM(G31)</f>
        <v>0</v>
      </c>
    </row>
    <row r="31" spans="1:7" ht="15.75" customHeight="1">
      <c r="A31" s="237"/>
      <c r="B31" s="238"/>
      <c r="C31" s="228"/>
      <c r="D31" s="242" t="s">
        <v>67</v>
      </c>
      <c r="E31" s="241">
        <f>SUM(E32:E33)</f>
        <v>0</v>
      </c>
      <c r="F31" s="241">
        <f>SUM(F32:F33)</f>
        <v>0</v>
      </c>
      <c r="G31" s="241">
        <f>SUM(G32:G33)</f>
        <v>0</v>
      </c>
    </row>
    <row r="32" spans="1:7" ht="15.75" customHeight="1">
      <c r="A32" s="237"/>
      <c r="B32" s="238"/>
      <c r="C32" s="228"/>
      <c r="D32" s="242" t="s">
        <v>68</v>
      </c>
      <c r="E32" s="243"/>
      <c r="F32" s="228"/>
      <c r="G32" s="228"/>
    </row>
    <row r="33" spans="1:7" ht="15.75" customHeight="1">
      <c r="A33" s="229"/>
      <c r="B33" s="238"/>
      <c r="C33" s="228"/>
      <c r="D33" s="244" t="s">
        <v>69</v>
      </c>
      <c r="E33" s="245"/>
      <c r="F33" s="228"/>
      <c r="G33" s="228"/>
    </row>
    <row r="34" spans="1:7" ht="15.75" customHeight="1">
      <c r="A34" s="246"/>
      <c r="B34" s="247"/>
      <c r="C34" s="228"/>
      <c r="D34" s="244"/>
      <c r="E34" s="245"/>
      <c r="F34" s="228"/>
      <c r="G34" s="228"/>
    </row>
    <row r="35" spans="1:7" ht="15.75" customHeight="1">
      <c r="A35" s="248" t="s">
        <v>70</v>
      </c>
      <c r="B35" s="249"/>
      <c r="C35" s="228">
        <v>2885870.1</v>
      </c>
      <c r="D35" s="250" t="s">
        <v>71</v>
      </c>
      <c r="E35" s="251"/>
      <c r="F35" s="228"/>
      <c r="G35" s="228"/>
    </row>
    <row r="36" spans="1:7" ht="15.75" customHeight="1">
      <c r="A36" s="252" t="s">
        <v>72</v>
      </c>
      <c r="B36" s="249"/>
      <c r="C36" s="228">
        <v>2885870.1</v>
      </c>
      <c r="D36" s="250" t="s">
        <v>73</v>
      </c>
      <c r="E36" s="253">
        <f>E37+E38</f>
        <v>0</v>
      </c>
      <c r="F36" s="253">
        <f>F37+F38</f>
        <v>0</v>
      </c>
      <c r="G36" s="253">
        <f>G37+G38</f>
        <v>0</v>
      </c>
    </row>
    <row r="37" spans="1:7" ht="15.75" customHeight="1">
      <c r="A37" s="252"/>
      <c r="B37" s="249"/>
      <c r="C37" s="228"/>
      <c r="D37" s="254" t="s">
        <v>74</v>
      </c>
      <c r="E37" s="255"/>
      <c r="F37" s="228"/>
      <c r="G37" s="228"/>
    </row>
    <row r="38" spans="1:7" ht="15.75" customHeight="1">
      <c r="A38" s="252"/>
      <c r="B38" s="249"/>
      <c r="C38" s="228"/>
      <c r="D38" s="218" t="s">
        <v>75</v>
      </c>
      <c r="E38" s="256"/>
      <c r="F38" s="228"/>
      <c r="G38" s="228"/>
    </row>
    <row r="39" spans="1:7" ht="15.75" customHeight="1">
      <c r="A39" s="248" t="s">
        <v>76</v>
      </c>
      <c r="B39" s="257"/>
      <c r="C39" s="228"/>
      <c r="D39" s="254"/>
      <c r="E39" s="255"/>
      <c r="F39" s="228"/>
      <c r="G39" s="228"/>
    </row>
    <row r="40" spans="1:7" ht="15.75" customHeight="1">
      <c r="A40" s="258" t="s">
        <v>77</v>
      </c>
      <c r="B40" s="259">
        <f>B21+B22+B35</f>
        <v>30230287.87</v>
      </c>
      <c r="C40" s="241">
        <f>C21+C22+C35</f>
        <v>23558991.1</v>
      </c>
      <c r="D40" s="258" t="s">
        <v>78</v>
      </c>
      <c r="E40" s="260">
        <f>E29+E30+E35+E36</f>
        <v>30230287.93</v>
      </c>
      <c r="F40" s="260">
        <f>F29+F30+F35+F36</f>
        <v>23558990.55</v>
      </c>
      <c r="G40" s="260">
        <f>G29+G30+G35+G36</f>
        <v>0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4">
      <selection activeCell="B40" sqref="B40"/>
    </sheetView>
  </sheetViews>
  <sheetFormatPr defaultColWidth="31.375" defaultRowHeight="14.25"/>
  <cols>
    <col min="1" max="1" width="11.50390625" style="195" customWidth="1"/>
    <col min="2" max="2" width="51.875" style="195" customWidth="1"/>
    <col min="3" max="3" width="18.50390625" style="195" customWidth="1"/>
    <col min="4" max="16384" width="31.375" style="195" customWidth="1"/>
  </cols>
  <sheetData>
    <row r="1" spans="1:3" s="194" customFormat="1" ht="22.5">
      <c r="A1" s="179" t="s">
        <v>79</v>
      </c>
      <c r="B1" s="179"/>
      <c r="C1" s="179"/>
    </row>
    <row r="2" spans="2:3" ht="14.25">
      <c r="B2" s="196" t="s">
        <v>21</v>
      </c>
      <c r="C2" s="196"/>
    </row>
    <row r="3" spans="1:3" ht="18.75">
      <c r="A3" s="197" t="s">
        <v>80</v>
      </c>
      <c r="B3" s="198" t="s">
        <v>81</v>
      </c>
      <c r="C3" s="199" t="s">
        <v>82</v>
      </c>
    </row>
    <row r="4" spans="1:3" ht="15" customHeight="1">
      <c r="A4" s="200"/>
      <c r="B4" s="201" t="s">
        <v>83</v>
      </c>
      <c r="C4" s="202">
        <f>SUM(C5,C20,C23,C26,C45,C52,C59,C62,C77,C84,C87)</f>
        <v>23558990.55</v>
      </c>
    </row>
    <row r="5" spans="1:3" ht="15" customHeight="1">
      <c r="A5" s="203" t="s">
        <v>84</v>
      </c>
      <c r="B5" s="203" t="s">
        <v>85</v>
      </c>
      <c r="C5" s="202">
        <f>SUM(C6,C8,C12,C14,C16,C18)</f>
        <v>5580550.33</v>
      </c>
    </row>
    <row r="6" spans="1:3" ht="15" customHeight="1">
      <c r="A6" s="204">
        <v>20101</v>
      </c>
      <c r="B6" s="204" t="s">
        <v>86</v>
      </c>
      <c r="C6" s="202">
        <f>SUM(C7)</f>
        <v>0</v>
      </c>
    </row>
    <row r="7" spans="1:3" ht="15" customHeight="1">
      <c r="A7" s="204">
        <v>2010101</v>
      </c>
      <c r="B7" s="205" t="s">
        <v>87</v>
      </c>
      <c r="C7" s="206"/>
    </row>
    <row r="8" spans="1:3" ht="15" customHeight="1">
      <c r="A8" s="204" t="s">
        <v>88</v>
      </c>
      <c r="B8" s="204" t="s">
        <v>89</v>
      </c>
      <c r="C8" s="202">
        <f>SUM(C9:C11)</f>
        <v>5580550.33</v>
      </c>
    </row>
    <row r="9" spans="1:3" ht="15" customHeight="1">
      <c r="A9" s="204" t="s">
        <v>90</v>
      </c>
      <c r="B9" s="205" t="s">
        <v>91</v>
      </c>
      <c r="C9" s="206">
        <v>5540050.33</v>
      </c>
    </row>
    <row r="10" spans="1:3" ht="15" customHeight="1">
      <c r="A10" s="204" t="s">
        <v>92</v>
      </c>
      <c r="B10" s="204" t="s">
        <v>93</v>
      </c>
      <c r="C10" s="206"/>
    </row>
    <row r="11" spans="1:3" ht="15" customHeight="1">
      <c r="A11" s="204" t="s">
        <v>94</v>
      </c>
      <c r="B11" s="205" t="s">
        <v>95</v>
      </c>
      <c r="C11" s="206">
        <v>40500</v>
      </c>
    </row>
    <row r="12" spans="1:3" ht="15" customHeight="1">
      <c r="A12" s="204">
        <v>20129</v>
      </c>
      <c r="B12" s="204" t="s">
        <v>96</v>
      </c>
      <c r="C12" s="202">
        <f>SUM(C13)</f>
        <v>0</v>
      </c>
    </row>
    <row r="13" spans="1:3" ht="15" customHeight="1">
      <c r="A13" s="204">
        <v>2012950</v>
      </c>
      <c r="B13" s="204" t="s">
        <v>97</v>
      </c>
      <c r="C13" s="206"/>
    </row>
    <row r="14" spans="1:3" ht="15" customHeight="1">
      <c r="A14" s="204" t="s">
        <v>98</v>
      </c>
      <c r="B14" s="204" t="s">
        <v>99</v>
      </c>
      <c r="C14" s="202">
        <f>SUM(C15)</f>
        <v>0</v>
      </c>
    </row>
    <row r="15" spans="1:3" ht="15" customHeight="1">
      <c r="A15" s="204" t="s">
        <v>100</v>
      </c>
      <c r="B15" s="204" t="s">
        <v>101</v>
      </c>
      <c r="C15" s="206"/>
    </row>
    <row r="16" spans="1:3" ht="15" customHeight="1">
      <c r="A16" s="204">
        <v>20132</v>
      </c>
      <c r="B16" s="204" t="s">
        <v>102</v>
      </c>
      <c r="C16" s="202">
        <f>SUM(C17)</f>
        <v>0</v>
      </c>
    </row>
    <row r="17" spans="1:3" ht="15" customHeight="1">
      <c r="A17" s="204">
        <v>2013202</v>
      </c>
      <c r="B17" s="204" t="s">
        <v>101</v>
      </c>
      <c r="C17" s="206"/>
    </row>
    <row r="18" spans="1:3" ht="15" customHeight="1">
      <c r="A18" s="204">
        <v>20199</v>
      </c>
      <c r="B18" s="204" t="s">
        <v>103</v>
      </c>
      <c r="C18" s="202">
        <f>SUM(C19)</f>
        <v>0</v>
      </c>
    </row>
    <row r="19" spans="1:3" ht="15" customHeight="1">
      <c r="A19" s="204">
        <v>2019999</v>
      </c>
      <c r="B19" s="204" t="s">
        <v>104</v>
      </c>
      <c r="C19" s="206"/>
    </row>
    <row r="20" spans="1:3" ht="15" customHeight="1">
      <c r="A20" s="203">
        <v>204</v>
      </c>
      <c r="B20" s="203" t="s">
        <v>105</v>
      </c>
      <c r="C20" s="202">
        <f>SUM(C21)</f>
        <v>0</v>
      </c>
    </row>
    <row r="21" spans="1:3" ht="15" customHeight="1">
      <c r="A21" s="204">
        <v>20499</v>
      </c>
      <c r="B21" s="204" t="s">
        <v>106</v>
      </c>
      <c r="C21" s="202">
        <f>SUM(C22)</f>
        <v>0</v>
      </c>
    </row>
    <row r="22" spans="1:3" ht="15" customHeight="1">
      <c r="A22" s="204">
        <v>2049999</v>
      </c>
      <c r="B22" s="204" t="s">
        <v>107</v>
      </c>
      <c r="C22" s="206"/>
    </row>
    <row r="23" spans="1:3" ht="15" customHeight="1">
      <c r="A23" s="203">
        <v>207</v>
      </c>
      <c r="B23" s="203" t="s">
        <v>108</v>
      </c>
      <c r="C23" s="202">
        <f>SUM(C24)</f>
        <v>0</v>
      </c>
    </row>
    <row r="24" spans="1:3" ht="15" customHeight="1">
      <c r="A24" s="204">
        <v>20701</v>
      </c>
      <c r="B24" s="204" t="s">
        <v>109</v>
      </c>
      <c r="C24" s="202">
        <f>SUM(C25)</f>
        <v>0</v>
      </c>
    </row>
    <row r="25" spans="1:3" ht="15" customHeight="1">
      <c r="A25" s="204">
        <v>2070109</v>
      </c>
      <c r="B25" s="204" t="s">
        <v>110</v>
      </c>
      <c r="C25" s="206"/>
    </row>
    <row r="26" spans="1:3" ht="15" customHeight="1">
      <c r="A26" s="203" t="s">
        <v>111</v>
      </c>
      <c r="B26" s="203" t="s">
        <v>112</v>
      </c>
      <c r="C26" s="202">
        <f>SUM(C27,C30,C36,C39,C43,C32)</f>
        <v>2868729.68</v>
      </c>
    </row>
    <row r="27" spans="1:3" ht="15" customHeight="1">
      <c r="A27" s="204">
        <v>20801</v>
      </c>
      <c r="B27" s="204" t="s">
        <v>113</v>
      </c>
      <c r="C27" s="202">
        <f>SUM(C28:C29)</f>
        <v>100000</v>
      </c>
    </row>
    <row r="28" spans="1:3" ht="15" customHeight="1">
      <c r="A28" s="204">
        <v>2080109</v>
      </c>
      <c r="B28" s="204" t="s">
        <v>114</v>
      </c>
      <c r="C28" s="206"/>
    </row>
    <row r="29" spans="1:3" ht="15" customHeight="1">
      <c r="A29" s="204">
        <v>2080199</v>
      </c>
      <c r="B29" s="204" t="s">
        <v>115</v>
      </c>
      <c r="C29" s="206">
        <v>100000</v>
      </c>
    </row>
    <row r="30" spans="1:3" ht="15" customHeight="1">
      <c r="A30" s="204" t="s">
        <v>116</v>
      </c>
      <c r="B30" s="204" t="s">
        <v>117</v>
      </c>
      <c r="C30" s="202">
        <f>SUM(C31)</f>
        <v>0</v>
      </c>
    </row>
    <row r="31" spans="1:3" ht="15" customHeight="1">
      <c r="A31" s="204" t="s">
        <v>118</v>
      </c>
      <c r="B31" s="204" t="s">
        <v>119</v>
      </c>
      <c r="C31" s="206"/>
    </row>
    <row r="32" spans="1:3" ht="15" customHeight="1">
      <c r="A32" s="204" t="s">
        <v>120</v>
      </c>
      <c r="B32" s="204" t="s">
        <v>121</v>
      </c>
      <c r="C32" s="202">
        <f>SUM(C33:C35)</f>
        <v>2559009.68</v>
      </c>
    </row>
    <row r="33" spans="1:3" ht="15" customHeight="1">
      <c r="A33" s="204" t="s">
        <v>122</v>
      </c>
      <c r="B33" s="204" t="s">
        <v>123</v>
      </c>
      <c r="C33" s="206">
        <v>1115025.12</v>
      </c>
    </row>
    <row r="34" spans="1:3" ht="15" customHeight="1">
      <c r="A34" s="204" t="s">
        <v>124</v>
      </c>
      <c r="B34" s="204" t="s">
        <v>125</v>
      </c>
      <c r="C34" s="206">
        <v>454984.56</v>
      </c>
    </row>
    <row r="35" spans="1:3" ht="15" customHeight="1">
      <c r="A35" s="204" t="s">
        <v>126</v>
      </c>
      <c r="B35" s="204" t="s">
        <v>127</v>
      </c>
      <c r="C35" s="206">
        <v>989000</v>
      </c>
    </row>
    <row r="36" spans="1:3" ht="15" customHeight="1">
      <c r="A36" s="204">
        <v>20808</v>
      </c>
      <c r="B36" s="204" t="s">
        <v>128</v>
      </c>
      <c r="C36" s="202">
        <f>SUM(C37:C38)</f>
        <v>0</v>
      </c>
    </row>
    <row r="37" spans="1:3" ht="15" customHeight="1">
      <c r="A37" s="204">
        <v>2080801</v>
      </c>
      <c r="B37" s="204" t="s">
        <v>129</v>
      </c>
      <c r="C37" s="206"/>
    </row>
    <row r="38" spans="1:3" ht="15" customHeight="1">
      <c r="A38" s="204">
        <v>2080899</v>
      </c>
      <c r="B38" s="204" t="s">
        <v>130</v>
      </c>
      <c r="C38" s="206"/>
    </row>
    <row r="39" spans="1:3" ht="15" customHeight="1">
      <c r="A39" s="204" t="s">
        <v>131</v>
      </c>
      <c r="B39" s="204" t="s">
        <v>132</v>
      </c>
      <c r="C39" s="202">
        <f>SUM(C40:C42)</f>
        <v>209720</v>
      </c>
    </row>
    <row r="40" spans="1:3" ht="15" customHeight="1">
      <c r="A40" s="204">
        <v>2081002</v>
      </c>
      <c r="B40" s="204" t="s">
        <v>133</v>
      </c>
      <c r="C40" s="206"/>
    </row>
    <row r="41" spans="1:3" ht="15" customHeight="1">
      <c r="A41" s="204" t="s">
        <v>134</v>
      </c>
      <c r="B41" s="204" t="s">
        <v>135</v>
      </c>
      <c r="C41" s="206"/>
    </row>
    <row r="42" spans="1:3" ht="15" customHeight="1">
      <c r="A42" s="204" t="s">
        <v>136</v>
      </c>
      <c r="B42" s="204" t="s">
        <v>137</v>
      </c>
      <c r="C42" s="206">
        <v>209720</v>
      </c>
    </row>
    <row r="43" spans="1:3" ht="15" customHeight="1">
      <c r="A43" s="204">
        <v>20828</v>
      </c>
      <c r="B43" s="204" t="s">
        <v>138</v>
      </c>
      <c r="C43" s="202">
        <f>SUM(C44)</f>
        <v>0</v>
      </c>
    </row>
    <row r="44" spans="1:3" ht="15" customHeight="1">
      <c r="A44" s="204">
        <v>2082850</v>
      </c>
      <c r="B44" s="204" t="s">
        <v>97</v>
      </c>
      <c r="C44" s="206"/>
    </row>
    <row r="45" spans="1:3" ht="15" customHeight="1">
      <c r="A45" s="203" t="s">
        <v>139</v>
      </c>
      <c r="B45" s="203" t="s">
        <v>140</v>
      </c>
      <c r="C45" s="202">
        <f>SUM(C46,C50)</f>
        <v>783832.63</v>
      </c>
    </row>
    <row r="46" spans="1:3" ht="15" customHeight="1">
      <c r="A46" s="204" t="s">
        <v>141</v>
      </c>
      <c r="B46" s="204" t="s">
        <v>142</v>
      </c>
      <c r="C46" s="202">
        <f>SUM(C47:C49)</f>
        <v>780592.63</v>
      </c>
    </row>
    <row r="47" spans="1:3" ht="15" customHeight="1">
      <c r="A47" s="204" t="s">
        <v>143</v>
      </c>
      <c r="B47" s="204" t="s">
        <v>144</v>
      </c>
      <c r="C47" s="206">
        <v>370379.91</v>
      </c>
    </row>
    <row r="48" spans="1:3" ht="15" customHeight="1">
      <c r="A48" s="204" t="s">
        <v>145</v>
      </c>
      <c r="B48" s="204" t="s">
        <v>146</v>
      </c>
      <c r="C48" s="206">
        <v>393150.8</v>
      </c>
    </row>
    <row r="49" spans="1:3" ht="15" customHeight="1">
      <c r="A49" s="204" t="s">
        <v>147</v>
      </c>
      <c r="B49" s="204" t="s">
        <v>148</v>
      </c>
      <c r="C49" s="206">
        <v>17061.92</v>
      </c>
    </row>
    <row r="50" spans="1:3" ht="15" customHeight="1">
      <c r="A50" s="204">
        <v>21015</v>
      </c>
      <c r="B50" s="204" t="s">
        <v>149</v>
      </c>
      <c r="C50" s="202">
        <f>SUM(C51)</f>
        <v>3240</v>
      </c>
    </row>
    <row r="51" spans="1:3" ht="15" customHeight="1">
      <c r="A51" s="204">
        <v>2101506</v>
      </c>
      <c r="B51" s="204" t="s">
        <v>150</v>
      </c>
      <c r="C51" s="206">
        <v>3240</v>
      </c>
    </row>
    <row r="52" spans="1:3" ht="15" customHeight="1">
      <c r="A52" s="203">
        <v>211</v>
      </c>
      <c r="B52" s="203" t="s">
        <v>151</v>
      </c>
      <c r="C52" s="202">
        <f>SUM(C53,C55,C57)</f>
        <v>0</v>
      </c>
    </row>
    <row r="53" spans="1:3" ht="15" customHeight="1">
      <c r="A53" s="204">
        <v>21103</v>
      </c>
      <c r="B53" s="204" t="s">
        <v>152</v>
      </c>
      <c r="C53" s="202">
        <f>SUM(C54)</f>
        <v>0</v>
      </c>
    </row>
    <row r="54" spans="1:3" ht="15" customHeight="1">
      <c r="A54" s="204">
        <v>2110302</v>
      </c>
      <c r="B54" s="204" t="s">
        <v>153</v>
      </c>
      <c r="C54" s="206"/>
    </row>
    <row r="55" spans="1:3" ht="15" customHeight="1">
      <c r="A55" s="204">
        <v>21104</v>
      </c>
      <c r="B55" s="204" t="s">
        <v>154</v>
      </c>
      <c r="C55" s="202">
        <f>SUM(C56)</f>
        <v>0</v>
      </c>
    </row>
    <row r="56" spans="1:3" ht="15" customHeight="1">
      <c r="A56" s="204">
        <v>2110402</v>
      </c>
      <c r="B56" s="204" t="s">
        <v>155</v>
      </c>
      <c r="C56" s="206"/>
    </row>
    <row r="57" spans="1:3" ht="15" customHeight="1">
      <c r="A57" s="204">
        <v>21199</v>
      </c>
      <c r="B57" s="204" t="s">
        <v>156</v>
      </c>
      <c r="C57" s="202">
        <f>SUM(C58)</f>
        <v>0</v>
      </c>
    </row>
    <row r="58" spans="1:3" ht="15" customHeight="1">
      <c r="A58" s="204">
        <v>2119999</v>
      </c>
      <c r="B58" s="204" t="s">
        <v>157</v>
      </c>
      <c r="C58" s="206"/>
    </row>
    <row r="59" spans="1:3" ht="15" customHeight="1">
      <c r="A59" s="203">
        <v>212</v>
      </c>
      <c r="B59" s="203" t="s">
        <v>158</v>
      </c>
      <c r="C59" s="202">
        <f>SUM(C60)</f>
        <v>0</v>
      </c>
    </row>
    <row r="60" spans="1:3" ht="15" customHeight="1">
      <c r="A60" s="204">
        <v>21299</v>
      </c>
      <c r="B60" s="204" t="s">
        <v>159</v>
      </c>
      <c r="C60" s="202">
        <f>SUM(C61)</f>
        <v>0</v>
      </c>
    </row>
    <row r="61" spans="1:3" ht="15" customHeight="1">
      <c r="A61" s="204">
        <v>2129999</v>
      </c>
      <c r="B61" s="204" t="s">
        <v>160</v>
      </c>
      <c r="C61" s="206"/>
    </row>
    <row r="62" spans="1:3" ht="15" customHeight="1">
      <c r="A62" s="203" t="s">
        <v>161</v>
      </c>
      <c r="B62" s="203" t="s">
        <v>162</v>
      </c>
      <c r="C62" s="202">
        <f>SUM(C63,C66,C68,C72,C75)</f>
        <v>10712319.33</v>
      </c>
    </row>
    <row r="63" spans="1:3" ht="15" customHeight="1">
      <c r="A63" s="204" t="s">
        <v>163</v>
      </c>
      <c r="B63" s="204" t="s">
        <v>164</v>
      </c>
      <c r="C63" s="202">
        <f>SUM(C64:C65)</f>
        <v>5584860.97</v>
      </c>
    </row>
    <row r="64" spans="1:3" ht="15" customHeight="1">
      <c r="A64" s="204">
        <v>2130101</v>
      </c>
      <c r="B64" s="204" t="s">
        <v>87</v>
      </c>
      <c r="C64" s="206"/>
    </row>
    <row r="65" spans="1:3" ht="15" customHeight="1">
      <c r="A65" s="204" t="s">
        <v>165</v>
      </c>
      <c r="B65" s="204" t="s">
        <v>166</v>
      </c>
      <c r="C65" s="206">
        <v>5584860.97</v>
      </c>
    </row>
    <row r="66" spans="1:3" ht="15" customHeight="1">
      <c r="A66" s="204">
        <v>21302</v>
      </c>
      <c r="B66" s="204" t="s">
        <v>167</v>
      </c>
      <c r="C66" s="202">
        <f>SUM(C67)</f>
        <v>0</v>
      </c>
    </row>
    <row r="67" spans="1:3" ht="15" customHeight="1">
      <c r="A67" s="204">
        <v>2130207</v>
      </c>
      <c r="B67" s="204" t="s">
        <v>168</v>
      </c>
      <c r="C67" s="206"/>
    </row>
    <row r="68" spans="1:3" ht="15" customHeight="1">
      <c r="A68" s="204" t="s">
        <v>169</v>
      </c>
      <c r="B68" s="204" t="s">
        <v>170</v>
      </c>
      <c r="C68" s="202">
        <f>SUM(C69:C71)</f>
        <v>142540.36000000002</v>
      </c>
    </row>
    <row r="69" spans="1:3" ht="15" customHeight="1">
      <c r="A69" s="204" t="s">
        <v>171</v>
      </c>
      <c r="B69" s="204" t="s">
        <v>172</v>
      </c>
      <c r="C69" s="206">
        <v>5570.35</v>
      </c>
    </row>
    <row r="70" spans="1:3" ht="15" customHeight="1">
      <c r="A70" s="204" t="s">
        <v>173</v>
      </c>
      <c r="B70" s="204" t="s">
        <v>174</v>
      </c>
      <c r="C70" s="206">
        <v>136970.01</v>
      </c>
    </row>
    <row r="71" spans="1:3" ht="15" customHeight="1">
      <c r="A71" s="204" t="s">
        <v>175</v>
      </c>
      <c r="B71" s="204" t="s">
        <v>176</v>
      </c>
      <c r="C71" s="206"/>
    </row>
    <row r="72" spans="1:3" ht="15" customHeight="1">
      <c r="A72" s="204" t="s">
        <v>177</v>
      </c>
      <c r="B72" s="204" t="s">
        <v>178</v>
      </c>
      <c r="C72" s="202">
        <f>SUM(C73:C74)</f>
        <v>4984918</v>
      </c>
    </row>
    <row r="73" spans="1:3" ht="15" customHeight="1">
      <c r="A73" s="204" t="s">
        <v>179</v>
      </c>
      <c r="B73" s="204" t="s">
        <v>180</v>
      </c>
      <c r="C73" s="206"/>
    </row>
    <row r="74" spans="1:3" ht="15" customHeight="1">
      <c r="A74" s="204" t="s">
        <v>181</v>
      </c>
      <c r="B74" s="204" t="s">
        <v>182</v>
      </c>
      <c r="C74" s="206">
        <v>4984918</v>
      </c>
    </row>
    <row r="75" spans="1:3" ht="15" customHeight="1">
      <c r="A75" s="204" t="s">
        <v>183</v>
      </c>
      <c r="B75" s="204" t="s">
        <v>184</v>
      </c>
      <c r="C75" s="202">
        <f>SUM(C76)</f>
        <v>0</v>
      </c>
    </row>
    <row r="76" spans="1:3" ht="15" customHeight="1">
      <c r="A76" s="204" t="s">
        <v>185</v>
      </c>
      <c r="B76" s="204" t="s">
        <v>186</v>
      </c>
      <c r="C76" s="206"/>
    </row>
    <row r="77" spans="1:3" ht="15" customHeight="1">
      <c r="A77" s="203" t="s">
        <v>187</v>
      </c>
      <c r="B77" s="203" t="s">
        <v>188</v>
      </c>
      <c r="C77" s="202">
        <f>SUM(C78,C82)</f>
        <v>2740089.74</v>
      </c>
    </row>
    <row r="78" spans="1:3" ht="15" customHeight="1">
      <c r="A78" s="204" t="s">
        <v>189</v>
      </c>
      <c r="B78" s="204" t="s">
        <v>190</v>
      </c>
      <c r="C78" s="202">
        <f>SUM(C79:C81)</f>
        <v>1563766.4</v>
      </c>
    </row>
    <row r="79" spans="1:3" ht="15" customHeight="1">
      <c r="A79" s="204">
        <v>2140104</v>
      </c>
      <c r="B79" s="204" t="s">
        <v>191</v>
      </c>
      <c r="C79" s="206">
        <v>51318.4</v>
      </c>
    </row>
    <row r="80" spans="1:3" ht="15" customHeight="1">
      <c r="A80" s="204">
        <v>2140110</v>
      </c>
      <c r="B80" s="204" t="s">
        <v>192</v>
      </c>
      <c r="C80" s="206"/>
    </row>
    <row r="81" spans="1:3" ht="15" customHeight="1">
      <c r="A81" s="204" t="s">
        <v>193</v>
      </c>
      <c r="B81" s="204" t="s">
        <v>194</v>
      </c>
      <c r="C81" s="206">
        <v>1512448</v>
      </c>
    </row>
    <row r="82" spans="1:3" ht="15" customHeight="1">
      <c r="A82" s="204" t="s">
        <v>195</v>
      </c>
      <c r="B82" s="204" t="s">
        <v>196</v>
      </c>
      <c r="C82" s="202">
        <f>SUM(C83)</f>
        <v>1176323.34</v>
      </c>
    </row>
    <row r="83" spans="1:3" ht="15" customHeight="1">
      <c r="A83" s="204" t="s">
        <v>197</v>
      </c>
      <c r="B83" s="204" t="s">
        <v>198</v>
      </c>
      <c r="C83" s="206">
        <v>1176323.34</v>
      </c>
    </row>
    <row r="84" spans="1:3" ht="15" customHeight="1">
      <c r="A84" s="203" t="s">
        <v>199</v>
      </c>
      <c r="B84" s="203" t="s">
        <v>200</v>
      </c>
      <c r="C84" s="202">
        <f>C85</f>
        <v>873468.84</v>
      </c>
    </row>
    <row r="85" spans="1:3" ht="15" customHeight="1">
      <c r="A85" s="204" t="s">
        <v>201</v>
      </c>
      <c r="B85" s="204" t="s">
        <v>202</v>
      </c>
      <c r="C85" s="202">
        <f>SUM(C86)</f>
        <v>873468.84</v>
      </c>
    </row>
    <row r="86" spans="1:3" ht="15" customHeight="1">
      <c r="A86" s="204" t="s">
        <v>203</v>
      </c>
      <c r="B86" s="204" t="s">
        <v>204</v>
      </c>
      <c r="C86" s="206">
        <v>873468.84</v>
      </c>
    </row>
    <row r="87" spans="1:3" ht="14.25">
      <c r="A87" s="203">
        <v>224</v>
      </c>
      <c r="B87" s="203" t="s">
        <v>205</v>
      </c>
      <c r="C87" s="202">
        <f>SUM(C88)</f>
        <v>0</v>
      </c>
    </row>
    <row r="88" spans="1:3" ht="14.25">
      <c r="A88" s="204">
        <v>22407</v>
      </c>
      <c r="B88" s="204" t="s">
        <v>206</v>
      </c>
      <c r="C88" s="202">
        <f>SUM(C89)</f>
        <v>0</v>
      </c>
    </row>
    <row r="89" spans="1:3" ht="14.25">
      <c r="A89" s="204">
        <v>2240799</v>
      </c>
      <c r="B89" s="204" t="s">
        <v>207</v>
      </c>
      <c r="C89" s="207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F23" sqref="F23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2.5">
      <c r="A1" s="179" t="s">
        <v>208</v>
      </c>
      <c r="B1" s="179"/>
      <c r="C1" s="179"/>
    </row>
    <row r="2" spans="1:3" ht="14.25">
      <c r="A2" s="180"/>
      <c r="B2" s="181" t="s">
        <v>209</v>
      </c>
      <c r="C2" s="52"/>
    </row>
    <row r="3" spans="1:3" ht="14.25">
      <c r="A3" s="182"/>
      <c r="B3" s="183"/>
      <c r="C3" s="184" t="s">
        <v>21</v>
      </c>
    </row>
    <row r="4" spans="1:3" ht="14.25">
      <c r="A4" s="185" t="s">
        <v>210</v>
      </c>
      <c r="B4" s="186" t="s">
        <v>211</v>
      </c>
      <c r="C4" s="186" t="s">
        <v>212</v>
      </c>
    </row>
    <row r="5" spans="1:3" ht="14.25">
      <c r="A5" s="187"/>
      <c r="B5" s="185" t="s">
        <v>213</v>
      </c>
      <c r="C5" s="188">
        <f>C6+C11+C22+C30+C37+C41+C44+C48+C51+C57</f>
        <v>15337982.45</v>
      </c>
    </row>
    <row r="6" spans="1:3" ht="14.25">
      <c r="A6" s="189">
        <v>501</v>
      </c>
      <c r="B6" s="190" t="s">
        <v>214</v>
      </c>
      <c r="C6" s="191">
        <f>SUM(C7:C10)</f>
        <v>12167978.15</v>
      </c>
    </row>
    <row r="7" spans="1:3" ht="14.25">
      <c r="A7" s="189">
        <v>50101</v>
      </c>
      <c r="B7" s="190" t="s">
        <v>215</v>
      </c>
      <c r="C7" s="192">
        <v>7278907</v>
      </c>
    </row>
    <row r="8" spans="1:3" ht="14.25">
      <c r="A8" s="189">
        <v>50102</v>
      </c>
      <c r="B8" s="190" t="s">
        <v>216</v>
      </c>
      <c r="C8" s="192">
        <v>2350602.31</v>
      </c>
    </row>
    <row r="9" spans="1:3" ht="14.25">
      <c r="A9" s="189">
        <v>50103</v>
      </c>
      <c r="B9" s="190" t="s">
        <v>217</v>
      </c>
      <c r="C9" s="192">
        <v>873468.84</v>
      </c>
    </row>
    <row r="10" spans="1:3" ht="14.25">
      <c r="A10" s="189">
        <v>50199</v>
      </c>
      <c r="B10" s="190" t="s">
        <v>218</v>
      </c>
      <c r="C10" s="192">
        <v>1665000</v>
      </c>
    </row>
    <row r="11" spans="1:3" ht="14.25">
      <c r="A11" s="189">
        <v>502</v>
      </c>
      <c r="B11" s="190" t="s">
        <v>219</v>
      </c>
      <c r="C11" s="191">
        <f>SUM(C12:C21)</f>
        <v>2181004.3</v>
      </c>
    </row>
    <row r="12" spans="1:3" ht="14.25">
      <c r="A12" s="189">
        <v>50201</v>
      </c>
      <c r="B12" s="190" t="s">
        <v>220</v>
      </c>
      <c r="C12" s="192">
        <v>959840</v>
      </c>
    </row>
    <row r="13" spans="1:3" ht="14.25">
      <c r="A13" s="189">
        <v>50202</v>
      </c>
      <c r="B13" s="190" t="s">
        <v>221</v>
      </c>
      <c r="C13" s="192">
        <v>40000</v>
      </c>
    </row>
    <row r="14" spans="1:3" ht="14.25">
      <c r="A14" s="189">
        <v>50203</v>
      </c>
      <c r="B14" s="190" t="s">
        <v>222</v>
      </c>
      <c r="C14" s="192">
        <v>23338.56</v>
      </c>
    </row>
    <row r="15" spans="1:3" ht="14.25">
      <c r="A15" s="189">
        <v>50204</v>
      </c>
      <c r="B15" s="190" t="s">
        <v>223</v>
      </c>
      <c r="C15" s="192"/>
    </row>
    <row r="16" spans="1:3" ht="14.25">
      <c r="A16" s="189">
        <v>50205</v>
      </c>
      <c r="B16" s="190" t="s">
        <v>224</v>
      </c>
      <c r="C16" s="192"/>
    </row>
    <row r="17" spans="1:3" ht="14.25">
      <c r="A17" s="189">
        <v>50206</v>
      </c>
      <c r="B17" s="190" t="s">
        <v>225</v>
      </c>
      <c r="C17" s="192">
        <v>45000</v>
      </c>
    </row>
    <row r="18" spans="1:3" ht="14.25">
      <c r="A18" s="189">
        <v>50207</v>
      </c>
      <c r="B18" s="190" t="s">
        <v>226</v>
      </c>
      <c r="C18" s="192"/>
    </row>
    <row r="19" spans="1:3" ht="14.25">
      <c r="A19" s="189">
        <v>50208</v>
      </c>
      <c r="B19" s="190" t="s">
        <v>227</v>
      </c>
      <c r="C19" s="192">
        <v>40000</v>
      </c>
    </row>
    <row r="20" spans="1:3" ht="14.25">
      <c r="A20" s="189">
        <v>50209</v>
      </c>
      <c r="B20" s="190" t="s">
        <v>228</v>
      </c>
      <c r="C20" s="192"/>
    </row>
    <row r="21" spans="1:3" ht="14.25">
      <c r="A21" s="189">
        <v>50299</v>
      </c>
      <c r="B21" s="190" t="s">
        <v>229</v>
      </c>
      <c r="C21" s="192">
        <v>1072825.74</v>
      </c>
    </row>
    <row r="22" spans="1:3" ht="14.25">
      <c r="A22" s="189">
        <v>503</v>
      </c>
      <c r="B22" s="190" t="s">
        <v>230</v>
      </c>
      <c r="C22" s="191">
        <f>SUM(C23:C29)</f>
        <v>0</v>
      </c>
    </row>
    <row r="23" spans="1:3" ht="14.25">
      <c r="A23" s="189">
        <v>50301</v>
      </c>
      <c r="B23" s="190" t="s">
        <v>231</v>
      </c>
      <c r="C23" s="192"/>
    </row>
    <row r="24" spans="1:3" ht="14.25">
      <c r="A24" s="189">
        <v>50302</v>
      </c>
      <c r="B24" s="190" t="s">
        <v>232</v>
      </c>
      <c r="C24" s="192"/>
    </row>
    <row r="25" spans="1:3" ht="14.25">
      <c r="A25" s="189">
        <v>50303</v>
      </c>
      <c r="B25" s="190" t="s">
        <v>233</v>
      </c>
      <c r="C25" s="192"/>
    </row>
    <row r="26" spans="1:3" ht="14.25">
      <c r="A26" s="189">
        <v>50305</v>
      </c>
      <c r="B26" s="190" t="s">
        <v>234</v>
      </c>
      <c r="C26" s="192"/>
    </row>
    <row r="27" spans="1:3" ht="14.25">
      <c r="A27" s="189">
        <v>50306</v>
      </c>
      <c r="B27" s="190" t="s">
        <v>235</v>
      </c>
      <c r="C27" s="192"/>
    </row>
    <row r="28" spans="1:3" ht="14.25">
      <c r="A28" s="189">
        <v>50307</v>
      </c>
      <c r="B28" s="190" t="s">
        <v>236</v>
      </c>
      <c r="C28" s="192"/>
    </row>
    <row r="29" spans="1:3" ht="14.25">
      <c r="A29" s="189">
        <v>50399</v>
      </c>
      <c r="B29" s="190" t="s">
        <v>237</v>
      </c>
      <c r="C29" s="192"/>
    </row>
    <row r="30" spans="1:3" ht="14.25">
      <c r="A30" s="189">
        <v>504</v>
      </c>
      <c r="B30" s="190" t="s">
        <v>238</v>
      </c>
      <c r="C30" s="191">
        <f>SUM(C31:C36)</f>
        <v>0</v>
      </c>
    </row>
    <row r="31" spans="1:3" ht="14.25">
      <c r="A31" s="189">
        <v>50401</v>
      </c>
      <c r="B31" s="190" t="s">
        <v>231</v>
      </c>
      <c r="C31" s="192"/>
    </row>
    <row r="32" spans="1:3" ht="14.25">
      <c r="A32" s="189">
        <v>50402</v>
      </c>
      <c r="B32" s="190" t="s">
        <v>232</v>
      </c>
      <c r="C32" s="192"/>
    </row>
    <row r="33" spans="1:3" ht="14.25">
      <c r="A33" s="189">
        <v>50403</v>
      </c>
      <c r="B33" s="190" t="s">
        <v>233</v>
      </c>
      <c r="C33" s="192"/>
    </row>
    <row r="34" spans="1:3" ht="14.25">
      <c r="A34" s="189">
        <v>50404</v>
      </c>
      <c r="B34" s="190" t="s">
        <v>235</v>
      </c>
      <c r="C34" s="192"/>
    </row>
    <row r="35" spans="1:3" ht="14.25">
      <c r="A35" s="189">
        <v>50405</v>
      </c>
      <c r="B35" s="190" t="s">
        <v>236</v>
      </c>
      <c r="C35" s="192"/>
    </row>
    <row r="36" spans="1:3" ht="14.25">
      <c r="A36" s="189">
        <v>50499</v>
      </c>
      <c r="B36" s="190" t="s">
        <v>237</v>
      </c>
      <c r="C36" s="192"/>
    </row>
    <row r="37" spans="1:3" ht="14.25">
      <c r="A37" s="189">
        <v>505</v>
      </c>
      <c r="B37" s="190" t="s">
        <v>239</v>
      </c>
      <c r="C37" s="191">
        <f>SUM(C38:C40)</f>
        <v>0</v>
      </c>
    </row>
    <row r="38" spans="1:3" ht="14.25">
      <c r="A38" s="189">
        <v>50501</v>
      </c>
      <c r="B38" s="190" t="s">
        <v>240</v>
      </c>
      <c r="C38" s="192"/>
    </row>
    <row r="39" spans="1:3" ht="14.25">
      <c r="A39" s="189">
        <v>50502</v>
      </c>
      <c r="B39" s="190" t="s">
        <v>241</v>
      </c>
      <c r="C39" s="192"/>
    </row>
    <row r="40" spans="1:3" ht="14.25">
      <c r="A40" s="189">
        <v>50599</v>
      </c>
      <c r="B40" s="190" t="s">
        <v>242</v>
      </c>
      <c r="C40" s="192"/>
    </row>
    <row r="41" spans="1:3" ht="14.25">
      <c r="A41" s="189">
        <v>506</v>
      </c>
      <c r="B41" s="190" t="s">
        <v>243</v>
      </c>
      <c r="C41" s="191">
        <f>SUM(C42:C43)</f>
        <v>0</v>
      </c>
    </row>
    <row r="42" spans="1:3" ht="14.25">
      <c r="A42" s="189">
        <v>50601</v>
      </c>
      <c r="B42" s="190" t="s">
        <v>244</v>
      </c>
      <c r="C42" s="192"/>
    </row>
    <row r="43" spans="1:3" ht="14.25">
      <c r="A43" s="189">
        <v>50602</v>
      </c>
      <c r="B43" s="190" t="s">
        <v>245</v>
      </c>
      <c r="C43" s="192"/>
    </row>
    <row r="44" spans="1:3" ht="14.25">
      <c r="A44" s="189">
        <v>507</v>
      </c>
      <c r="B44" s="190" t="s">
        <v>246</v>
      </c>
      <c r="C44" s="191">
        <f>SUM(C45:C47)</f>
        <v>0</v>
      </c>
    </row>
    <row r="45" spans="1:3" ht="14.25">
      <c r="A45" s="189">
        <v>50701</v>
      </c>
      <c r="B45" s="190" t="s">
        <v>247</v>
      </c>
      <c r="C45" s="192"/>
    </row>
    <row r="46" spans="1:3" ht="14.25">
      <c r="A46" s="189">
        <v>50702</v>
      </c>
      <c r="B46" s="190" t="s">
        <v>248</v>
      </c>
      <c r="C46" s="192"/>
    </row>
    <row r="47" spans="1:3" ht="14.25">
      <c r="A47" s="189">
        <v>50799</v>
      </c>
      <c r="B47" s="190" t="s">
        <v>249</v>
      </c>
      <c r="C47" s="192"/>
    </row>
    <row r="48" spans="1:3" ht="14.25">
      <c r="A48" s="189">
        <v>508</v>
      </c>
      <c r="B48" s="190" t="s">
        <v>250</v>
      </c>
      <c r="C48" s="191">
        <f>SUM(C49:C50)</f>
        <v>0</v>
      </c>
    </row>
    <row r="49" spans="1:3" ht="14.25">
      <c r="A49" s="189">
        <v>50801</v>
      </c>
      <c r="B49" s="190" t="s">
        <v>251</v>
      </c>
      <c r="C49" s="192"/>
    </row>
    <row r="50" spans="1:3" ht="14.25">
      <c r="A50" s="189">
        <v>50802</v>
      </c>
      <c r="B50" s="190" t="s">
        <v>252</v>
      </c>
      <c r="C50" s="192"/>
    </row>
    <row r="51" spans="1:3" ht="14.25">
      <c r="A51" s="189">
        <v>509</v>
      </c>
      <c r="B51" s="190" t="s">
        <v>253</v>
      </c>
      <c r="C51" s="191">
        <f>SUM(C52:C56)</f>
        <v>989000</v>
      </c>
    </row>
    <row r="52" spans="1:3" ht="14.25">
      <c r="A52" s="189">
        <v>50901</v>
      </c>
      <c r="B52" s="190" t="s">
        <v>254</v>
      </c>
      <c r="C52" s="192"/>
    </row>
    <row r="53" spans="1:3" ht="14.25">
      <c r="A53" s="189">
        <v>50902</v>
      </c>
      <c r="B53" s="190" t="s">
        <v>255</v>
      </c>
      <c r="C53" s="192"/>
    </row>
    <row r="54" spans="1:3" ht="14.25">
      <c r="A54" s="189">
        <v>50903</v>
      </c>
      <c r="B54" s="190" t="s">
        <v>256</v>
      </c>
      <c r="C54" s="192"/>
    </row>
    <row r="55" spans="1:3" ht="14.25">
      <c r="A55" s="189">
        <v>50905</v>
      </c>
      <c r="B55" s="190" t="s">
        <v>257</v>
      </c>
      <c r="C55" s="192"/>
    </row>
    <row r="56" spans="1:3" ht="14.25">
      <c r="A56" s="189">
        <v>50999</v>
      </c>
      <c r="B56" s="190" t="s">
        <v>258</v>
      </c>
      <c r="C56" s="193">
        <v>989000</v>
      </c>
    </row>
    <row r="57" spans="1:3" ht="14.25">
      <c r="A57" s="189">
        <v>599</v>
      </c>
      <c r="B57" s="190" t="s">
        <v>259</v>
      </c>
      <c r="C57" s="191">
        <f>SUM(C58:C61)</f>
        <v>0</v>
      </c>
    </row>
    <row r="58" spans="1:3" ht="14.25">
      <c r="A58" s="189">
        <v>59906</v>
      </c>
      <c r="B58" s="190" t="s">
        <v>260</v>
      </c>
      <c r="C58" s="192"/>
    </row>
    <row r="59" spans="1:3" ht="14.25">
      <c r="A59" s="189">
        <v>59907</v>
      </c>
      <c r="B59" s="190" t="s">
        <v>261</v>
      </c>
      <c r="C59" s="192"/>
    </row>
    <row r="60" spans="1:3" ht="14.25">
      <c r="A60" s="189">
        <v>59908</v>
      </c>
      <c r="B60" s="190" t="s">
        <v>262</v>
      </c>
      <c r="C60" s="192"/>
    </row>
    <row r="61" spans="1:3" ht="14.25">
      <c r="A61" s="189">
        <v>59999</v>
      </c>
      <c r="B61" s="190" t="s">
        <v>263</v>
      </c>
      <c r="C61" s="192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:B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90"/>
      <c r="B1" s="90"/>
    </row>
    <row r="2" spans="1:2" ht="22.5">
      <c r="A2" s="91" t="s">
        <v>264</v>
      </c>
      <c r="B2" s="91"/>
    </row>
    <row r="3" spans="1:2" ht="14.25">
      <c r="A3" s="92" t="s">
        <v>265</v>
      </c>
      <c r="B3" s="92"/>
    </row>
    <row r="4" spans="1:2" ht="14.25">
      <c r="A4" s="93"/>
      <c r="B4" s="94" t="s">
        <v>21</v>
      </c>
    </row>
    <row r="5" spans="1:2" ht="14.25">
      <c r="A5" s="95" t="s">
        <v>266</v>
      </c>
      <c r="B5" s="96" t="s">
        <v>267</v>
      </c>
    </row>
    <row r="6" spans="1:2" ht="14.25">
      <c r="A6" s="95"/>
      <c r="B6" s="96"/>
    </row>
    <row r="7" spans="1:2" ht="30" customHeight="1">
      <c r="A7" s="97" t="s">
        <v>268</v>
      </c>
      <c r="B7" s="97"/>
    </row>
    <row r="8" spans="1:2" ht="30" customHeight="1">
      <c r="A8" s="98"/>
      <c r="B8" s="99"/>
    </row>
    <row r="9" spans="1:2" ht="30" customHeight="1">
      <c r="A9" s="98"/>
      <c r="B9" s="99"/>
    </row>
    <row r="10" spans="1:2" ht="30" customHeight="1">
      <c r="A10" s="98"/>
      <c r="B10" s="99"/>
    </row>
    <row r="11" spans="1:2" ht="30" customHeight="1">
      <c r="A11" s="98"/>
      <c r="B11" s="99"/>
    </row>
    <row r="12" spans="1:2" ht="30" customHeight="1">
      <c r="A12" s="98"/>
      <c r="B12" s="99"/>
    </row>
    <row r="13" spans="1:2" ht="30" customHeight="1">
      <c r="A13" s="98"/>
      <c r="B13" s="99"/>
    </row>
    <row r="14" spans="1:2" ht="30" customHeight="1">
      <c r="A14" s="98"/>
      <c r="B14" s="99"/>
    </row>
    <row r="15" spans="1:2" ht="30" customHeight="1">
      <c r="A15" s="98"/>
      <c r="B15" s="99"/>
    </row>
    <row r="16" spans="1:2" ht="30" customHeight="1">
      <c r="A16" s="98"/>
      <c r="B16" s="99"/>
    </row>
    <row r="17" spans="1:2" ht="30" customHeight="1">
      <c r="A17" s="98"/>
      <c r="B17" s="99"/>
    </row>
    <row r="18" spans="1:2" ht="30" customHeight="1">
      <c r="A18" s="98"/>
      <c r="B18" s="99"/>
    </row>
    <row r="19" spans="1:2" ht="30" customHeight="1">
      <c r="A19" s="98"/>
      <c r="B19" s="99"/>
    </row>
    <row r="20" spans="1:2" ht="30" customHeight="1">
      <c r="A20" s="98"/>
      <c r="B20" s="99"/>
    </row>
    <row r="21" spans="1:2" ht="30" customHeight="1">
      <c r="A21" s="98"/>
      <c r="B21" s="99"/>
    </row>
    <row r="22" spans="1:2" ht="30" customHeight="1">
      <c r="A22" s="98"/>
      <c r="B22" s="99"/>
    </row>
    <row r="23" spans="1:2" ht="30" customHeight="1">
      <c r="A23" s="98"/>
      <c r="B23" s="98"/>
    </row>
    <row r="24" spans="1:2" ht="14.25">
      <c r="A24" s="100" t="s">
        <v>269</v>
      </c>
      <c r="B24" s="10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11" activePane="bottomRight" state="frozen"/>
      <selection pane="bottomRight" activeCell="C26" sqref="C26"/>
    </sheetView>
  </sheetViews>
  <sheetFormatPr defaultColWidth="9.00390625" defaultRowHeight="14.25"/>
  <cols>
    <col min="1" max="1" width="33.00390625" style="145" customWidth="1"/>
    <col min="2" max="2" width="15.625" style="145" customWidth="1"/>
    <col min="3" max="3" width="14.50390625" style="145" customWidth="1"/>
    <col min="4" max="4" width="31.75390625" style="145" customWidth="1"/>
    <col min="5" max="5" width="15.50390625" style="145" customWidth="1"/>
    <col min="6" max="6" width="15.875" style="145" customWidth="1"/>
    <col min="7" max="7" width="20.875" style="145" customWidth="1"/>
    <col min="8" max="16384" width="9.00390625" style="145" customWidth="1"/>
  </cols>
  <sheetData>
    <row r="1" spans="1:7" s="144" customFormat="1" ht="20.25">
      <c r="A1" s="146" t="s">
        <v>270</v>
      </c>
      <c r="B1" s="146"/>
      <c r="C1" s="146"/>
      <c r="D1" s="146"/>
      <c r="E1" s="146"/>
      <c r="F1" s="146"/>
      <c r="G1" s="146"/>
    </row>
    <row r="2" spans="1:7" ht="14.25">
      <c r="A2" s="144" t="s">
        <v>271</v>
      </c>
      <c r="B2" s="144"/>
      <c r="G2" s="147" t="s">
        <v>21</v>
      </c>
    </row>
    <row r="3" spans="1:7" ht="20.25" customHeight="1">
      <c r="A3" s="148" t="s">
        <v>272</v>
      </c>
      <c r="B3" s="149" t="s">
        <v>25</v>
      </c>
      <c r="C3" s="149" t="s">
        <v>26</v>
      </c>
      <c r="D3" s="148" t="s">
        <v>273</v>
      </c>
      <c r="E3" s="149" t="s">
        <v>25</v>
      </c>
      <c r="F3" s="149" t="s">
        <v>26</v>
      </c>
      <c r="G3" s="150" t="s">
        <v>27</v>
      </c>
    </row>
    <row r="4" spans="1:7" ht="15.75" customHeight="1">
      <c r="A4" s="151" t="s">
        <v>274</v>
      </c>
      <c r="B4" s="152">
        <v>620500</v>
      </c>
      <c r="C4" s="143">
        <f>0</f>
        <v>0</v>
      </c>
      <c r="D4" s="152" t="s">
        <v>275</v>
      </c>
      <c r="E4" s="153"/>
      <c r="F4" s="154"/>
      <c r="G4" s="154"/>
    </row>
    <row r="5" spans="1:7" ht="15.75" customHeight="1">
      <c r="A5" s="153"/>
      <c r="B5" s="153"/>
      <c r="C5" s="154"/>
      <c r="D5" s="152" t="s">
        <v>276</v>
      </c>
      <c r="E5" s="153"/>
      <c r="F5" s="154"/>
      <c r="G5" s="154"/>
    </row>
    <row r="6" spans="1:7" ht="15.75" customHeight="1">
      <c r="A6" s="153"/>
      <c r="B6" s="153"/>
      <c r="C6" s="154"/>
      <c r="D6" s="152" t="s">
        <v>277</v>
      </c>
      <c r="E6" s="155">
        <v>620500</v>
      </c>
      <c r="F6" s="143"/>
      <c r="G6" s="154"/>
    </row>
    <row r="7" spans="1:7" ht="15.75" customHeight="1">
      <c r="A7" s="153"/>
      <c r="B7" s="153"/>
      <c r="C7" s="154"/>
      <c r="D7" s="152" t="s">
        <v>278</v>
      </c>
      <c r="F7" s="154"/>
      <c r="G7" s="154"/>
    </row>
    <row r="8" spans="1:7" ht="15.75" customHeight="1">
      <c r="A8" s="153"/>
      <c r="B8" s="153"/>
      <c r="C8" s="154"/>
      <c r="D8" s="152" t="s">
        <v>279</v>
      </c>
      <c r="E8" s="153"/>
      <c r="F8" s="154"/>
      <c r="G8" s="154"/>
    </row>
    <row r="9" spans="1:7" ht="15.75" customHeight="1">
      <c r="A9" s="153"/>
      <c r="B9" s="153"/>
      <c r="C9" s="154"/>
      <c r="D9" s="152" t="s">
        <v>280</v>
      </c>
      <c r="E9" s="153"/>
      <c r="F9" s="154"/>
      <c r="G9" s="154"/>
    </row>
    <row r="10" spans="1:7" ht="15.75" customHeight="1">
      <c r="A10" s="153"/>
      <c r="B10" s="153"/>
      <c r="C10" s="154"/>
      <c r="D10" s="152" t="s">
        <v>281</v>
      </c>
      <c r="E10" s="153"/>
      <c r="F10" s="143"/>
      <c r="G10" s="154"/>
    </row>
    <row r="11" spans="1:7" ht="15.75" customHeight="1">
      <c r="A11" s="153"/>
      <c r="B11" s="153"/>
      <c r="C11" s="154"/>
      <c r="D11" s="153"/>
      <c r="E11" s="153"/>
      <c r="F11" s="154"/>
      <c r="G11" s="154"/>
    </row>
    <row r="12" spans="1:7" ht="15.75" customHeight="1">
      <c r="A12" s="153"/>
      <c r="B12" s="153"/>
      <c r="C12" s="154"/>
      <c r="D12" s="153"/>
      <c r="E12" s="153"/>
      <c r="F12" s="154"/>
      <c r="G12" s="154"/>
    </row>
    <row r="13" spans="1:7" ht="15.75" customHeight="1">
      <c r="A13" s="153"/>
      <c r="B13" s="153"/>
      <c r="C13" s="154"/>
      <c r="D13" s="153"/>
      <c r="E13" s="153"/>
      <c r="F13" s="143"/>
      <c r="G13" s="154"/>
    </row>
    <row r="14" spans="1:7" ht="15.75" customHeight="1">
      <c r="A14" s="153"/>
      <c r="B14" s="153"/>
      <c r="C14" s="154"/>
      <c r="D14" s="153"/>
      <c r="E14" s="153"/>
      <c r="F14" s="154"/>
      <c r="G14" s="154"/>
    </row>
    <row r="15" spans="1:7" ht="15.75" customHeight="1">
      <c r="A15" s="153"/>
      <c r="B15" s="153"/>
      <c r="C15" s="154"/>
      <c r="D15" s="153"/>
      <c r="E15" s="153"/>
      <c r="F15" s="154"/>
      <c r="G15" s="154"/>
    </row>
    <row r="16" spans="1:7" ht="15.75" customHeight="1">
      <c r="A16" s="153"/>
      <c r="B16" s="153"/>
      <c r="C16" s="154"/>
      <c r="D16" s="153"/>
      <c r="E16" s="153"/>
      <c r="F16" s="154"/>
      <c r="G16" s="154"/>
    </row>
    <row r="17" spans="1:7" ht="15.75" customHeight="1">
      <c r="A17" s="153"/>
      <c r="B17" s="153"/>
      <c r="C17" s="154"/>
      <c r="D17" s="153"/>
      <c r="E17" s="153"/>
      <c r="F17" s="154"/>
      <c r="G17" s="154"/>
    </row>
    <row r="18" spans="1:7" ht="15.75" customHeight="1">
      <c r="A18" s="153"/>
      <c r="B18" s="153"/>
      <c r="C18" s="154"/>
      <c r="D18" s="153"/>
      <c r="E18" s="153"/>
      <c r="F18" s="143"/>
      <c r="G18" s="154"/>
    </row>
    <row r="19" spans="1:7" ht="15.75" customHeight="1">
      <c r="A19" s="153"/>
      <c r="B19" s="153"/>
      <c r="C19" s="154"/>
      <c r="D19" s="153"/>
      <c r="E19" s="153"/>
      <c r="F19" s="154"/>
      <c r="G19" s="154"/>
    </row>
    <row r="20" spans="1:7" ht="15.75" customHeight="1">
      <c r="A20" s="156" t="s">
        <v>282</v>
      </c>
      <c r="B20" s="157">
        <f>B4</f>
        <v>620500</v>
      </c>
      <c r="C20" s="157">
        <f>C4</f>
        <v>0</v>
      </c>
      <c r="D20" s="158" t="s">
        <v>65</v>
      </c>
      <c r="E20" s="157">
        <f>SUM(E4:E10)</f>
        <v>620500</v>
      </c>
      <c r="F20" s="157">
        <f>SUM(F4:F10)</f>
        <v>0</v>
      </c>
      <c r="G20" s="157">
        <f>SUM(G4:G10)</f>
        <v>0</v>
      </c>
    </row>
    <row r="21" spans="1:7" ht="15.75" customHeight="1">
      <c r="A21" s="159" t="s">
        <v>283</v>
      </c>
      <c r="B21" s="160">
        <f>B22</f>
        <v>0</v>
      </c>
      <c r="C21" s="160">
        <f>C22</f>
        <v>0</v>
      </c>
      <c r="D21" s="161" t="s">
        <v>66</v>
      </c>
      <c r="E21" s="162">
        <f>E22</f>
        <v>0</v>
      </c>
      <c r="F21" s="162">
        <f>F22</f>
        <v>0</v>
      </c>
      <c r="G21" s="162">
        <f>G22</f>
        <v>0</v>
      </c>
    </row>
    <row r="22" spans="1:7" ht="15.75" customHeight="1">
      <c r="A22" s="152" t="s">
        <v>284</v>
      </c>
      <c r="B22" s="152"/>
      <c r="C22" s="143">
        <f>0</f>
        <v>0</v>
      </c>
      <c r="D22" s="163" t="s">
        <v>67</v>
      </c>
      <c r="E22" s="164">
        <f>E23+E24</f>
        <v>0</v>
      </c>
      <c r="F22" s="164">
        <f>F23+F24</f>
        <v>0</v>
      </c>
      <c r="G22" s="164">
        <f>G23+G24</f>
        <v>0</v>
      </c>
    </row>
    <row r="23" spans="1:7" ht="15.75" customHeight="1">
      <c r="A23" s="152"/>
      <c r="B23" s="152"/>
      <c r="C23" s="165"/>
      <c r="D23" s="163" t="s">
        <v>68</v>
      </c>
      <c r="E23" s="163"/>
      <c r="F23" s="143">
        <f>0</f>
        <v>0</v>
      </c>
      <c r="G23" s="154"/>
    </row>
    <row r="24" spans="1:7" ht="15.75" customHeight="1">
      <c r="A24" s="166" t="s">
        <v>285</v>
      </c>
      <c r="B24" s="166"/>
      <c r="C24" s="154"/>
      <c r="D24" s="167" t="s">
        <v>69</v>
      </c>
      <c r="E24" s="167"/>
      <c r="F24" s="143">
        <f>0</f>
        <v>0</v>
      </c>
      <c r="G24" s="154"/>
    </row>
    <row r="25" spans="1:7" ht="15.75" customHeight="1">
      <c r="A25" s="168" t="s">
        <v>72</v>
      </c>
      <c r="B25" s="168"/>
      <c r="C25" s="154"/>
      <c r="D25" s="153"/>
      <c r="E25" s="153"/>
      <c r="F25" s="154"/>
      <c r="G25" s="154"/>
    </row>
    <row r="26" spans="1:7" ht="15.75" customHeight="1">
      <c r="A26" s="169"/>
      <c r="B26" s="169"/>
      <c r="C26" s="154"/>
      <c r="D26" s="167"/>
      <c r="E26" s="167"/>
      <c r="F26" s="154"/>
      <c r="G26" s="154"/>
    </row>
    <row r="27" spans="1:7" ht="15.75" customHeight="1">
      <c r="A27" s="169"/>
      <c r="B27" s="169"/>
      <c r="C27" s="154"/>
      <c r="D27" s="167"/>
      <c r="E27" s="167"/>
      <c r="F27" s="170"/>
      <c r="G27" s="170"/>
    </row>
    <row r="28" spans="1:7" ht="15.75" customHeight="1">
      <c r="A28" s="171"/>
      <c r="B28" s="171"/>
      <c r="C28" s="154"/>
      <c r="D28" s="172"/>
      <c r="E28" s="172"/>
      <c r="F28" s="154"/>
      <c r="G28" s="154"/>
    </row>
    <row r="29" spans="1:7" ht="15.75" customHeight="1">
      <c r="A29" s="166" t="s">
        <v>76</v>
      </c>
      <c r="B29" s="173">
        <f>B30</f>
        <v>0</v>
      </c>
      <c r="C29" s="173">
        <f>C30</f>
        <v>0</v>
      </c>
      <c r="D29" s="174" t="s">
        <v>71</v>
      </c>
      <c r="E29" s="174"/>
      <c r="F29" s="143">
        <f>0</f>
        <v>0</v>
      </c>
      <c r="G29" s="154"/>
    </row>
    <row r="30" spans="1:7" ht="15.75" customHeight="1">
      <c r="A30" s="152" t="s">
        <v>286</v>
      </c>
      <c r="B30" s="152"/>
      <c r="C30" s="143">
        <f>0</f>
        <v>0</v>
      </c>
      <c r="D30" s="174" t="s">
        <v>73</v>
      </c>
      <c r="E30" s="154"/>
      <c r="F30" s="143"/>
      <c r="G30" s="154"/>
    </row>
    <row r="31" spans="1:7" ht="15.75" customHeight="1">
      <c r="A31" s="166"/>
      <c r="B31" s="166"/>
      <c r="C31" s="154"/>
      <c r="D31" s="175" t="s">
        <v>74</v>
      </c>
      <c r="E31" s="154"/>
      <c r="F31" s="154"/>
      <c r="G31" s="154"/>
    </row>
    <row r="32" spans="1:7" ht="15.75" customHeight="1">
      <c r="A32" s="152"/>
      <c r="B32" s="152"/>
      <c r="C32" s="154"/>
      <c r="D32" s="153" t="s">
        <v>287</v>
      </c>
      <c r="E32" s="153"/>
      <c r="F32" s="154"/>
      <c r="G32" s="154"/>
    </row>
    <row r="33" spans="1:7" ht="15.75" customHeight="1">
      <c r="A33" s="166"/>
      <c r="B33" s="166"/>
      <c r="C33" s="154"/>
      <c r="D33" s="175"/>
      <c r="E33" s="175"/>
      <c r="F33" s="154"/>
      <c r="G33" s="154"/>
    </row>
    <row r="34" spans="1:7" ht="15.75" customHeight="1">
      <c r="A34" s="176" t="s">
        <v>77</v>
      </c>
      <c r="B34" s="177">
        <f>B20+B21+B24+B29</f>
        <v>620500</v>
      </c>
      <c r="C34" s="177">
        <f>C20+C21+C24+C29</f>
        <v>0</v>
      </c>
      <c r="D34" s="176" t="s">
        <v>78</v>
      </c>
      <c r="E34" s="178">
        <f>E20+E21+E29+E30</f>
        <v>620500</v>
      </c>
      <c r="F34" s="178">
        <f>F20+F21+F29+F30</f>
        <v>0</v>
      </c>
      <c r="G34" s="178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C10" sqref="C10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90"/>
      <c r="C1" s="90"/>
    </row>
    <row r="2" spans="1:3" ht="22.5">
      <c r="A2" s="91" t="s">
        <v>288</v>
      </c>
      <c r="B2" s="91"/>
      <c r="C2" s="91"/>
    </row>
    <row r="3" spans="2:3" ht="14.25">
      <c r="B3" s="101"/>
      <c r="C3" s="102" t="s">
        <v>21</v>
      </c>
    </row>
    <row r="4" spans="1:3" ht="33.75" customHeight="1">
      <c r="A4" s="103" t="s">
        <v>210</v>
      </c>
      <c r="B4" s="104" t="s">
        <v>81</v>
      </c>
      <c r="C4" s="104" t="s">
        <v>212</v>
      </c>
    </row>
    <row r="5" spans="1:3" ht="30" customHeight="1">
      <c r="A5" s="105"/>
      <c r="B5" s="106" t="s">
        <v>268</v>
      </c>
      <c r="C5" s="139">
        <f>SUM(C6,C9,C18)</f>
        <v>0</v>
      </c>
    </row>
    <row r="6" spans="1:3" ht="30" customHeight="1">
      <c r="A6" s="140">
        <v>208</v>
      </c>
      <c r="B6" s="141" t="s">
        <v>112</v>
      </c>
      <c r="C6" s="139">
        <f>SUM(C7)</f>
        <v>0</v>
      </c>
    </row>
    <row r="7" spans="1:3" ht="30" customHeight="1">
      <c r="A7" s="108">
        <v>20822</v>
      </c>
      <c r="B7" s="109" t="s">
        <v>289</v>
      </c>
      <c r="C7" s="139">
        <f>SUM(C8)</f>
        <v>0</v>
      </c>
    </row>
    <row r="8" spans="1:3" ht="30" customHeight="1">
      <c r="A8" s="108">
        <v>2082202</v>
      </c>
      <c r="B8" s="109" t="s">
        <v>290</v>
      </c>
      <c r="C8" s="110"/>
    </row>
    <row r="9" spans="1:3" ht="30" customHeight="1">
      <c r="A9" s="140">
        <v>212</v>
      </c>
      <c r="B9" s="141" t="s">
        <v>158</v>
      </c>
      <c r="C9" s="142">
        <f>SUM(C10,C15)</f>
        <v>0</v>
      </c>
    </row>
    <row r="10" spans="1:3" ht="30" customHeight="1">
      <c r="A10" s="108">
        <v>21208</v>
      </c>
      <c r="B10" s="109" t="s">
        <v>291</v>
      </c>
      <c r="C10" s="142">
        <f>SUM(C11:C14)</f>
        <v>0</v>
      </c>
    </row>
    <row r="11" spans="1:3" ht="30" customHeight="1">
      <c r="A11" s="108">
        <v>2120802</v>
      </c>
      <c r="B11" s="109" t="s">
        <v>292</v>
      </c>
      <c r="C11" s="110"/>
    </row>
    <row r="12" spans="1:3" ht="30" customHeight="1">
      <c r="A12" s="108">
        <v>2120806</v>
      </c>
      <c r="B12" s="109" t="s">
        <v>293</v>
      </c>
      <c r="C12" s="110"/>
    </row>
    <row r="13" spans="1:3" ht="30" customHeight="1">
      <c r="A13" s="108">
        <v>2120816</v>
      </c>
      <c r="B13" s="109" t="s">
        <v>294</v>
      </c>
      <c r="C13" s="110"/>
    </row>
    <row r="14" spans="1:3" ht="30" customHeight="1">
      <c r="A14" s="108">
        <v>2120899</v>
      </c>
      <c r="B14" s="109" t="s">
        <v>295</v>
      </c>
      <c r="C14" s="143"/>
    </row>
    <row r="15" spans="1:3" ht="30" customHeight="1">
      <c r="A15" s="108">
        <v>21213</v>
      </c>
      <c r="B15" s="109" t="s">
        <v>296</v>
      </c>
      <c r="C15" s="142">
        <f>SUM(C16:C17)</f>
        <v>0</v>
      </c>
    </row>
    <row r="16" spans="1:3" ht="30" customHeight="1">
      <c r="A16" s="108">
        <v>2121301</v>
      </c>
      <c r="B16" s="109" t="s">
        <v>297</v>
      </c>
      <c r="C16" s="110"/>
    </row>
    <row r="17" spans="1:3" ht="30" customHeight="1">
      <c r="A17" s="108">
        <v>2121399</v>
      </c>
      <c r="B17" s="109" t="s">
        <v>298</v>
      </c>
      <c r="C17" s="110"/>
    </row>
    <row r="18" spans="1:3" ht="30" customHeight="1">
      <c r="A18" s="140">
        <v>213</v>
      </c>
      <c r="B18" s="141" t="s">
        <v>162</v>
      </c>
      <c r="C18" s="142">
        <f>SUM(C19)</f>
        <v>0</v>
      </c>
    </row>
    <row r="19" spans="1:3" ht="30" customHeight="1">
      <c r="A19" s="108">
        <v>21369</v>
      </c>
      <c r="B19" s="109" t="s">
        <v>299</v>
      </c>
      <c r="C19" s="142">
        <f>SUM(C20)</f>
        <v>0</v>
      </c>
    </row>
    <row r="20" spans="1:3" ht="30" customHeight="1">
      <c r="A20" s="108">
        <v>2136902</v>
      </c>
      <c r="B20" s="109" t="s">
        <v>300</v>
      </c>
      <c r="C20" s="110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90"/>
      <c r="B1" s="90"/>
    </row>
    <row r="2" spans="1:2" ht="22.5">
      <c r="A2" s="91" t="s">
        <v>301</v>
      </c>
      <c r="B2" s="91"/>
    </row>
    <row r="3" spans="1:2" ht="14.25">
      <c r="A3" s="92" t="s">
        <v>265</v>
      </c>
      <c r="B3" s="92"/>
    </row>
    <row r="4" spans="1:2" ht="14.25">
      <c r="A4" s="93"/>
      <c r="B4" s="94" t="s">
        <v>21</v>
      </c>
    </row>
    <row r="5" spans="1:2" ht="14.25">
      <c r="A5" s="95" t="s">
        <v>266</v>
      </c>
      <c r="B5" s="96" t="s">
        <v>267</v>
      </c>
    </row>
    <row r="6" spans="1:2" ht="14.25">
      <c r="A6" s="95"/>
      <c r="B6" s="96"/>
    </row>
    <row r="7" spans="1:2" ht="30" customHeight="1">
      <c r="A7" s="97" t="s">
        <v>268</v>
      </c>
      <c r="B7" s="97"/>
    </row>
    <row r="8" spans="1:2" ht="30" customHeight="1">
      <c r="A8" s="98"/>
      <c r="B8" s="99"/>
    </row>
    <row r="9" spans="1:2" ht="30" customHeight="1">
      <c r="A9" s="98"/>
      <c r="B9" s="99"/>
    </row>
    <row r="10" spans="1:2" ht="30" customHeight="1">
      <c r="A10" s="98"/>
      <c r="B10" s="99"/>
    </row>
    <row r="11" spans="1:2" ht="30" customHeight="1">
      <c r="A11" s="98"/>
      <c r="B11" s="99"/>
    </row>
    <row r="12" spans="1:2" ht="30" customHeight="1">
      <c r="A12" s="98"/>
      <c r="B12" s="99"/>
    </row>
    <row r="13" spans="1:2" ht="30" customHeight="1">
      <c r="A13" s="98"/>
      <c r="B13" s="99"/>
    </row>
    <row r="14" spans="1:2" ht="30" customHeight="1">
      <c r="A14" s="98"/>
      <c r="B14" s="99"/>
    </row>
    <row r="15" spans="1:2" ht="30" customHeight="1">
      <c r="A15" s="98"/>
      <c r="B15" s="99"/>
    </row>
    <row r="16" spans="1:2" ht="30" customHeight="1">
      <c r="A16" s="98"/>
      <c r="B16" s="99"/>
    </row>
    <row r="17" spans="1:2" ht="30" customHeight="1">
      <c r="A17" s="98"/>
      <c r="B17" s="99"/>
    </row>
    <row r="18" spans="1:2" ht="30" customHeight="1">
      <c r="A18" s="98"/>
      <c r="B18" s="99"/>
    </row>
    <row r="19" spans="1:2" ht="30" customHeight="1">
      <c r="A19" s="98"/>
      <c r="B19" s="99"/>
    </row>
    <row r="20" spans="1:2" ht="30" customHeight="1">
      <c r="A20" s="98"/>
      <c r="B20" s="99"/>
    </row>
    <row r="21" spans="1:2" ht="30" customHeight="1">
      <c r="A21" s="98"/>
      <c r="B21" s="99"/>
    </row>
    <row r="22" spans="1:2" ht="30" customHeight="1">
      <c r="A22" s="98"/>
      <c r="B22" s="99"/>
    </row>
    <row r="23" spans="1:2" ht="30" customHeight="1">
      <c r="A23" s="98"/>
      <c r="B23" s="98"/>
    </row>
    <row r="24" spans="1:2" ht="14.25">
      <c r="A24" s="100" t="s">
        <v>269</v>
      </c>
      <c r="B24" s="10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</cp:lastModifiedBy>
  <cp:lastPrinted>2021-03-17T09:22:42Z</cp:lastPrinted>
  <dcterms:created xsi:type="dcterms:W3CDTF">2006-02-13T05:15:25Z</dcterms:created>
  <dcterms:modified xsi:type="dcterms:W3CDTF">2023-03-08T07:17:06Z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54EF5F069664453CB96C0C6E0B61D1F4</vt:lpwstr>
  </property>
  <property fmtid="{D5CDD505-2E9C-101B-9397-08002B2CF9AE}" pid="4" name="KSOProductBuildV">
    <vt:lpwstr>2052-11.1.0.13703</vt:lpwstr>
  </property>
</Properties>
</file>