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tabRatio="500"/>
  </bookViews>
  <sheets>
    <sheet name="1-2025年全区一般公共预算收支执行表" sheetId="1" r:id="rId1"/>
    <sheet name="2-2025年全区一般公共预算支出执行表" sheetId="14" r:id="rId2"/>
    <sheet name="3-2025年区级一般公共预算收支执行表" sheetId="7" r:id="rId3"/>
    <sheet name="4-2025年区级一般公共预算支出执行表" sheetId="16" r:id="rId4"/>
    <sheet name="5-2025年区级一般公共预算转移支付收入执行表" sheetId="17" r:id="rId5"/>
    <sheet name="6-2025年区级一般公共预算转移支付支出执行表 （分地区）" sheetId="18" r:id="rId6"/>
    <sheet name="7-2025年区级一般公共预算转移支付支出执行表（分项目）" sheetId="19" r:id="rId7"/>
    <sheet name="8-2025年全区政府性基金预算收支执行表" sheetId="2" r:id="rId8"/>
    <sheet name="9-2025年全区政府性基金预算支出执行表" sheetId="15" r:id="rId9"/>
    <sheet name="10-2025年区级政府性基金预算收支执行表" sheetId="8" r:id="rId10"/>
    <sheet name="11-2025年区级政府性基金预算支出执行表" sheetId="20" r:id="rId11"/>
    <sheet name="12-2025年区级政府性基金预算转移支付收入执行表" sheetId="21" r:id="rId12"/>
    <sheet name="13-2025年全区国有资本经营预算收支执行表" sheetId="3" r:id="rId13"/>
    <sheet name="14-2025年区级国有资本经营预算收支执行表 " sheetId="9" r:id="rId14"/>
    <sheet name="15-2025年全区社会保险基金预算收支执行表" sheetId="22" r:id="rId15"/>
    <sheet name="16-2025年全区社会保险基金预算结余执行表" sheetId="23" r:id="rId16"/>
    <sheet name="17-2026年全区一般公共预算收支预算表" sheetId="4" r:id="rId17"/>
    <sheet name="18-2026年全区一般公共预算支出预算表" sheetId="24" r:id="rId18"/>
    <sheet name="19-2026年区级一般公共预算收支预算表 " sheetId="11" r:id="rId19"/>
    <sheet name="20-2026年区级一般公共预算支出预算表" sheetId="61" r:id="rId20"/>
    <sheet name="21-2026年区级一般公共预算本级支出预算表 （基本和项目）" sheetId="27" r:id="rId21"/>
    <sheet name="22-2026年区级一般公共预算本级基本支出预算表 " sheetId="28" r:id="rId22"/>
    <sheet name="23-2026年区级一般公共预算转移支付收入预算表" sheetId="29" r:id="rId23"/>
    <sheet name="24-2026年区级一般公共预算转移支付支出预算表（分项目）" sheetId="30" r:id="rId24"/>
    <sheet name="25-2026年区级一般公共预算转移支付支出预算表 （分地区）" sheetId="31" r:id="rId25"/>
    <sheet name="26-2026年全区政府性基金预算收支预算表" sheetId="5" r:id="rId26"/>
    <sheet name="27-2026年全区政府性基金预算支出预算表" sheetId="50" r:id="rId27"/>
    <sheet name="28-2026年区级政府性基金预算收支预算表" sheetId="12" r:id="rId28"/>
    <sheet name="29-2026年区级政府性基金预算支出预算表 " sheetId="51" r:id="rId29"/>
    <sheet name="30-2026年区级政府性基金预算转移支付收入预算表" sheetId="34" r:id="rId30"/>
    <sheet name="31-2026年区级政府性基金预算转移支付支出预算表（分项目）" sheetId="35" r:id="rId31"/>
    <sheet name="32-2026区级政府性基金预算转移支付支出预算表 （分地区）" sheetId="36" r:id="rId32"/>
    <sheet name="33-2026年全区国有资本经营预算收支预算表" sheetId="6" r:id="rId33"/>
    <sheet name="34-2026年区级国有资本经营预算收支预算表" sheetId="13" r:id="rId34"/>
    <sheet name="35-2026年全区社会保险基金预算收支预算表" sheetId="37" r:id="rId35"/>
    <sheet name="36-2026年全区社会保险基金预算结余预算表" sheetId="38" r:id="rId36"/>
    <sheet name="37-2025债务限额、余额" sheetId="52" r:id="rId37"/>
    <sheet name="38-一般债务余额 " sheetId="53" r:id="rId38"/>
    <sheet name="39-专项债务余额" sheetId="54" r:id="rId39"/>
    <sheet name="40-债务还本付息" sheetId="55" r:id="rId40"/>
    <sheet name="41-2026年提前下达" sheetId="56" r:id="rId41"/>
    <sheet name="42-2026新增债券安排" sheetId="57" r:id="rId42"/>
    <sheet name="43-2026区级一般公共预算“三公”经费预算" sheetId="45" r:id="rId43"/>
    <sheet name="44-2025年直达资金情况" sheetId="46" r:id="rId44"/>
    <sheet name="45-开州区口泉水库项目重点绩效评价表" sheetId="58" r:id="rId45"/>
    <sheet name="46-开州区公安局中央政法转移支付项目重点绩效评价表" sheetId="59" r:id="rId46"/>
    <sheet name="47-义务教育薄弱环节改善与能力提升项目重点绩效评价表" sheetId="60" r:id="rId47"/>
  </sheets>
  <definedNames>
    <definedName name="_xlnm._FilterDatabase" localSheetId="1" hidden="1">'2-2025年全区一般公共预算支出执行表'!$A$4:$C$1335</definedName>
    <definedName name="_xlnm._FilterDatabase" localSheetId="3" hidden="1">'4-2025年区级一般公共预算支出执行表'!$A$4:$C$1335</definedName>
    <definedName name="_xlnm._FilterDatabase" localSheetId="8" hidden="1">'9-2025年全区政府性基金预算支出执行表'!$A$4:$C$263</definedName>
    <definedName name="_xlnm._FilterDatabase" localSheetId="10" hidden="1">'11-2025年区级政府性基金预算支出执行表'!$A$4:$C$263</definedName>
    <definedName name="_xlnm._FilterDatabase" localSheetId="17" hidden="1">'18-2026年全区一般公共预算支出预算表'!$A$5:$P$1343</definedName>
    <definedName name="_xlnm._FilterDatabase" localSheetId="19" hidden="1">'20-2026年区级一般公共预算支出预算表'!$A$5:$O$1343</definedName>
    <definedName name="_xlnm._FilterDatabase" localSheetId="26" hidden="1">'27-2026年全区政府性基金预算支出预算表'!$A$4:$J$290</definedName>
    <definedName name="_xlnm._FilterDatabase" localSheetId="28" hidden="1">'29-2026年区级政府性基金预算支出预算表 '!$A$5:$K$290</definedName>
    <definedName name="_xlnm._FilterDatabase" localSheetId="36" hidden="1">'37-2025债务限额、余额'!$A$6:$G$55</definedName>
    <definedName name="_xlnm._FilterDatabase" localSheetId="44" hidden="1">'45-开州区口泉水库项目重点绩效评价表'!$A$1:$H$28</definedName>
    <definedName name="FA">#REF!</definedName>
    <definedName name="地区名称">#REF!</definedName>
    <definedName name="fa" localSheetId="29">#REF!</definedName>
    <definedName name="地区名称" localSheetId="29">#REF!</definedName>
    <definedName name="fa" localSheetId="30">#REF!</definedName>
    <definedName name="地区名称" localSheetId="30">#REF!</definedName>
    <definedName name="fa" localSheetId="31">#REF!</definedName>
    <definedName name="地区名称" localSheetId="31">#REF!</definedName>
    <definedName name="fa" localSheetId="34">#REF!</definedName>
    <definedName name="地区名称" localSheetId="34">#REF!</definedName>
    <definedName name="_xlnm.Print_Area" localSheetId="34">'35-2026年全区社会保险基金预算收支预算表'!$A$1:$B$16</definedName>
    <definedName name="fa" localSheetId="35">#REF!</definedName>
    <definedName name="_xlnm.Print_Titles" localSheetId="35">'36-2026年全区社会保险基金预算结余预算表'!$1:$4</definedName>
    <definedName name="地区名称" localSheetId="35">#REF!</definedName>
    <definedName name="fa" localSheetId="42">#REF!</definedName>
    <definedName name="地区名称" localSheetId="42">#REF!</definedName>
    <definedName name="_xlnm._FilterDatabase" localSheetId="43" hidden="1">'44-2025年直达资金情况'!$A$4:$F$62</definedName>
    <definedName name="FA" localSheetId="36">#REF!</definedName>
    <definedName name="地区名称" localSheetId="36">#REF!</definedName>
    <definedName name="FA" localSheetId="37">#REF!</definedName>
    <definedName name="地区名称" localSheetId="37">#REF!</definedName>
    <definedName name="FA" localSheetId="38">#REF!</definedName>
    <definedName name="地区名称" localSheetId="38">#REF!</definedName>
    <definedName name="FA" localSheetId="39">#REF!</definedName>
    <definedName name="地区名称" localSheetId="39">#REF!</definedName>
    <definedName name="_xlnm.Print_Area" localSheetId="39">'40-债务还本付息'!$A$1:$D$26</definedName>
    <definedName name="FA" localSheetId="40">#REF!</definedName>
    <definedName name="地区名称" localSheetId="40">#REF!</definedName>
    <definedName name="FA" localSheetId="41">#REF!</definedName>
    <definedName name="地区名称" localSheetId="41">#REF!</definedName>
    <definedName name="_xlnm.Print_Area" localSheetId="44">'45-开州区口泉水库项目重点绩效评价表'!$A$2:$H$28</definedName>
    <definedName name="_xlnm.Print_Titles" localSheetId="44">'45-开州区口泉水库项目重点绩效评价表'!$7:$7</definedName>
    <definedName name="_xlnm.Print_Area" localSheetId="45">'46-开州区公安局中央政法转移支付项目重点绩效评价表'!$A$1:$K$30</definedName>
    <definedName name="_xlnm.Print_Titles" localSheetId="45">'46-开州区公安局中央政法转移支付项目重点绩效评价表'!$1:$3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<sst xmlns="http://schemas.openxmlformats.org/spreadsheetml/2006/main" count="8532" uniqueCount="3662">
  <si>
    <r>
      <rPr>
        <sz val="12"/>
        <rFont val="方正黑体_GBK"/>
        <charset val="134"/>
      </rPr>
      <t>表</t>
    </r>
    <r>
      <rPr>
        <sz val="12"/>
        <rFont val="Times New Roman"/>
        <charset val="134"/>
      </rPr>
      <t>1</t>
    </r>
  </si>
  <si>
    <r>
      <rPr>
        <sz val="20"/>
        <rFont val="Times New Roman"/>
        <charset val="134"/>
      </rPr>
      <t>2025</t>
    </r>
    <r>
      <rPr>
        <sz val="20"/>
        <rFont val="方正小标宋_GBK"/>
        <charset val="134"/>
      </rPr>
      <t>年全区一般公共预算收支执行表</t>
    </r>
  </si>
  <si>
    <t>单位：万元</t>
  </si>
  <si>
    <r>
      <rPr>
        <sz val="12"/>
        <rFont val="方正黑体_GBK"/>
        <charset val="134"/>
      </rPr>
      <t>收</t>
    </r>
    <r>
      <rPr>
        <sz val="12"/>
        <rFont val="Times New Roman"/>
        <charset val="134"/>
      </rPr>
      <t xml:space="preserve">      </t>
    </r>
    <r>
      <rPr>
        <sz val="12"/>
        <rFont val="方正黑体_GBK"/>
        <charset val="134"/>
      </rPr>
      <t>入</t>
    </r>
  </si>
  <si>
    <t>上年决算数</t>
  </si>
  <si>
    <t>预算数</t>
  </si>
  <si>
    <r>
      <rPr>
        <sz val="12"/>
        <rFont val="方正黑体_GBK"/>
        <charset val="134"/>
      </rPr>
      <t>调整</t>
    </r>
    <r>
      <rPr>
        <sz val="12"/>
        <rFont val="Times New Roman"/>
        <charset val="134"/>
      </rPr>
      <t xml:space="preserve">
</t>
    </r>
    <r>
      <rPr>
        <sz val="12"/>
        <rFont val="方正黑体_GBK"/>
        <charset val="134"/>
      </rPr>
      <t>预算数</t>
    </r>
  </si>
  <si>
    <t>执行数</t>
  </si>
  <si>
    <r>
      <rPr>
        <sz val="12"/>
        <rFont val="方正黑体_GBK"/>
        <charset val="134"/>
      </rPr>
      <t>执行数</t>
    </r>
    <r>
      <rPr>
        <sz val="12"/>
        <rFont val="Times New Roman"/>
        <charset val="134"/>
      </rPr>
      <t xml:space="preserve">
</t>
    </r>
    <r>
      <rPr>
        <sz val="12"/>
        <rFont val="方正黑体_GBK"/>
        <charset val="134"/>
      </rPr>
      <t>为调整</t>
    </r>
    <r>
      <rPr>
        <sz val="12"/>
        <rFont val="Times New Roman"/>
        <charset val="134"/>
      </rPr>
      <t xml:space="preserve">
</t>
    </r>
    <r>
      <rPr>
        <sz val="12"/>
        <rFont val="方正黑体_GBK"/>
        <charset val="134"/>
      </rPr>
      <t>预算数的</t>
    </r>
    <r>
      <rPr>
        <sz val="12"/>
        <rFont val="Times New Roman"/>
        <charset val="134"/>
      </rPr>
      <t>%</t>
    </r>
  </si>
  <si>
    <r>
      <rPr>
        <sz val="12"/>
        <rFont val="方正黑体_GBK"/>
        <charset val="134"/>
      </rPr>
      <t>执行数比</t>
    </r>
    <r>
      <rPr>
        <sz val="12"/>
        <rFont val="Times New Roman"/>
        <charset val="134"/>
      </rPr>
      <t xml:space="preserve">
</t>
    </r>
    <r>
      <rPr>
        <sz val="12"/>
        <rFont val="方正黑体_GBK"/>
        <charset val="134"/>
      </rPr>
      <t>上年决算</t>
    </r>
    <r>
      <rPr>
        <sz val="12"/>
        <rFont val="Times New Roman"/>
        <charset val="134"/>
      </rPr>
      <t xml:space="preserve">
</t>
    </r>
    <r>
      <rPr>
        <sz val="12"/>
        <rFont val="方正黑体_GBK"/>
        <charset val="134"/>
      </rPr>
      <t>数增长</t>
    </r>
    <r>
      <rPr>
        <sz val="12"/>
        <rFont val="Times New Roman"/>
        <charset val="134"/>
      </rPr>
      <t>%</t>
    </r>
  </si>
  <si>
    <r>
      <rPr>
        <sz val="12"/>
        <rFont val="方正黑体_GBK"/>
        <charset val="134"/>
      </rPr>
      <t>支</t>
    </r>
    <r>
      <rPr>
        <sz val="12"/>
        <rFont val="Times New Roman"/>
        <charset val="134"/>
      </rPr>
      <t xml:space="preserve">      </t>
    </r>
    <r>
      <rPr>
        <sz val="12"/>
        <rFont val="方正黑体_GBK"/>
        <charset val="134"/>
      </rPr>
      <t>出</t>
    </r>
  </si>
  <si>
    <r>
      <rPr>
        <sz val="12"/>
        <rFont val="方正仿宋_GBK"/>
        <charset val="134"/>
      </rPr>
      <t>总</t>
    </r>
    <r>
      <rPr>
        <sz val="12"/>
        <rFont val="Times New Roman"/>
        <charset val="134"/>
      </rPr>
      <t xml:space="preserve">  </t>
    </r>
    <r>
      <rPr>
        <sz val="12"/>
        <rFont val="方正仿宋_GBK"/>
        <charset val="134"/>
      </rPr>
      <t>计</t>
    </r>
  </si>
  <si>
    <t>本级收入合计</t>
  </si>
  <si>
    <t>本级支出合计</t>
  </si>
  <si>
    <t>一、税收收入</t>
  </si>
  <si>
    <t>一、一般公共服务支出</t>
  </si>
  <si>
    <r>
      <rPr>
        <sz val="12"/>
        <rFont val="Times New Roman"/>
        <charset val="134"/>
      </rPr>
      <t xml:space="preserve">    </t>
    </r>
    <r>
      <rPr>
        <sz val="12"/>
        <rFont val="方正仿宋_GBK"/>
        <charset val="134"/>
      </rPr>
      <t>增值税</t>
    </r>
  </si>
  <si>
    <t>二、外交支出</t>
  </si>
  <si>
    <r>
      <rPr>
        <sz val="12"/>
        <rFont val="Times New Roman"/>
        <charset val="134"/>
      </rPr>
      <t xml:space="preserve">    </t>
    </r>
    <r>
      <rPr>
        <sz val="12"/>
        <rFont val="方正仿宋_GBK"/>
        <charset val="134"/>
      </rPr>
      <t>企业所得税</t>
    </r>
  </si>
  <si>
    <t>三、国防支出</t>
  </si>
  <si>
    <r>
      <rPr>
        <sz val="12"/>
        <rFont val="Times New Roman"/>
        <charset val="134"/>
      </rPr>
      <t xml:space="preserve">    </t>
    </r>
    <r>
      <rPr>
        <sz val="12"/>
        <rFont val="方正仿宋_GBK"/>
        <charset val="134"/>
      </rPr>
      <t>个人所得税</t>
    </r>
  </si>
  <si>
    <t>四、公共安全支出</t>
  </si>
  <si>
    <r>
      <rPr>
        <sz val="12"/>
        <rFont val="Times New Roman"/>
        <charset val="134"/>
      </rPr>
      <t xml:space="preserve">    </t>
    </r>
    <r>
      <rPr>
        <sz val="12"/>
        <rFont val="方正仿宋_GBK"/>
        <charset val="134"/>
      </rPr>
      <t>资源税</t>
    </r>
  </si>
  <si>
    <t>五、教育支出</t>
  </si>
  <si>
    <r>
      <rPr>
        <sz val="12"/>
        <rFont val="Times New Roman"/>
        <charset val="134"/>
      </rPr>
      <t xml:space="preserve">    </t>
    </r>
    <r>
      <rPr>
        <sz val="12"/>
        <rFont val="方正仿宋_GBK"/>
        <charset val="134"/>
      </rPr>
      <t>城市维护建设税</t>
    </r>
  </si>
  <si>
    <t>六、科学技术支出</t>
  </si>
  <si>
    <r>
      <rPr>
        <sz val="12"/>
        <rFont val="Times New Roman"/>
        <charset val="134"/>
      </rPr>
      <t xml:space="preserve">    </t>
    </r>
    <r>
      <rPr>
        <sz val="12"/>
        <rFont val="方正仿宋_GBK"/>
        <charset val="134"/>
      </rPr>
      <t>房产税</t>
    </r>
  </si>
  <si>
    <t>七、文化旅游体育与传媒支出</t>
  </si>
  <si>
    <r>
      <rPr>
        <sz val="12"/>
        <rFont val="Times New Roman"/>
        <charset val="134"/>
      </rPr>
      <t xml:space="preserve">    </t>
    </r>
    <r>
      <rPr>
        <sz val="12"/>
        <rFont val="方正仿宋_GBK"/>
        <charset val="134"/>
      </rPr>
      <t>印花税</t>
    </r>
  </si>
  <si>
    <t>八、社会保障和就业支出</t>
  </si>
  <si>
    <r>
      <rPr>
        <sz val="12"/>
        <rFont val="Times New Roman"/>
        <charset val="134"/>
      </rPr>
      <t xml:space="preserve">    </t>
    </r>
    <r>
      <rPr>
        <sz val="12"/>
        <rFont val="方正仿宋_GBK"/>
        <charset val="134"/>
      </rPr>
      <t>城镇土地使用税</t>
    </r>
  </si>
  <si>
    <t>九、卫生健康支出</t>
  </si>
  <si>
    <r>
      <rPr>
        <sz val="12"/>
        <rFont val="Times New Roman"/>
        <charset val="134"/>
      </rPr>
      <t xml:space="preserve">    </t>
    </r>
    <r>
      <rPr>
        <sz val="12"/>
        <rFont val="方正仿宋_GBK"/>
        <charset val="134"/>
      </rPr>
      <t>土地增值税</t>
    </r>
  </si>
  <si>
    <t>十、节能环保支出</t>
  </si>
  <si>
    <r>
      <rPr>
        <sz val="12"/>
        <rFont val="Times New Roman"/>
        <charset val="134"/>
      </rPr>
      <t xml:space="preserve">    </t>
    </r>
    <r>
      <rPr>
        <sz val="12"/>
        <rFont val="方正仿宋_GBK"/>
        <charset val="134"/>
      </rPr>
      <t>耕地占用税</t>
    </r>
  </si>
  <si>
    <t>十一、城乡社区支出</t>
  </si>
  <si>
    <r>
      <rPr>
        <sz val="12"/>
        <rFont val="Times New Roman"/>
        <charset val="134"/>
      </rPr>
      <t xml:space="preserve">    </t>
    </r>
    <r>
      <rPr>
        <sz val="12"/>
        <rFont val="方正仿宋_GBK"/>
        <charset val="134"/>
      </rPr>
      <t>契税</t>
    </r>
  </si>
  <si>
    <t>十二、农林水支出</t>
  </si>
  <si>
    <r>
      <rPr>
        <sz val="12"/>
        <rFont val="Times New Roman"/>
        <charset val="134"/>
      </rPr>
      <t xml:space="preserve">    </t>
    </r>
    <r>
      <rPr>
        <sz val="12"/>
        <rFont val="方正仿宋_GBK"/>
        <charset val="134"/>
      </rPr>
      <t>环境保护税</t>
    </r>
  </si>
  <si>
    <t>十三、交通运输支出</t>
  </si>
  <si>
    <r>
      <rPr>
        <sz val="12"/>
        <rFont val="Times New Roman"/>
        <charset val="134"/>
      </rPr>
      <t xml:space="preserve">    </t>
    </r>
    <r>
      <rPr>
        <sz val="12"/>
        <rFont val="方正仿宋_GBK"/>
        <charset val="134"/>
      </rPr>
      <t>其他税收收入</t>
    </r>
  </si>
  <si>
    <t>十四、资源勘探工业信息等支出</t>
  </si>
  <si>
    <t>二、一般非税收入</t>
  </si>
  <si>
    <t>十五、商业服务业等支出</t>
  </si>
  <si>
    <r>
      <rPr>
        <sz val="12"/>
        <rFont val="Times New Roman"/>
        <charset val="134"/>
      </rPr>
      <t xml:space="preserve">    </t>
    </r>
    <r>
      <rPr>
        <sz val="12"/>
        <rFont val="方正仿宋_GBK"/>
        <charset val="134"/>
      </rPr>
      <t>专项收入</t>
    </r>
  </si>
  <si>
    <t>十六、金融支出</t>
  </si>
  <si>
    <r>
      <rPr>
        <sz val="12"/>
        <rFont val="Times New Roman"/>
        <charset val="134"/>
      </rPr>
      <t xml:space="preserve">    </t>
    </r>
    <r>
      <rPr>
        <sz val="12"/>
        <rFont val="方正仿宋_GBK"/>
        <charset val="134"/>
      </rPr>
      <t>行政事业性收费收入</t>
    </r>
  </si>
  <si>
    <t>十七、援助其他地区支出</t>
  </si>
  <si>
    <r>
      <rPr>
        <sz val="12"/>
        <rFont val="Times New Roman"/>
        <charset val="134"/>
      </rPr>
      <t xml:space="preserve">    </t>
    </r>
    <r>
      <rPr>
        <sz val="12"/>
        <rFont val="方正仿宋_GBK"/>
        <charset val="134"/>
      </rPr>
      <t>罚没收入</t>
    </r>
  </si>
  <si>
    <t>十八、自然资源海洋气象等支出</t>
  </si>
  <si>
    <r>
      <rPr>
        <sz val="12"/>
        <rFont val="Times New Roman"/>
        <charset val="134"/>
      </rPr>
      <t xml:space="preserve">    </t>
    </r>
    <r>
      <rPr>
        <sz val="12"/>
        <rFont val="方正仿宋_GBK"/>
        <charset val="134"/>
      </rPr>
      <t>国有资源（资产）有偿使用收入</t>
    </r>
  </si>
  <si>
    <t>十九、住房保障支出</t>
  </si>
  <si>
    <r>
      <rPr>
        <sz val="12"/>
        <rFont val="Times New Roman"/>
        <charset val="134"/>
      </rPr>
      <t xml:space="preserve">    </t>
    </r>
    <r>
      <rPr>
        <sz val="12"/>
        <rFont val="方正仿宋_GBK"/>
        <charset val="134"/>
      </rPr>
      <t>政府住房基金收入</t>
    </r>
  </si>
  <si>
    <t>二十、粮油物资储备支出</t>
  </si>
  <si>
    <r>
      <rPr>
        <sz val="12"/>
        <rFont val="Times New Roman"/>
        <charset val="134"/>
      </rPr>
      <t xml:space="preserve">    </t>
    </r>
    <r>
      <rPr>
        <sz val="12"/>
        <rFont val="方正仿宋_GBK"/>
        <charset val="134"/>
      </rPr>
      <t>其他收入</t>
    </r>
  </si>
  <si>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</si>
  <si>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</si>
  <si>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</si>
  <si>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</si>
  <si>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</si>
  <si>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</si>
  <si>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</si>
  <si>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</si>
  <si>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一、上解支出</t>
  </si>
  <si>
    <t>二、上年结转收入</t>
  </si>
  <si>
    <t>二、补助乡镇（街道）支出</t>
  </si>
  <si>
    <t>三、动用预算稳定调节基金</t>
  </si>
  <si>
    <t>三、地方政府向国际组织借款还本支出</t>
  </si>
  <si>
    <t>四、调入资金</t>
  </si>
  <si>
    <t>四、地方政府一般债务还本支出</t>
  </si>
  <si>
    <t>五、地方政府一般债务转贷收入</t>
  </si>
  <si>
    <t>五、地方政府其他一般债务还本支出</t>
  </si>
  <si>
    <t>六、接受援助收入</t>
  </si>
  <si>
    <t>六、设置预算稳定调节基金</t>
  </si>
  <si>
    <t>七、年终结转</t>
  </si>
  <si>
    <t>八、调出资金</t>
  </si>
  <si>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2025</t>
    </r>
    <r>
      <rPr>
        <sz val="12"/>
        <rFont val="方正仿宋_GBK"/>
        <charset val="134"/>
      </rPr>
      <t>年全区一般公共预算收入与支出的平衡关系。</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t>
    </r>
    <r>
      <rPr>
        <sz val="12"/>
        <rFont val="Times New Roman"/>
        <charset val="134"/>
      </rPr>
      <t xml:space="preserve">
         3.</t>
    </r>
    <r>
      <rPr>
        <sz val="12"/>
        <rFont val="方正仿宋_GBK"/>
        <charset val="134"/>
      </rPr>
      <t>调整预算数是指根据预算法规定，经区人大常委会审查批准对年初预算进行调整后形成的预算数，下同。</t>
    </r>
    <r>
      <rPr>
        <sz val="12"/>
        <rFont val="Times New Roman"/>
        <charset val="134"/>
      </rPr>
      <t xml:space="preserve">
         4.</t>
    </r>
    <r>
      <rPr>
        <sz val="12"/>
        <rFont val="方正仿宋_GBK"/>
        <charset val="134"/>
      </rPr>
      <t>其他税收为营业税尾欠。</t>
    </r>
    <r>
      <rPr>
        <sz val="12"/>
        <rFont val="Times New Roman"/>
        <charset val="134"/>
      </rPr>
      <t xml:space="preserve">
         5.</t>
    </r>
    <r>
      <rPr>
        <sz val="12"/>
        <rFont val="方正仿宋_GBK"/>
        <charset val="134"/>
      </rPr>
      <t>由于四舍五入因素，部分分项加和与总数可能略有差异，下同。</t>
    </r>
  </si>
  <si>
    <r>
      <rPr>
        <sz val="12"/>
        <rFont val="方正黑体_GBK"/>
        <charset val="134"/>
      </rPr>
      <t>表</t>
    </r>
    <r>
      <rPr>
        <sz val="12"/>
        <rFont val="Times New Roman"/>
        <charset val="134"/>
      </rPr>
      <t>2</t>
    </r>
  </si>
  <si>
    <r>
      <rPr>
        <sz val="20"/>
        <rFont val="Times New Roman"/>
        <charset val="134"/>
      </rPr>
      <t>2025</t>
    </r>
    <r>
      <rPr>
        <sz val="20"/>
        <rFont val="方正小标宋_GBK"/>
        <charset val="134"/>
      </rPr>
      <t>年全区一般公共预算支出执行表</t>
    </r>
  </si>
  <si>
    <r>
      <rPr>
        <sz val="12"/>
        <rFont val="方正黑体_GBK"/>
        <charset val="134"/>
      </rPr>
      <t>支</t>
    </r>
    <r>
      <rPr>
        <sz val="12"/>
        <rFont val="Times New Roman"/>
        <charset val="134"/>
      </rPr>
      <t xml:space="preserve">        </t>
    </r>
    <r>
      <rPr>
        <sz val="12"/>
        <rFont val="方正黑体_GBK"/>
        <charset val="134"/>
      </rPr>
      <t>出</t>
    </r>
  </si>
  <si>
    <t>一般公共预算支出合计</t>
  </si>
  <si>
    <r>
      <rPr>
        <sz val="12"/>
        <rFont val="Times New Roman"/>
        <charset val="134"/>
      </rPr>
      <t xml:space="preserve">  </t>
    </r>
    <r>
      <rPr>
        <sz val="12"/>
        <rFont val="方正书宋_GBK"/>
        <charset val="134"/>
      </rPr>
      <t>一般公共服务支出</t>
    </r>
  </si>
  <si>
    <r>
      <rPr>
        <sz val="12"/>
        <rFont val="Times New Roman"/>
        <charset val="134"/>
      </rPr>
      <t xml:space="preserve">    </t>
    </r>
    <r>
      <rPr>
        <sz val="12"/>
        <rFont val="方正书宋_GBK"/>
        <charset val="134"/>
      </rPr>
      <t>人大事务</t>
    </r>
  </si>
  <si>
    <r>
      <rPr>
        <sz val="12"/>
        <rFont val="Times New Roman"/>
        <charset val="134"/>
      </rPr>
      <t xml:space="preserve">      </t>
    </r>
    <r>
      <rPr>
        <sz val="12"/>
        <rFont val="方正书宋_GBK"/>
        <charset val="134"/>
      </rPr>
      <t>行政运行</t>
    </r>
  </si>
  <si>
    <r>
      <rPr>
        <sz val="12"/>
        <rFont val="Times New Roman"/>
        <charset val="134"/>
      </rPr>
      <t xml:space="preserve">      </t>
    </r>
    <r>
      <rPr>
        <sz val="12"/>
        <rFont val="方正书宋_GBK"/>
        <charset val="134"/>
      </rPr>
      <t>一般行政管理事务</t>
    </r>
  </si>
  <si>
    <r>
      <rPr>
        <sz val="12"/>
        <rFont val="Times New Roman"/>
        <charset val="134"/>
      </rPr>
      <t xml:space="preserve">      </t>
    </r>
    <r>
      <rPr>
        <sz val="12"/>
        <rFont val="方正书宋_GBK"/>
        <charset val="134"/>
      </rPr>
      <t>机关服务</t>
    </r>
  </si>
  <si>
    <r>
      <rPr>
        <sz val="12"/>
        <rFont val="Times New Roman"/>
        <charset val="134"/>
      </rPr>
      <t xml:space="preserve">      </t>
    </r>
    <r>
      <rPr>
        <sz val="12"/>
        <rFont val="方正书宋_GBK"/>
        <charset val="134"/>
      </rPr>
      <t>人大会议</t>
    </r>
  </si>
  <si>
    <r>
      <rPr>
        <sz val="12"/>
        <rFont val="Times New Roman"/>
        <charset val="134"/>
      </rPr>
      <t xml:space="preserve">      </t>
    </r>
    <r>
      <rPr>
        <sz val="12"/>
        <rFont val="方正书宋_GBK"/>
        <charset val="134"/>
      </rPr>
      <t>人大立法</t>
    </r>
  </si>
  <si>
    <r>
      <rPr>
        <sz val="12"/>
        <rFont val="Times New Roman"/>
        <charset val="134"/>
      </rPr>
      <t xml:space="preserve">      </t>
    </r>
    <r>
      <rPr>
        <sz val="12"/>
        <rFont val="方正书宋_GBK"/>
        <charset val="134"/>
      </rPr>
      <t>人大监督</t>
    </r>
  </si>
  <si>
    <r>
      <rPr>
        <sz val="12"/>
        <rFont val="Times New Roman"/>
        <charset val="134"/>
      </rPr>
      <t xml:space="preserve">      </t>
    </r>
    <r>
      <rPr>
        <sz val="12"/>
        <rFont val="方正书宋_GBK"/>
        <charset val="134"/>
      </rPr>
      <t>人大代表履职能力提升</t>
    </r>
  </si>
  <si>
    <r>
      <rPr>
        <sz val="12"/>
        <rFont val="Times New Roman"/>
        <charset val="134"/>
      </rPr>
      <t xml:space="preserve">      </t>
    </r>
    <r>
      <rPr>
        <sz val="12"/>
        <rFont val="方正书宋_GBK"/>
        <charset val="134"/>
      </rPr>
      <t>代表工作</t>
    </r>
  </si>
  <si>
    <r>
      <rPr>
        <sz val="12"/>
        <rFont val="Times New Roman"/>
        <charset val="134"/>
      </rPr>
      <t xml:space="preserve">      </t>
    </r>
    <r>
      <rPr>
        <sz val="12"/>
        <rFont val="方正书宋_GBK"/>
        <charset val="134"/>
      </rPr>
      <t>人大信访工作</t>
    </r>
  </si>
  <si>
    <r>
      <rPr>
        <sz val="12"/>
        <rFont val="Times New Roman"/>
        <charset val="134"/>
      </rPr>
      <t xml:space="preserve">      </t>
    </r>
    <r>
      <rPr>
        <sz val="12"/>
        <rFont val="方正书宋_GBK"/>
        <charset val="134"/>
      </rPr>
      <t>事业运行</t>
    </r>
  </si>
  <si>
    <r>
      <rPr>
        <sz val="12"/>
        <rFont val="Times New Roman"/>
        <charset val="134"/>
      </rPr>
      <t xml:space="preserve">      </t>
    </r>
    <r>
      <rPr>
        <sz val="12"/>
        <rFont val="方正书宋_GBK"/>
        <charset val="134"/>
      </rPr>
      <t>其他人大事务支出</t>
    </r>
  </si>
  <si>
    <r>
      <rPr>
        <sz val="12"/>
        <rFont val="Times New Roman"/>
        <charset val="134"/>
      </rPr>
      <t xml:space="preserve">    </t>
    </r>
    <r>
      <rPr>
        <sz val="12"/>
        <rFont val="方正书宋_GBK"/>
        <charset val="134"/>
      </rPr>
      <t>政协事务</t>
    </r>
  </si>
  <si>
    <r>
      <rPr>
        <sz val="12"/>
        <rFont val="Times New Roman"/>
        <charset val="134"/>
      </rPr>
      <t xml:space="preserve">      </t>
    </r>
    <r>
      <rPr>
        <sz val="12"/>
        <rFont val="方正书宋_GBK"/>
        <charset val="134"/>
      </rPr>
      <t>政协会议</t>
    </r>
  </si>
  <si>
    <r>
      <rPr>
        <sz val="12"/>
        <rFont val="Times New Roman"/>
        <charset val="134"/>
      </rPr>
      <t xml:space="preserve">      </t>
    </r>
    <r>
      <rPr>
        <sz val="12"/>
        <rFont val="方正书宋_GBK"/>
        <charset val="134"/>
      </rPr>
      <t>委员视察</t>
    </r>
  </si>
  <si>
    <r>
      <rPr>
        <sz val="12"/>
        <rFont val="Times New Roman"/>
        <charset val="134"/>
      </rPr>
      <t xml:space="preserve">      </t>
    </r>
    <r>
      <rPr>
        <sz val="12"/>
        <rFont val="方正书宋_GBK"/>
        <charset val="134"/>
      </rPr>
      <t>参政议政</t>
    </r>
  </si>
  <si>
    <r>
      <rPr>
        <sz val="12"/>
        <rFont val="Times New Roman"/>
        <charset val="134"/>
      </rPr>
      <t xml:space="preserve">      </t>
    </r>
    <r>
      <rPr>
        <sz val="12"/>
        <rFont val="方正书宋_GBK"/>
        <charset val="134"/>
      </rPr>
      <t>其他政协事务支出</t>
    </r>
  </si>
  <si>
    <r>
      <rPr>
        <sz val="12"/>
        <rFont val="Times New Roman"/>
        <charset val="134"/>
      </rPr>
      <t xml:space="preserve">    </t>
    </r>
    <r>
      <rPr>
        <sz val="12"/>
        <rFont val="方正书宋_GBK"/>
        <charset val="134"/>
      </rPr>
      <t>政府办公厅</t>
    </r>
    <r>
      <rPr>
        <sz val="12"/>
        <rFont val="Times New Roman"/>
        <charset val="134"/>
      </rPr>
      <t>(</t>
    </r>
    <r>
      <rPr>
        <sz val="12"/>
        <rFont val="方正书宋_GBK"/>
        <charset val="134"/>
      </rPr>
      <t>室</t>
    </r>
    <r>
      <rPr>
        <sz val="12"/>
        <rFont val="Times New Roman"/>
        <charset val="134"/>
      </rPr>
      <t>)</t>
    </r>
    <r>
      <rPr>
        <sz val="12"/>
        <rFont val="方正书宋_GBK"/>
        <charset val="134"/>
      </rPr>
      <t>及相关机构事务</t>
    </r>
  </si>
  <si>
    <r>
      <rPr>
        <sz val="12"/>
        <rFont val="Times New Roman"/>
        <charset val="134"/>
      </rPr>
      <t xml:space="preserve">      </t>
    </r>
    <r>
      <rPr>
        <sz val="12"/>
        <rFont val="方正书宋_GBK"/>
        <charset val="134"/>
      </rPr>
      <t>专项服务</t>
    </r>
  </si>
  <si>
    <r>
      <rPr>
        <sz val="12"/>
        <rFont val="Times New Roman"/>
        <charset val="134"/>
      </rPr>
      <t xml:space="preserve">      </t>
    </r>
    <r>
      <rPr>
        <sz val="12"/>
        <rFont val="方正书宋_GBK"/>
        <charset val="134"/>
      </rPr>
      <t>专项业务及机关事务管理</t>
    </r>
  </si>
  <si>
    <r>
      <rPr>
        <sz val="12"/>
        <rFont val="Times New Roman"/>
        <charset val="134"/>
      </rPr>
      <t xml:space="preserve">      </t>
    </r>
    <r>
      <rPr>
        <sz val="12"/>
        <rFont val="方正书宋_GBK"/>
        <charset val="134"/>
      </rPr>
      <t>政务公开审批</t>
    </r>
  </si>
  <si>
    <r>
      <rPr>
        <sz val="12"/>
        <rFont val="Times New Roman"/>
        <charset val="134"/>
      </rPr>
      <t xml:space="preserve">      </t>
    </r>
    <r>
      <rPr>
        <sz val="12"/>
        <rFont val="方正书宋_GBK"/>
        <charset val="134"/>
      </rPr>
      <t>参事事务</t>
    </r>
  </si>
  <si>
    <r>
      <rPr>
        <sz val="12"/>
        <rFont val="Times New Roman"/>
        <charset val="134"/>
      </rPr>
      <t xml:space="preserve">      </t>
    </r>
    <r>
      <rPr>
        <sz val="12"/>
        <rFont val="方正书宋_GBK"/>
        <charset val="134"/>
      </rPr>
      <t>其他政府办公厅</t>
    </r>
    <r>
      <rPr>
        <sz val="12"/>
        <rFont val="Times New Roman"/>
        <charset val="134"/>
      </rPr>
      <t>(</t>
    </r>
    <r>
      <rPr>
        <sz val="12"/>
        <rFont val="方正书宋_GBK"/>
        <charset val="134"/>
      </rPr>
      <t>室</t>
    </r>
    <r>
      <rPr>
        <sz val="12"/>
        <rFont val="Times New Roman"/>
        <charset val="134"/>
      </rPr>
      <t>)</t>
    </r>
    <r>
      <rPr>
        <sz val="12"/>
        <rFont val="方正书宋_GBK"/>
        <charset val="134"/>
      </rPr>
      <t>及相关机构事务支出</t>
    </r>
  </si>
  <si>
    <r>
      <rPr>
        <sz val="12"/>
        <rFont val="Times New Roman"/>
        <charset val="134"/>
      </rPr>
      <t xml:space="preserve">    </t>
    </r>
    <r>
      <rPr>
        <sz val="12"/>
        <rFont val="方正书宋_GBK"/>
        <charset val="134"/>
      </rPr>
      <t>发展与改革事务</t>
    </r>
  </si>
  <si>
    <r>
      <rPr>
        <sz val="12"/>
        <rFont val="Times New Roman"/>
        <charset val="134"/>
      </rPr>
      <t xml:space="preserve">      </t>
    </r>
    <r>
      <rPr>
        <sz val="12"/>
        <rFont val="方正书宋_GBK"/>
        <charset val="134"/>
      </rPr>
      <t>战略规划与实施</t>
    </r>
  </si>
  <si>
    <r>
      <rPr>
        <sz val="12"/>
        <rFont val="Times New Roman"/>
        <charset val="134"/>
      </rPr>
      <t xml:space="preserve">      </t>
    </r>
    <r>
      <rPr>
        <sz val="12"/>
        <rFont val="方正书宋_GBK"/>
        <charset val="134"/>
      </rPr>
      <t>日常经济运行调节</t>
    </r>
  </si>
  <si>
    <r>
      <rPr>
        <sz val="12"/>
        <rFont val="Times New Roman"/>
        <charset val="134"/>
      </rPr>
      <t xml:space="preserve">      </t>
    </r>
    <r>
      <rPr>
        <sz val="12"/>
        <rFont val="方正书宋_GBK"/>
        <charset val="134"/>
      </rPr>
      <t>社会事业发展规划</t>
    </r>
  </si>
  <si>
    <r>
      <rPr>
        <sz val="12"/>
        <rFont val="Times New Roman"/>
        <charset val="134"/>
      </rPr>
      <t xml:space="preserve">      </t>
    </r>
    <r>
      <rPr>
        <sz val="12"/>
        <rFont val="方正书宋_GBK"/>
        <charset val="134"/>
      </rPr>
      <t>经济体制改革研究</t>
    </r>
  </si>
  <si>
    <r>
      <rPr>
        <sz val="12"/>
        <rFont val="Times New Roman"/>
        <charset val="134"/>
      </rPr>
      <t xml:space="preserve">      </t>
    </r>
    <r>
      <rPr>
        <sz val="12"/>
        <rFont val="方正书宋_GBK"/>
        <charset val="134"/>
      </rPr>
      <t>物价管理</t>
    </r>
  </si>
  <si>
    <r>
      <rPr>
        <sz val="12"/>
        <rFont val="Times New Roman"/>
        <charset val="134"/>
      </rPr>
      <t xml:space="preserve">      </t>
    </r>
    <r>
      <rPr>
        <sz val="12"/>
        <rFont val="方正书宋_GBK"/>
        <charset val="134"/>
      </rPr>
      <t>其他发展与改革事务支出</t>
    </r>
  </si>
  <si>
    <r>
      <rPr>
        <sz val="12"/>
        <rFont val="Times New Roman"/>
        <charset val="134"/>
      </rPr>
      <t xml:space="preserve">    </t>
    </r>
    <r>
      <rPr>
        <sz val="12"/>
        <rFont val="方正书宋_GBK"/>
        <charset val="134"/>
      </rPr>
      <t>统计信息事务</t>
    </r>
  </si>
  <si>
    <r>
      <rPr>
        <sz val="12"/>
        <rFont val="Times New Roman"/>
        <charset val="134"/>
      </rPr>
      <t xml:space="preserve">      </t>
    </r>
    <r>
      <rPr>
        <sz val="12"/>
        <rFont val="方正书宋_GBK"/>
        <charset val="134"/>
      </rPr>
      <t>信息事务</t>
    </r>
  </si>
  <si>
    <r>
      <rPr>
        <sz val="12"/>
        <rFont val="Times New Roman"/>
        <charset val="134"/>
      </rPr>
      <t xml:space="preserve">      </t>
    </r>
    <r>
      <rPr>
        <sz val="12"/>
        <rFont val="方正书宋_GBK"/>
        <charset val="134"/>
      </rPr>
      <t>专项统计业务</t>
    </r>
  </si>
  <si>
    <r>
      <rPr>
        <sz val="12"/>
        <rFont val="Times New Roman"/>
        <charset val="134"/>
      </rPr>
      <t xml:space="preserve">      </t>
    </r>
    <r>
      <rPr>
        <sz val="12"/>
        <rFont val="方正书宋_GBK"/>
        <charset val="134"/>
      </rPr>
      <t>统计管理</t>
    </r>
  </si>
  <si>
    <r>
      <rPr>
        <sz val="12"/>
        <rFont val="Times New Roman"/>
        <charset val="134"/>
      </rPr>
      <t xml:space="preserve">      </t>
    </r>
    <r>
      <rPr>
        <sz val="12"/>
        <rFont val="方正书宋_GBK"/>
        <charset val="134"/>
      </rPr>
      <t>专项普查活动</t>
    </r>
  </si>
  <si>
    <r>
      <rPr>
        <sz val="12"/>
        <rFont val="Times New Roman"/>
        <charset val="134"/>
      </rPr>
      <t xml:space="preserve">      </t>
    </r>
    <r>
      <rPr>
        <sz val="12"/>
        <rFont val="方正书宋_GBK"/>
        <charset val="134"/>
      </rPr>
      <t>统计抽样调查</t>
    </r>
  </si>
  <si>
    <r>
      <rPr>
        <sz val="12"/>
        <rFont val="Times New Roman"/>
        <charset val="134"/>
      </rPr>
      <t xml:space="preserve">      </t>
    </r>
    <r>
      <rPr>
        <sz val="12"/>
        <rFont val="方正书宋_GBK"/>
        <charset val="134"/>
      </rPr>
      <t>其他统计信息事务支出</t>
    </r>
  </si>
  <si>
    <r>
      <rPr>
        <sz val="12"/>
        <rFont val="Times New Roman"/>
        <charset val="134"/>
      </rPr>
      <t xml:space="preserve">    </t>
    </r>
    <r>
      <rPr>
        <sz val="12"/>
        <rFont val="方正书宋_GBK"/>
        <charset val="134"/>
      </rPr>
      <t>财政事务</t>
    </r>
  </si>
  <si>
    <r>
      <rPr>
        <sz val="12"/>
        <rFont val="Times New Roman"/>
        <charset val="134"/>
      </rPr>
      <t xml:space="preserve">      </t>
    </r>
    <r>
      <rPr>
        <sz val="12"/>
        <rFont val="方正书宋_GBK"/>
        <charset val="134"/>
      </rPr>
      <t>预算改革业务</t>
    </r>
  </si>
  <si>
    <r>
      <rPr>
        <sz val="12"/>
        <rFont val="Times New Roman"/>
        <charset val="134"/>
      </rPr>
      <t xml:space="preserve">      </t>
    </r>
    <r>
      <rPr>
        <sz val="12"/>
        <rFont val="方正书宋_GBK"/>
        <charset val="134"/>
      </rPr>
      <t>财政国库业务</t>
    </r>
  </si>
  <si>
    <r>
      <rPr>
        <sz val="12"/>
        <rFont val="Times New Roman"/>
        <charset val="134"/>
      </rPr>
      <t xml:space="preserve">      </t>
    </r>
    <r>
      <rPr>
        <sz val="12"/>
        <rFont val="方正书宋_GBK"/>
        <charset val="134"/>
      </rPr>
      <t>财政监察</t>
    </r>
  </si>
  <si>
    <r>
      <rPr>
        <sz val="12"/>
        <rFont val="Times New Roman"/>
        <charset val="134"/>
      </rPr>
      <t xml:space="preserve">      </t>
    </r>
    <r>
      <rPr>
        <sz val="12"/>
        <rFont val="方正书宋_GBK"/>
        <charset val="134"/>
      </rPr>
      <t>信息化建设</t>
    </r>
  </si>
  <si>
    <r>
      <rPr>
        <sz val="12"/>
        <rFont val="Times New Roman"/>
        <charset val="134"/>
      </rPr>
      <t xml:space="preserve">      </t>
    </r>
    <r>
      <rPr>
        <sz val="12"/>
        <rFont val="方正书宋_GBK"/>
        <charset val="134"/>
      </rPr>
      <t>财政委托业务支出</t>
    </r>
  </si>
  <si>
    <r>
      <rPr>
        <sz val="12"/>
        <rFont val="Times New Roman"/>
        <charset val="134"/>
      </rPr>
      <t xml:space="preserve">      </t>
    </r>
    <r>
      <rPr>
        <sz val="12"/>
        <rFont val="方正书宋_GBK"/>
        <charset val="134"/>
      </rPr>
      <t>其他财政事务支出</t>
    </r>
  </si>
  <si>
    <r>
      <rPr>
        <sz val="12"/>
        <rFont val="Times New Roman"/>
        <charset val="134"/>
      </rPr>
      <t xml:space="preserve">    </t>
    </r>
    <r>
      <rPr>
        <sz val="12"/>
        <rFont val="方正书宋_GBK"/>
        <charset val="134"/>
      </rPr>
      <t>税收事务</t>
    </r>
  </si>
  <si>
    <r>
      <rPr>
        <sz val="12"/>
        <rFont val="Times New Roman"/>
        <charset val="134"/>
      </rPr>
      <t xml:space="preserve">      </t>
    </r>
    <r>
      <rPr>
        <sz val="12"/>
        <rFont val="方正书宋_GBK"/>
        <charset val="134"/>
      </rPr>
      <t>税收业务</t>
    </r>
  </si>
  <si>
    <r>
      <rPr>
        <sz val="12"/>
        <rFont val="Times New Roman"/>
        <charset val="134"/>
      </rPr>
      <t xml:space="preserve">      </t>
    </r>
    <r>
      <rPr>
        <sz val="12"/>
        <rFont val="方正书宋_GBK"/>
        <charset val="134"/>
      </rPr>
      <t>其他税收事务支出</t>
    </r>
  </si>
  <si>
    <r>
      <rPr>
        <sz val="12"/>
        <rFont val="Times New Roman"/>
        <charset val="134"/>
      </rPr>
      <t xml:space="preserve">    </t>
    </r>
    <r>
      <rPr>
        <sz val="12"/>
        <rFont val="方正书宋_GBK"/>
        <charset val="134"/>
      </rPr>
      <t>审计事务</t>
    </r>
  </si>
  <si>
    <r>
      <rPr>
        <sz val="12"/>
        <rFont val="Times New Roman"/>
        <charset val="134"/>
      </rPr>
      <t xml:space="preserve">      </t>
    </r>
    <r>
      <rPr>
        <sz val="12"/>
        <rFont val="方正书宋_GBK"/>
        <charset val="134"/>
      </rPr>
      <t>审计业务</t>
    </r>
  </si>
  <si>
    <r>
      <rPr>
        <sz val="12"/>
        <rFont val="Times New Roman"/>
        <charset val="134"/>
      </rPr>
      <t xml:space="preserve">      </t>
    </r>
    <r>
      <rPr>
        <sz val="12"/>
        <rFont val="方正书宋_GBK"/>
        <charset val="134"/>
      </rPr>
      <t>审计管理</t>
    </r>
  </si>
  <si>
    <r>
      <rPr>
        <sz val="12"/>
        <rFont val="Times New Roman"/>
        <charset val="134"/>
      </rPr>
      <t xml:space="preserve">      </t>
    </r>
    <r>
      <rPr>
        <sz val="12"/>
        <rFont val="方正书宋_GBK"/>
        <charset val="134"/>
      </rPr>
      <t>其他审计事务支出</t>
    </r>
  </si>
  <si>
    <r>
      <rPr>
        <sz val="12"/>
        <rFont val="Times New Roman"/>
        <charset val="134"/>
      </rPr>
      <t xml:space="preserve">    </t>
    </r>
    <r>
      <rPr>
        <sz val="12"/>
        <rFont val="方正书宋_GBK"/>
        <charset val="134"/>
      </rPr>
      <t>海关事务</t>
    </r>
  </si>
  <si>
    <r>
      <rPr>
        <sz val="12"/>
        <rFont val="Times New Roman"/>
        <charset val="134"/>
      </rPr>
      <t xml:space="preserve">      </t>
    </r>
    <r>
      <rPr>
        <sz val="12"/>
        <rFont val="方正书宋_GBK"/>
        <charset val="134"/>
      </rPr>
      <t>缉私办案</t>
    </r>
  </si>
  <si>
    <r>
      <rPr>
        <sz val="12"/>
        <rFont val="Times New Roman"/>
        <charset val="134"/>
      </rPr>
      <t xml:space="preserve">      </t>
    </r>
    <r>
      <rPr>
        <sz val="12"/>
        <rFont val="方正书宋_GBK"/>
        <charset val="134"/>
      </rPr>
      <t>口岸管理</t>
    </r>
  </si>
  <si>
    <r>
      <rPr>
        <sz val="12"/>
        <rFont val="Times New Roman"/>
        <charset val="134"/>
      </rPr>
      <t xml:space="preserve">      </t>
    </r>
    <r>
      <rPr>
        <sz val="12"/>
        <rFont val="方正书宋_GBK"/>
        <charset val="134"/>
      </rPr>
      <t>海关关务</t>
    </r>
  </si>
  <si>
    <r>
      <rPr>
        <sz val="12"/>
        <rFont val="Times New Roman"/>
        <charset val="134"/>
      </rPr>
      <t xml:space="preserve">      </t>
    </r>
    <r>
      <rPr>
        <sz val="12"/>
        <rFont val="方正书宋_GBK"/>
        <charset val="134"/>
      </rPr>
      <t>关税征管</t>
    </r>
  </si>
  <si>
    <r>
      <rPr>
        <sz val="12"/>
        <rFont val="Times New Roman"/>
        <charset val="134"/>
      </rPr>
      <t xml:space="preserve">      </t>
    </r>
    <r>
      <rPr>
        <sz val="12"/>
        <rFont val="方正书宋_GBK"/>
        <charset val="134"/>
      </rPr>
      <t>海关监管</t>
    </r>
  </si>
  <si>
    <r>
      <rPr>
        <sz val="12"/>
        <rFont val="Times New Roman"/>
        <charset val="134"/>
      </rPr>
      <t xml:space="preserve">      </t>
    </r>
    <r>
      <rPr>
        <sz val="12"/>
        <rFont val="方正书宋_GBK"/>
        <charset val="134"/>
      </rPr>
      <t>检验检疫</t>
    </r>
  </si>
  <si>
    <r>
      <rPr>
        <sz val="12"/>
        <rFont val="Times New Roman"/>
        <charset val="134"/>
      </rPr>
      <t xml:space="preserve">      </t>
    </r>
    <r>
      <rPr>
        <sz val="12"/>
        <rFont val="方正书宋_GBK"/>
        <charset val="134"/>
      </rPr>
      <t>其他海关事务支出</t>
    </r>
  </si>
  <si>
    <r>
      <rPr>
        <sz val="12"/>
        <rFont val="Times New Roman"/>
        <charset val="134"/>
      </rPr>
      <t xml:space="preserve">    </t>
    </r>
    <r>
      <rPr>
        <sz val="12"/>
        <rFont val="方正书宋_GBK"/>
        <charset val="134"/>
      </rPr>
      <t>纪检监察事务</t>
    </r>
  </si>
  <si>
    <r>
      <rPr>
        <sz val="12"/>
        <rFont val="Times New Roman"/>
        <charset val="134"/>
      </rPr>
      <t xml:space="preserve">      </t>
    </r>
    <r>
      <rPr>
        <sz val="12"/>
        <rFont val="方正书宋_GBK"/>
        <charset val="134"/>
      </rPr>
      <t>大案要案查处</t>
    </r>
  </si>
  <si>
    <r>
      <rPr>
        <sz val="12"/>
        <rFont val="Times New Roman"/>
        <charset val="134"/>
      </rPr>
      <t xml:space="preserve">      </t>
    </r>
    <r>
      <rPr>
        <sz val="12"/>
        <rFont val="方正书宋_GBK"/>
        <charset val="134"/>
      </rPr>
      <t>派驻派出机构</t>
    </r>
  </si>
  <si>
    <r>
      <rPr>
        <sz val="12"/>
        <rFont val="Times New Roman"/>
        <charset val="134"/>
      </rPr>
      <t xml:space="preserve">      </t>
    </r>
    <r>
      <rPr>
        <sz val="12"/>
        <rFont val="方正书宋_GBK"/>
        <charset val="134"/>
      </rPr>
      <t>巡视工作</t>
    </r>
  </si>
  <si>
    <r>
      <rPr>
        <sz val="12"/>
        <rFont val="Times New Roman"/>
        <charset val="134"/>
      </rPr>
      <t xml:space="preserve">      </t>
    </r>
    <r>
      <rPr>
        <sz val="12"/>
        <rFont val="方正书宋_GBK"/>
        <charset val="134"/>
      </rPr>
      <t>其他纪检监察事务支出</t>
    </r>
  </si>
  <si>
    <r>
      <rPr>
        <sz val="12"/>
        <rFont val="Times New Roman"/>
        <charset val="134"/>
      </rPr>
      <t xml:space="preserve">    </t>
    </r>
    <r>
      <rPr>
        <sz val="12"/>
        <rFont val="方正书宋_GBK"/>
        <charset val="134"/>
      </rPr>
      <t>商贸事务</t>
    </r>
  </si>
  <si>
    <r>
      <rPr>
        <sz val="12"/>
        <rFont val="Times New Roman"/>
        <charset val="134"/>
      </rPr>
      <t xml:space="preserve">      </t>
    </r>
    <r>
      <rPr>
        <sz val="12"/>
        <rFont val="方正书宋_GBK"/>
        <charset val="134"/>
      </rPr>
      <t>对外贸易管理</t>
    </r>
  </si>
  <si>
    <r>
      <rPr>
        <sz val="12"/>
        <rFont val="Times New Roman"/>
        <charset val="134"/>
      </rPr>
      <t xml:space="preserve">      </t>
    </r>
    <r>
      <rPr>
        <sz val="12"/>
        <rFont val="方正书宋_GBK"/>
        <charset val="134"/>
      </rPr>
      <t>国际经济合作</t>
    </r>
  </si>
  <si>
    <r>
      <rPr>
        <sz val="12"/>
        <rFont val="Times New Roman"/>
        <charset val="134"/>
      </rPr>
      <t xml:space="preserve">      </t>
    </r>
    <r>
      <rPr>
        <sz val="12"/>
        <rFont val="方正书宋_GBK"/>
        <charset val="134"/>
      </rPr>
      <t>外资管理</t>
    </r>
  </si>
  <si>
    <r>
      <rPr>
        <sz val="12"/>
        <rFont val="Times New Roman"/>
        <charset val="134"/>
      </rPr>
      <t xml:space="preserve">      </t>
    </r>
    <r>
      <rPr>
        <sz val="12"/>
        <rFont val="方正书宋_GBK"/>
        <charset val="134"/>
      </rPr>
      <t>国内贸易管理</t>
    </r>
  </si>
  <si>
    <r>
      <rPr>
        <sz val="12"/>
        <rFont val="Times New Roman"/>
        <charset val="134"/>
      </rPr>
      <t xml:space="preserve">      </t>
    </r>
    <r>
      <rPr>
        <sz val="12"/>
        <rFont val="方正书宋_GBK"/>
        <charset val="134"/>
      </rPr>
      <t>招商引资</t>
    </r>
  </si>
  <si>
    <r>
      <rPr>
        <sz val="12"/>
        <rFont val="Times New Roman"/>
        <charset val="134"/>
      </rPr>
      <t xml:space="preserve">      </t>
    </r>
    <r>
      <rPr>
        <sz val="12"/>
        <rFont val="方正书宋_GBK"/>
        <charset val="134"/>
      </rPr>
      <t>其他商贸事务支出</t>
    </r>
  </si>
  <si>
    <r>
      <rPr>
        <sz val="12"/>
        <rFont val="Times New Roman"/>
        <charset val="134"/>
      </rPr>
      <t xml:space="preserve">    </t>
    </r>
    <r>
      <rPr>
        <sz val="12"/>
        <rFont val="方正书宋_GBK"/>
        <charset val="134"/>
      </rPr>
      <t>知识产权事务</t>
    </r>
  </si>
  <si>
    <r>
      <rPr>
        <sz val="12"/>
        <rFont val="Times New Roman"/>
        <charset val="134"/>
      </rPr>
      <t xml:space="preserve">      </t>
    </r>
    <r>
      <rPr>
        <sz val="12"/>
        <rFont val="方正书宋_GBK"/>
        <charset val="134"/>
      </rPr>
      <t>专利审批</t>
    </r>
  </si>
  <si>
    <r>
      <rPr>
        <sz val="12"/>
        <rFont val="Times New Roman"/>
        <charset val="134"/>
      </rPr>
      <t xml:space="preserve">      </t>
    </r>
    <r>
      <rPr>
        <sz val="12"/>
        <rFont val="方正书宋_GBK"/>
        <charset val="134"/>
      </rPr>
      <t>知识产权战略和规划</t>
    </r>
  </si>
  <si>
    <r>
      <rPr>
        <sz val="12"/>
        <rFont val="Times New Roman"/>
        <charset val="134"/>
      </rPr>
      <t xml:space="preserve">      </t>
    </r>
    <r>
      <rPr>
        <sz val="12"/>
        <rFont val="方正书宋_GBK"/>
        <charset val="134"/>
      </rPr>
      <t>国际合作与交流</t>
    </r>
  </si>
  <si>
    <r>
      <rPr>
        <sz val="12"/>
        <rFont val="Times New Roman"/>
        <charset val="134"/>
      </rPr>
      <t xml:space="preserve">      </t>
    </r>
    <r>
      <rPr>
        <sz val="12"/>
        <rFont val="方正书宋_GBK"/>
        <charset val="134"/>
      </rPr>
      <t>知识产权宏观管理</t>
    </r>
  </si>
  <si>
    <r>
      <rPr>
        <sz val="12"/>
        <rFont val="Times New Roman"/>
        <charset val="134"/>
      </rPr>
      <t xml:space="preserve">      </t>
    </r>
    <r>
      <rPr>
        <sz val="12"/>
        <rFont val="方正书宋_GBK"/>
        <charset val="134"/>
      </rPr>
      <t>商标管理</t>
    </r>
  </si>
  <si>
    <r>
      <rPr>
        <sz val="12"/>
        <rFont val="Times New Roman"/>
        <charset val="134"/>
      </rPr>
      <t xml:space="preserve">      </t>
    </r>
    <r>
      <rPr>
        <sz val="12"/>
        <rFont val="方正书宋_GBK"/>
        <charset val="134"/>
      </rPr>
      <t>原产地地理标志管理</t>
    </r>
  </si>
  <si>
    <r>
      <rPr>
        <sz val="12"/>
        <rFont val="Times New Roman"/>
        <charset val="134"/>
      </rPr>
      <t xml:space="preserve">      </t>
    </r>
    <r>
      <rPr>
        <sz val="12"/>
        <rFont val="方正书宋_GBK"/>
        <charset val="134"/>
      </rPr>
      <t>其他知识产权事务支出</t>
    </r>
  </si>
  <si>
    <r>
      <rPr>
        <sz val="12"/>
        <rFont val="Times New Roman"/>
        <charset val="134"/>
      </rPr>
      <t xml:space="preserve">    </t>
    </r>
    <r>
      <rPr>
        <sz val="12"/>
        <rFont val="方正书宋_GBK"/>
        <charset val="134"/>
      </rPr>
      <t>民族事务</t>
    </r>
  </si>
  <si>
    <r>
      <rPr>
        <sz val="12"/>
        <rFont val="Times New Roman"/>
        <charset val="134"/>
      </rPr>
      <t xml:space="preserve">      </t>
    </r>
    <r>
      <rPr>
        <sz val="12"/>
        <rFont val="方正书宋_GBK"/>
        <charset val="134"/>
      </rPr>
      <t>民族工作专项</t>
    </r>
  </si>
  <si>
    <r>
      <rPr>
        <sz val="12"/>
        <rFont val="Times New Roman"/>
        <charset val="134"/>
      </rPr>
      <t xml:space="preserve">      </t>
    </r>
    <r>
      <rPr>
        <sz val="12"/>
        <rFont val="方正书宋_GBK"/>
        <charset val="134"/>
      </rPr>
      <t>其他民族事务支出</t>
    </r>
  </si>
  <si>
    <r>
      <rPr>
        <sz val="12"/>
        <rFont val="Times New Roman"/>
        <charset val="134"/>
      </rPr>
      <t xml:space="preserve">    </t>
    </r>
    <r>
      <rPr>
        <sz val="12"/>
        <rFont val="方正书宋_GBK"/>
        <charset val="134"/>
      </rPr>
      <t>港澳台事务</t>
    </r>
  </si>
  <si>
    <r>
      <rPr>
        <sz val="12"/>
        <rFont val="Times New Roman"/>
        <charset val="134"/>
      </rPr>
      <t xml:space="preserve">      </t>
    </r>
    <r>
      <rPr>
        <sz val="12"/>
        <rFont val="方正书宋_GBK"/>
        <charset val="134"/>
      </rPr>
      <t>港澳事务</t>
    </r>
  </si>
  <si>
    <r>
      <rPr>
        <sz val="12"/>
        <rFont val="Times New Roman"/>
        <charset val="134"/>
      </rPr>
      <t xml:space="preserve">      </t>
    </r>
    <r>
      <rPr>
        <sz val="12"/>
        <rFont val="方正书宋_GBK"/>
        <charset val="134"/>
      </rPr>
      <t>台湾事务</t>
    </r>
  </si>
  <si>
    <r>
      <rPr>
        <sz val="12"/>
        <rFont val="Times New Roman"/>
        <charset val="134"/>
      </rPr>
      <t xml:space="preserve">      </t>
    </r>
    <r>
      <rPr>
        <sz val="12"/>
        <rFont val="方正书宋_GBK"/>
        <charset val="134"/>
      </rPr>
      <t>其他港澳台事务支出</t>
    </r>
  </si>
  <si>
    <r>
      <rPr>
        <sz val="12"/>
        <rFont val="Times New Roman"/>
        <charset val="134"/>
      </rPr>
      <t xml:space="preserve">    </t>
    </r>
    <r>
      <rPr>
        <sz val="12"/>
        <rFont val="方正书宋_GBK"/>
        <charset val="134"/>
      </rPr>
      <t>档案事务</t>
    </r>
  </si>
  <si>
    <r>
      <rPr>
        <sz val="12"/>
        <rFont val="Times New Roman"/>
        <charset val="134"/>
      </rPr>
      <t xml:space="preserve">      </t>
    </r>
    <r>
      <rPr>
        <sz val="12"/>
        <rFont val="方正书宋_GBK"/>
        <charset val="134"/>
      </rPr>
      <t>档案馆</t>
    </r>
  </si>
  <si>
    <r>
      <rPr>
        <sz val="12"/>
        <rFont val="Times New Roman"/>
        <charset val="134"/>
      </rPr>
      <t xml:space="preserve">      </t>
    </r>
    <r>
      <rPr>
        <sz val="12"/>
        <rFont val="方正书宋_GBK"/>
        <charset val="134"/>
      </rPr>
      <t>其他档案事务支出</t>
    </r>
  </si>
  <si>
    <r>
      <rPr>
        <sz val="12"/>
        <rFont val="Times New Roman"/>
        <charset val="134"/>
      </rPr>
      <t xml:space="preserve">    </t>
    </r>
    <r>
      <rPr>
        <sz val="12"/>
        <rFont val="方正书宋_GBK"/>
        <charset val="134"/>
      </rPr>
      <t>民主党派及工商联事务</t>
    </r>
  </si>
  <si>
    <r>
      <rPr>
        <sz val="12"/>
        <rFont val="Times New Roman"/>
        <charset val="134"/>
      </rPr>
      <t xml:space="preserve">      </t>
    </r>
    <r>
      <rPr>
        <sz val="12"/>
        <rFont val="方正书宋_GBK"/>
        <charset val="134"/>
      </rPr>
      <t>其他民主党派及工商联事务支出</t>
    </r>
  </si>
  <si>
    <r>
      <rPr>
        <sz val="12"/>
        <rFont val="Times New Roman"/>
        <charset val="134"/>
      </rPr>
      <t xml:space="preserve">    </t>
    </r>
    <r>
      <rPr>
        <sz val="12"/>
        <rFont val="方正书宋_GBK"/>
        <charset val="134"/>
      </rPr>
      <t>群众团体事务</t>
    </r>
  </si>
  <si>
    <r>
      <rPr>
        <sz val="12"/>
        <rFont val="Times New Roman"/>
        <charset val="134"/>
      </rPr>
      <t xml:space="preserve">      </t>
    </r>
    <r>
      <rPr>
        <sz val="12"/>
        <rFont val="方正书宋_GBK"/>
        <charset val="134"/>
      </rPr>
      <t>工会事务</t>
    </r>
  </si>
  <si>
    <r>
      <rPr>
        <sz val="12"/>
        <rFont val="Times New Roman"/>
        <charset val="134"/>
      </rPr>
      <t xml:space="preserve">      </t>
    </r>
    <r>
      <rPr>
        <sz val="12"/>
        <rFont val="方正书宋_GBK"/>
        <charset val="134"/>
      </rPr>
      <t>其他群众团体事务支出</t>
    </r>
  </si>
  <si>
    <r>
      <rPr>
        <sz val="12"/>
        <rFont val="Times New Roman"/>
        <charset val="134"/>
      </rPr>
      <t xml:space="preserve">    </t>
    </r>
    <r>
      <rPr>
        <sz val="12"/>
        <rFont val="方正书宋_GBK"/>
        <charset val="134"/>
      </rPr>
      <t>党委办公厅</t>
    </r>
    <r>
      <rPr>
        <sz val="12"/>
        <rFont val="Times New Roman"/>
        <charset val="134"/>
      </rPr>
      <t>(</t>
    </r>
    <r>
      <rPr>
        <sz val="12"/>
        <rFont val="方正书宋_GBK"/>
        <charset val="134"/>
      </rPr>
      <t>室</t>
    </r>
    <r>
      <rPr>
        <sz val="12"/>
        <rFont val="Times New Roman"/>
        <charset val="134"/>
      </rPr>
      <t>)</t>
    </r>
    <r>
      <rPr>
        <sz val="12"/>
        <rFont val="方正书宋_GBK"/>
        <charset val="134"/>
      </rPr>
      <t>及相关机构事务</t>
    </r>
  </si>
  <si>
    <r>
      <rPr>
        <sz val="12"/>
        <rFont val="Times New Roman"/>
        <charset val="134"/>
      </rPr>
      <t xml:space="preserve">      </t>
    </r>
    <r>
      <rPr>
        <sz val="12"/>
        <rFont val="方正书宋_GBK"/>
        <charset val="134"/>
      </rPr>
      <t>专项业务</t>
    </r>
  </si>
  <si>
    <r>
      <rPr>
        <sz val="12"/>
        <rFont val="Times New Roman"/>
        <charset val="134"/>
      </rPr>
      <t xml:space="preserve">      </t>
    </r>
    <r>
      <rPr>
        <sz val="12"/>
        <rFont val="方正书宋_GBK"/>
        <charset val="134"/>
      </rPr>
      <t>其他党委办公厅</t>
    </r>
    <r>
      <rPr>
        <sz val="12"/>
        <rFont val="Times New Roman"/>
        <charset val="134"/>
      </rPr>
      <t>(</t>
    </r>
    <r>
      <rPr>
        <sz val="12"/>
        <rFont val="方正书宋_GBK"/>
        <charset val="134"/>
      </rPr>
      <t>室</t>
    </r>
    <r>
      <rPr>
        <sz val="12"/>
        <rFont val="Times New Roman"/>
        <charset val="134"/>
      </rPr>
      <t>)</t>
    </r>
    <r>
      <rPr>
        <sz val="12"/>
        <rFont val="方正书宋_GBK"/>
        <charset val="134"/>
      </rPr>
      <t>及相关机构事务支出</t>
    </r>
  </si>
  <si>
    <r>
      <rPr>
        <sz val="12"/>
        <rFont val="Times New Roman"/>
        <charset val="134"/>
      </rPr>
      <t xml:space="preserve">    </t>
    </r>
    <r>
      <rPr>
        <sz val="12"/>
        <rFont val="方正书宋_GBK"/>
        <charset val="134"/>
      </rPr>
      <t>组织事务</t>
    </r>
  </si>
  <si>
    <r>
      <rPr>
        <sz val="12"/>
        <rFont val="Times New Roman"/>
        <charset val="134"/>
      </rPr>
      <t xml:space="preserve">      </t>
    </r>
    <r>
      <rPr>
        <sz val="12"/>
        <rFont val="方正书宋_GBK"/>
        <charset val="134"/>
      </rPr>
      <t>公务员事务</t>
    </r>
  </si>
  <si>
    <r>
      <rPr>
        <sz val="12"/>
        <rFont val="Times New Roman"/>
        <charset val="134"/>
      </rPr>
      <t xml:space="preserve">      </t>
    </r>
    <r>
      <rPr>
        <sz val="12"/>
        <rFont val="方正书宋_GBK"/>
        <charset val="134"/>
      </rPr>
      <t>其他组织事务支出</t>
    </r>
  </si>
  <si>
    <r>
      <rPr>
        <sz val="12"/>
        <rFont val="Times New Roman"/>
        <charset val="134"/>
      </rPr>
      <t xml:space="preserve">    </t>
    </r>
    <r>
      <rPr>
        <sz val="12"/>
        <rFont val="方正书宋_GBK"/>
        <charset val="134"/>
      </rPr>
      <t>宣传事务</t>
    </r>
  </si>
  <si>
    <r>
      <rPr>
        <sz val="12"/>
        <rFont val="Times New Roman"/>
        <charset val="134"/>
      </rPr>
      <t xml:space="preserve">      </t>
    </r>
    <r>
      <rPr>
        <sz val="12"/>
        <rFont val="方正书宋_GBK"/>
        <charset val="134"/>
      </rPr>
      <t>宣传管理</t>
    </r>
  </si>
  <si>
    <r>
      <rPr>
        <sz val="12"/>
        <rFont val="Times New Roman"/>
        <charset val="134"/>
      </rPr>
      <t xml:space="preserve">      </t>
    </r>
    <r>
      <rPr>
        <sz val="12"/>
        <rFont val="方正书宋_GBK"/>
        <charset val="134"/>
      </rPr>
      <t>其他宣传事务支出</t>
    </r>
  </si>
  <si>
    <r>
      <rPr>
        <sz val="12"/>
        <rFont val="Times New Roman"/>
        <charset val="134"/>
      </rPr>
      <t xml:space="preserve">    </t>
    </r>
    <r>
      <rPr>
        <sz val="12"/>
        <rFont val="方正书宋_GBK"/>
        <charset val="134"/>
      </rPr>
      <t>统战事务</t>
    </r>
  </si>
  <si>
    <r>
      <rPr>
        <sz val="12"/>
        <rFont val="Times New Roman"/>
        <charset val="134"/>
      </rPr>
      <t xml:space="preserve">      </t>
    </r>
    <r>
      <rPr>
        <sz val="12"/>
        <rFont val="方正书宋_GBK"/>
        <charset val="134"/>
      </rPr>
      <t>宗教事务</t>
    </r>
  </si>
  <si>
    <r>
      <rPr>
        <sz val="12"/>
        <rFont val="Times New Roman"/>
        <charset val="134"/>
      </rPr>
      <t xml:space="preserve">      </t>
    </r>
    <r>
      <rPr>
        <sz val="12"/>
        <rFont val="方正书宋_GBK"/>
        <charset val="134"/>
      </rPr>
      <t>华侨事务</t>
    </r>
  </si>
  <si>
    <r>
      <rPr>
        <sz val="12"/>
        <rFont val="Times New Roman"/>
        <charset val="134"/>
      </rPr>
      <t xml:space="preserve">      </t>
    </r>
    <r>
      <rPr>
        <sz val="12"/>
        <rFont val="方正书宋_GBK"/>
        <charset val="134"/>
      </rPr>
      <t>其他统战事务支出</t>
    </r>
  </si>
  <si>
    <r>
      <rPr>
        <sz val="12"/>
        <rFont val="Times New Roman"/>
        <charset val="134"/>
      </rPr>
      <t xml:space="preserve">    </t>
    </r>
    <r>
      <rPr>
        <sz val="12"/>
        <rFont val="方正书宋_GBK"/>
        <charset val="134"/>
      </rPr>
      <t>对外联络事务</t>
    </r>
  </si>
  <si>
    <r>
      <rPr>
        <sz val="12"/>
        <rFont val="Times New Roman"/>
        <charset val="134"/>
      </rPr>
      <t xml:space="preserve">      </t>
    </r>
    <r>
      <rPr>
        <sz val="12"/>
        <rFont val="方正书宋_GBK"/>
        <charset val="134"/>
      </rPr>
      <t>其他对外联络事务支出</t>
    </r>
  </si>
  <si>
    <r>
      <rPr>
        <sz val="12"/>
        <rFont val="Times New Roman"/>
        <charset val="134"/>
      </rPr>
      <t xml:space="preserve">    </t>
    </r>
    <r>
      <rPr>
        <sz val="12"/>
        <rFont val="方正书宋_GBK"/>
        <charset val="134"/>
      </rPr>
      <t>其他共产党事务支出</t>
    </r>
  </si>
  <si>
    <r>
      <rPr>
        <sz val="12"/>
        <rFont val="Times New Roman"/>
        <charset val="134"/>
      </rPr>
      <t xml:space="preserve">      </t>
    </r>
    <r>
      <rPr>
        <sz val="12"/>
        <rFont val="方正书宋_GBK"/>
        <charset val="134"/>
      </rPr>
      <t>其他共产党事务支出</t>
    </r>
  </si>
  <si>
    <r>
      <rPr>
        <sz val="12"/>
        <rFont val="Times New Roman"/>
        <charset val="134"/>
      </rPr>
      <t xml:space="preserve">    </t>
    </r>
    <r>
      <rPr>
        <sz val="12"/>
        <rFont val="方正书宋_GBK"/>
        <charset val="134"/>
      </rPr>
      <t>网信事务</t>
    </r>
  </si>
  <si>
    <r>
      <rPr>
        <sz val="12"/>
        <rFont val="Times New Roman"/>
        <charset val="134"/>
      </rPr>
      <t xml:space="preserve">      </t>
    </r>
    <r>
      <rPr>
        <sz val="12"/>
        <rFont val="方正书宋_GBK"/>
        <charset val="134"/>
      </rPr>
      <t>信息安全事务</t>
    </r>
  </si>
  <si>
    <r>
      <rPr>
        <sz val="12"/>
        <rFont val="Times New Roman"/>
        <charset val="134"/>
      </rPr>
      <t xml:space="preserve">      </t>
    </r>
    <r>
      <rPr>
        <sz val="12"/>
        <rFont val="方正书宋_GBK"/>
        <charset val="134"/>
      </rPr>
      <t>其他网信事务支出</t>
    </r>
  </si>
  <si>
    <r>
      <rPr>
        <sz val="12"/>
        <rFont val="Times New Roman"/>
        <charset val="134"/>
      </rPr>
      <t xml:space="preserve">    </t>
    </r>
    <r>
      <rPr>
        <sz val="12"/>
        <rFont val="方正书宋_GBK"/>
        <charset val="134"/>
      </rPr>
      <t>市场监督管理事务</t>
    </r>
  </si>
  <si>
    <r>
      <rPr>
        <sz val="12"/>
        <rFont val="Times New Roman"/>
        <charset val="134"/>
      </rPr>
      <t xml:space="preserve">      </t>
    </r>
    <r>
      <rPr>
        <sz val="12"/>
        <rFont val="方正书宋_GBK"/>
        <charset val="134"/>
      </rPr>
      <t>经营主体管理</t>
    </r>
  </si>
  <si>
    <r>
      <rPr>
        <sz val="12"/>
        <rFont val="Times New Roman"/>
        <charset val="134"/>
      </rPr>
      <t xml:space="preserve">      </t>
    </r>
    <r>
      <rPr>
        <sz val="12"/>
        <rFont val="方正书宋_GBK"/>
        <charset val="134"/>
      </rPr>
      <t>市场秩序执法</t>
    </r>
  </si>
  <si>
    <r>
      <rPr>
        <sz val="12"/>
        <rFont val="Times New Roman"/>
        <charset val="134"/>
      </rPr>
      <t xml:space="preserve">      </t>
    </r>
    <r>
      <rPr>
        <sz val="12"/>
        <rFont val="方正书宋_GBK"/>
        <charset val="134"/>
      </rPr>
      <t>质量基础</t>
    </r>
  </si>
  <si>
    <r>
      <rPr>
        <sz val="12"/>
        <rFont val="Times New Roman"/>
        <charset val="134"/>
      </rPr>
      <t xml:space="preserve">      </t>
    </r>
    <r>
      <rPr>
        <sz val="12"/>
        <rFont val="方正书宋_GBK"/>
        <charset val="134"/>
      </rPr>
      <t>药品事务</t>
    </r>
  </si>
  <si>
    <r>
      <rPr>
        <sz val="12"/>
        <rFont val="Times New Roman"/>
        <charset val="134"/>
      </rPr>
      <t xml:space="preserve">      </t>
    </r>
    <r>
      <rPr>
        <sz val="12"/>
        <rFont val="方正书宋_GBK"/>
        <charset val="134"/>
      </rPr>
      <t>医疗器械事务</t>
    </r>
  </si>
  <si>
    <r>
      <rPr>
        <sz val="12"/>
        <rFont val="Times New Roman"/>
        <charset val="134"/>
      </rPr>
      <t xml:space="preserve">      </t>
    </r>
    <r>
      <rPr>
        <sz val="12"/>
        <rFont val="方正书宋_GBK"/>
        <charset val="134"/>
      </rPr>
      <t>化妆品事务</t>
    </r>
  </si>
  <si>
    <r>
      <rPr>
        <sz val="12"/>
        <rFont val="Times New Roman"/>
        <charset val="134"/>
      </rPr>
      <t xml:space="preserve">      </t>
    </r>
    <r>
      <rPr>
        <sz val="12"/>
        <rFont val="方正书宋_GBK"/>
        <charset val="134"/>
      </rPr>
      <t>质量安全监管</t>
    </r>
  </si>
  <si>
    <r>
      <rPr>
        <sz val="12"/>
        <rFont val="Times New Roman"/>
        <charset val="134"/>
      </rPr>
      <t xml:space="preserve">      </t>
    </r>
    <r>
      <rPr>
        <sz val="12"/>
        <rFont val="方正书宋_GBK"/>
        <charset val="134"/>
      </rPr>
      <t>食品安全监管</t>
    </r>
  </si>
  <si>
    <r>
      <rPr>
        <sz val="12"/>
        <rFont val="Times New Roman"/>
        <charset val="134"/>
      </rPr>
      <t xml:space="preserve">      </t>
    </r>
    <r>
      <rPr>
        <sz val="12"/>
        <rFont val="方正书宋_GBK"/>
        <charset val="134"/>
      </rPr>
      <t>其他市场监督管理事务</t>
    </r>
  </si>
  <si>
    <r>
      <rPr>
        <sz val="12"/>
        <rFont val="Times New Roman"/>
        <charset val="134"/>
      </rPr>
      <t xml:space="preserve">    </t>
    </r>
    <r>
      <rPr>
        <sz val="12"/>
        <rFont val="方正书宋_GBK"/>
        <charset val="134"/>
      </rPr>
      <t>社会工作事务</t>
    </r>
  </si>
  <si>
    <r>
      <rPr>
        <sz val="12"/>
        <rFont val="Times New Roman"/>
        <charset val="134"/>
      </rPr>
      <t xml:space="preserve">      </t>
    </r>
    <r>
      <rPr>
        <sz val="12"/>
        <rFont val="方正书宋_GBK"/>
        <charset val="134"/>
      </rPr>
      <t>其他社会工作事务支出</t>
    </r>
  </si>
  <si>
    <r>
      <rPr>
        <sz val="12"/>
        <rFont val="Times New Roman"/>
        <charset val="134"/>
      </rPr>
      <t xml:space="preserve">    </t>
    </r>
    <r>
      <rPr>
        <sz val="12"/>
        <rFont val="方正书宋_GBK"/>
        <charset val="134"/>
      </rPr>
      <t>信访事务</t>
    </r>
  </si>
  <si>
    <r>
      <rPr>
        <sz val="12"/>
        <rFont val="Times New Roman"/>
        <charset val="134"/>
      </rPr>
      <t xml:space="preserve">      </t>
    </r>
    <r>
      <rPr>
        <sz val="12"/>
        <rFont val="方正书宋_GBK"/>
        <charset val="134"/>
      </rPr>
      <t>信访业务</t>
    </r>
  </si>
  <si>
    <r>
      <rPr>
        <sz val="12"/>
        <rFont val="Times New Roman"/>
        <charset val="134"/>
      </rPr>
      <t xml:space="preserve">      </t>
    </r>
    <r>
      <rPr>
        <sz val="12"/>
        <rFont val="方正书宋_GBK"/>
        <charset val="134"/>
      </rPr>
      <t>其他信访事务支出</t>
    </r>
  </si>
  <si>
    <r>
      <rPr>
        <sz val="12"/>
        <rFont val="Times New Roman"/>
        <charset val="134"/>
      </rPr>
      <t xml:space="preserve">    </t>
    </r>
    <r>
      <rPr>
        <sz val="12"/>
        <rFont val="方正书宋_GBK"/>
        <charset val="134"/>
      </rPr>
      <t>数据事务</t>
    </r>
  </si>
  <si>
    <r>
      <rPr>
        <sz val="12"/>
        <rFont val="Times New Roman"/>
        <charset val="134"/>
      </rPr>
      <t xml:space="preserve">      </t>
    </r>
    <r>
      <rPr>
        <sz val="12"/>
        <rFont val="方正书宋_GBK"/>
        <charset val="134"/>
      </rPr>
      <t>其他数据事务支出</t>
    </r>
  </si>
  <si>
    <r>
      <rPr>
        <sz val="12"/>
        <rFont val="Times New Roman"/>
        <charset val="134"/>
      </rPr>
      <t xml:space="preserve">    </t>
    </r>
    <r>
      <rPr>
        <sz val="12"/>
        <rFont val="方正书宋_GBK"/>
        <charset val="134"/>
      </rPr>
      <t>其他一般公共服务支出</t>
    </r>
  </si>
  <si>
    <r>
      <rPr>
        <sz val="12"/>
        <rFont val="Times New Roman"/>
        <charset val="134"/>
      </rPr>
      <t xml:space="preserve">      </t>
    </r>
    <r>
      <rPr>
        <sz val="12"/>
        <rFont val="方正书宋_GBK"/>
        <charset val="134"/>
      </rPr>
      <t>国家赔偿费用支出</t>
    </r>
  </si>
  <si>
    <r>
      <rPr>
        <sz val="12"/>
        <rFont val="Times New Roman"/>
        <charset val="134"/>
      </rPr>
      <t xml:space="preserve">      </t>
    </r>
    <r>
      <rPr>
        <sz val="12"/>
        <rFont val="方正书宋_GBK"/>
        <charset val="134"/>
      </rPr>
      <t>其他一般公共服务支出</t>
    </r>
  </si>
  <si>
    <r>
      <rPr>
        <sz val="12"/>
        <rFont val="Times New Roman"/>
        <charset val="134"/>
      </rPr>
      <t xml:space="preserve">  </t>
    </r>
    <r>
      <rPr>
        <sz val="12"/>
        <rFont val="方正书宋_GBK"/>
        <charset val="134"/>
      </rPr>
      <t>外交支出</t>
    </r>
  </si>
  <si>
    <r>
      <rPr>
        <sz val="12"/>
        <rFont val="Times New Roman"/>
        <charset val="134"/>
      </rPr>
      <t xml:space="preserve">    </t>
    </r>
    <r>
      <rPr>
        <sz val="12"/>
        <rFont val="方正书宋_GBK"/>
        <charset val="134"/>
      </rPr>
      <t>外交管理事务</t>
    </r>
  </si>
  <si>
    <r>
      <rPr>
        <sz val="12"/>
        <rFont val="Times New Roman"/>
        <charset val="134"/>
      </rPr>
      <t xml:space="preserve">      </t>
    </r>
    <r>
      <rPr>
        <sz val="12"/>
        <rFont val="方正书宋_GBK"/>
        <charset val="134"/>
      </rPr>
      <t>其他外交管理事务支出</t>
    </r>
  </si>
  <si>
    <r>
      <rPr>
        <sz val="12"/>
        <rFont val="Times New Roman"/>
        <charset val="134"/>
      </rPr>
      <t xml:space="preserve">    </t>
    </r>
    <r>
      <rPr>
        <sz val="12"/>
        <rFont val="方正书宋_GBK"/>
        <charset val="134"/>
      </rPr>
      <t>驻外机构</t>
    </r>
  </si>
  <si>
    <r>
      <rPr>
        <sz val="12"/>
        <rFont val="Times New Roman"/>
        <charset val="134"/>
      </rPr>
      <t xml:space="preserve">      </t>
    </r>
    <r>
      <rPr>
        <sz val="12"/>
        <rFont val="方正书宋_GBK"/>
        <charset val="134"/>
      </rPr>
      <t>驻外使领馆</t>
    </r>
    <r>
      <rPr>
        <sz val="12"/>
        <rFont val="Times New Roman"/>
        <charset val="134"/>
      </rPr>
      <t>(</t>
    </r>
    <r>
      <rPr>
        <sz val="12"/>
        <rFont val="方正书宋_GBK"/>
        <charset val="134"/>
      </rPr>
      <t>团、处</t>
    </r>
    <r>
      <rPr>
        <sz val="12"/>
        <rFont val="Times New Roman"/>
        <charset val="134"/>
      </rPr>
      <t>)</t>
    </r>
  </si>
  <si>
    <r>
      <rPr>
        <sz val="12"/>
        <rFont val="Times New Roman"/>
        <charset val="134"/>
      </rPr>
      <t xml:space="preserve">      </t>
    </r>
    <r>
      <rPr>
        <sz val="12"/>
        <rFont val="方正书宋_GBK"/>
        <charset val="134"/>
      </rPr>
      <t>其他驻外机构支出</t>
    </r>
  </si>
  <si>
    <r>
      <rPr>
        <sz val="12"/>
        <rFont val="Times New Roman"/>
        <charset val="134"/>
      </rPr>
      <t xml:space="preserve">    </t>
    </r>
    <r>
      <rPr>
        <sz val="12"/>
        <rFont val="方正书宋_GBK"/>
        <charset val="134"/>
      </rPr>
      <t>对外援助</t>
    </r>
  </si>
  <si>
    <r>
      <rPr>
        <sz val="12"/>
        <rFont val="Times New Roman"/>
        <charset val="134"/>
      </rPr>
      <t xml:space="preserve">      </t>
    </r>
    <r>
      <rPr>
        <sz val="12"/>
        <rFont val="方正书宋_GBK"/>
        <charset val="134"/>
      </rPr>
      <t>援外优惠贷款贴息</t>
    </r>
  </si>
  <si>
    <r>
      <rPr>
        <sz val="12"/>
        <rFont val="Times New Roman"/>
        <charset val="134"/>
      </rPr>
      <t xml:space="preserve">      </t>
    </r>
    <r>
      <rPr>
        <sz val="12"/>
        <rFont val="方正书宋_GBK"/>
        <charset val="134"/>
      </rPr>
      <t>对外援助</t>
    </r>
  </si>
  <si>
    <r>
      <rPr>
        <sz val="12"/>
        <rFont val="Times New Roman"/>
        <charset val="134"/>
      </rPr>
      <t xml:space="preserve">    </t>
    </r>
    <r>
      <rPr>
        <sz val="12"/>
        <rFont val="方正书宋_GBK"/>
        <charset val="134"/>
      </rPr>
      <t>国际组织</t>
    </r>
  </si>
  <si>
    <r>
      <rPr>
        <sz val="12"/>
        <rFont val="Times New Roman"/>
        <charset val="134"/>
      </rPr>
      <t xml:space="preserve">      </t>
    </r>
    <r>
      <rPr>
        <sz val="12"/>
        <rFont val="方正书宋_GBK"/>
        <charset val="134"/>
      </rPr>
      <t>国际组织会费</t>
    </r>
  </si>
  <si>
    <r>
      <rPr>
        <sz val="12"/>
        <rFont val="Times New Roman"/>
        <charset val="134"/>
      </rPr>
      <t xml:space="preserve">      </t>
    </r>
    <r>
      <rPr>
        <sz val="12"/>
        <rFont val="方正书宋_GBK"/>
        <charset val="134"/>
      </rPr>
      <t>国际组织捐赠</t>
    </r>
  </si>
  <si>
    <r>
      <rPr>
        <sz val="12"/>
        <rFont val="Times New Roman"/>
        <charset val="134"/>
      </rPr>
      <t xml:space="preserve">      </t>
    </r>
    <r>
      <rPr>
        <sz val="12"/>
        <rFont val="方正书宋_GBK"/>
        <charset val="134"/>
      </rPr>
      <t>维和摊款</t>
    </r>
  </si>
  <si>
    <r>
      <rPr>
        <sz val="12"/>
        <rFont val="Times New Roman"/>
        <charset val="134"/>
      </rPr>
      <t xml:space="preserve">      </t>
    </r>
    <r>
      <rPr>
        <sz val="12"/>
        <rFont val="方正书宋_GBK"/>
        <charset val="134"/>
      </rPr>
      <t>国际组织股金及基金</t>
    </r>
  </si>
  <si>
    <r>
      <rPr>
        <sz val="12"/>
        <rFont val="Times New Roman"/>
        <charset val="134"/>
      </rPr>
      <t xml:space="preserve">      </t>
    </r>
    <r>
      <rPr>
        <sz val="12"/>
        <rFont val="方正书宋_GBK"/>
        <charset val="134"/>
      </rPr>
      <t>其他国际组织支出</t>
    </r>
  </si>
  <si>
    <r>
      <rPr>
        <sz val="12"/>
        <rFont val="Times New Roman"/>
        <charset val="134"/>
      </rPr>
      <t xml:space="preserve">    </t>
    </r>
    <r>
      <rPr>
        <sz val="12"/>
        <rFont val="方正书宋_GBK"/>
        <charset val="134"/>
      </rPr>
      <t>对外合作与交流</t>
    </r>
  </si>
  <si>
    <r>
      <rPr>
        <sz val="12"/>
        <rFont val="Times New Roman"/>
        <charset val="134"/>
      </rPr>
      <t xml:space="preserve">      </t>
    </r>
    <r>
      <rPr>
        <sz val="12"/>
        <rFont val="方正书宋_GBK"/>
        <charset val="134"/>
      </rPr>
      <t>在华国际会议</t>
    </r>
  </si>
  <si>
    <r>
      <rPr>
        <sz val="12"/>
        <rFont val="Times New Roman"/>
        <charset val="134"/>
      </rPr>
      <t xml:space="preserve">      </t>
    </r>
    <r>
      <rPr>
        <sz val="12"/>
        <rFont val="方正书宋_GBK"/>
        <charset val="134"/>
      </rPr>
      <t>国际交流活动</t>
    </r>
  </si>
  <si>
    <r>
      <rPr>
        <sz val="12"/>
        <rFont val="Times New Roman"/>
        <charset val="134"/>
      </rPr>
      <t xml:space="preserve">      </t>
    </r>
    <r>
      <rPr>
        <sz val="12"/>
        <rFont val="方正书宋_GBK"/>
        <charset val="134"/>
      </rPr>
      <t>对外合作活动</t>
    </r>
  </si>
  <si>
    <r>
      <rPr>
        <sz val="12"/>
        <rFont val="Times New Roman"/>
        <charset val="134"/>
      </rPr>
      <t xml:space="preserve">      </t>
    </r>
    <r>
      <rPr>
        <sz val="12"/>
        <rFont val="方正书宋_GBK"/>
        <charset val="134"/>
      </rPr>
      <t>其他对外合作与交流支出</t>
    </r>
  </si>
  <si>
    <r>
      <rPr>
        <sz val="12"/>
        <rFont val="Times New Roman"/>
        <charset val="134"/>
      </rPr>
      <t xml:space="preserve">    </t>
    </r>
    <r>
      <rPr>
        <sz val="12"/>
        <rFont val="方正书宋_GBK"/>
        <charset val="134"/>
      </rPr>
      <t>对外宣传</t>
    </r>
  </si>
  <si>
    <r>
      <rPr>
        <sz val="12"/>
        <rFont val="Times New Roman"/>
        <charset val="134"/>
      </rPr>
      <t xml:space="preserve">      </t>
    </r>
    <r>
      <rPr>
        <sz val="12"/>
        <rFont val="方正书宋_GBK"/>
        <charset val="134"/>
      </rPr>
      <t>对外宣传</t>
    </r>
  </si>
  <si>
    <r>
      <rPr>
        <sz val="12"/>
        <rFont val="Times New Roman"/>
        <charset val="134"/>
      </rPr>
      <t xml:space="preserve">    </t>
    </r>
    <r>
      <rPr>
        <sz val="12"/>
        <rFont val="方正书宋_GBK"/>
        <charset val="134"/>
      </rPr>
      <t>边界勘界联检</t>
    </r>
  </si>
  <si>
    <r>
      <rPr>
        <sz val="12"/>
        <rFont val="Times New Roman"/>
        <charset val="134"/>
      </rPr>
      <t xml:space="preserve">      </t>
    </r>
    <r>
      <rPr>
        <sz val="12"/>
        <rFont val="方正书宋_GBK"/>
        <charset val="134"/>
      </rPr>
      <t>边界勘界</t>
    </r>
  </si>
  <si>
    <r>
      <rPr>
        <sz val="12"/>
        <rFont val="Times New Roman"/>
        <charset val="134"/>
      </rPr>
      <t xml:space="preserve">      </t>
    </r>
    <r>
      <rPr>
        <sz val="12"/>
        <rFont val="方正书宋_GBK"/>
        <charset val="134"/>
      </rPr>
      <t>边界联检</t>
    </r>
  </si>
  <si>
    <r>
      <rPr>
        <sz val="12"/>
        <rFont val="Times New Roman"/>
        <charset val="134"/>
      </rPr>
      <t xml:space="preserve">      </t>
    </r>
    <r>
      <rPr>
        <sz val="12"/>
        <rFont val="方正书宋_GBK"/>
        <charset val="134"/>
      </rPr>
      <t>边界界桩维护</t>
    </r>
  </si>
  <si>
    <r>
      <rPr>
        <sz val="12"/>
        <rFont val="Times New Roman"/>
        <charset val="134"/>
      </rPr>
      <t xml:space="preserve">      </t>
    </r>
    <r>
      <rPr>
        <sz val="12"/>
        <rFont val="方正书宋_GBK"/>
        <charset val="134"/>
      </rPr>
      <t>其他支出</t>
    </r>
  </si>
  <si>
    <r>
      <rPr>
        <sz val="12"/>
        <rFont val="Times New Roman"/>
        <charset val="134"/>
      </rPr>
      <t xml:space="preserve">    </t>
    </r>
    <r>
      <rPr>
        <sz val="12"/>
        <rFont val="方正书宋_GBK"/>
        <charset val="134"/>
      </rPr>
      <t>国际发展合作</t>
    </r>
  </si>
  <si>
    <r>
      <rPr>
        <sz val="12"/>
        <rFont val="Times New Roman"/>
        <charset val="134"/>
      </rPr>
      <t xml:space="preserve">      </t>
    </r>
    <r>
      <rPr>
        <sz val="12"/>
        <rFont val="方正书宋_GBK"/>
        <charset val="134"/>
      </rPr>
      <t>其他国际发展合作支出</t>
    </r>
  </si>
  <si>
    <r>
      <rPr>
        <sz val="12"/>
        <rFont val="Times New Roman"/>
        <charset val="134"/>
      </rPr>
      <t xml:space="preserve">    </t>
    </r>
    <r>
      <rPr>
        <sz val="12"/>
        <rFont val="方正书宋_GBK"/>
        <charset val="134"/>
      </rPr>
      <t>其他外交支出</t>
    </r>
  </si>
  <si>
    <r>
      <rPr>
        <sz val="12"/>
        <rFont val="Times New Roman"/>
        <charset val="134"/>
      </rPr>
      <t xml:space="preserve">      </t>
    </r>
    <r>
      <rPr>
        <sz val="12"/>
        <rFont val="方正书宋_GBK"/>
        <charset val="134"/>
      </rPr>
      <t>其他外交支出</t>
    </r>
  </si>
  <si>
    <r>
      <rPr>
        <sz val="12"/>
        <rFont val="Times New Roman"/>
        <charset val="134"/>
      </rPr>
      <t xml:space="preserve">  </t>
    </r>
    <r>
      <rPr>
        <sz val="12"/>
        <rFont val="方正书宋_GBK"/>
        <charset val="134"/>
      </rPr>
      <t>国防支出</t>
    </r>
  </si>
  <si>
    <r>
      <rPr>
        <sz val="12"/>
        <rFont val="Times New Roman"/>
        <charset val="134"/>
      </rPr>
      <t xml:space="preserve">    </t>
    </r>
    <r>
      <rPr>
        <sz val="12"/>
        <rFont val="方正书宋_GBK"/>
        <charset val="134"/>
      </rPr>
      <t>军费</t>
    </r>
  </si>
  <si>
    <r>
      <rPr>
        <sz val="12"/>
        <rFont val="Times New Roman"/>
        <charset val="134"/>
      </rPr>
      <t xml:space="preserve">      </t>
    </r>
    <r>
      <rPr>
        <sz val="12"/>
        <rFont val="方正书宋_GBK"/>
        <charset val="134"/>
      </rPr>
      <t>现役部队</t>
    </r>
  </si>
  <si>
    <r>
      <rPr>
        <sz val="12"/>
        <rFont val="Times New Roman"/>
        <charset val="134"/>
      </rPr>
      <t xml:space="preserve">      </t>
    </r>
    <r>
      <rPr>
        <sz val="12"/>
        <rFont val="方正书宋_GBK"/>
        <charset val="134"/>
      </rPr>
      <t>预备役部队</t>
    </r>
  </si>
  <si>
    <r>
      <rPr>
        <sz val="12"/>
        <rFont val="Times New Roman"/>
        <charset val="134"/>
      </rPr>
      <t xml:space="preserve">      </t>
    </r>
    <r>
      <rPr>
        <sz val="12"/>
        <rFont val="方正书宋_GBK"/>
        <charset val="134"/>
      </rPr>
      <t>其他军费支出</t>
    </r>
  </si>
  <si>
    <r>
      <rPr>
        <sz val="12"/>
        <rFont val="Times New Roman"/>
        <charset val="134"/>
      </rPr>
      <t xml:space="preserve">    </t>
    </r>
    <r>
      <rPr>
        <sz val="12"/>
        <rFont val="方正书宋_GBK"/>
        <charset val="134"/>
      </rPr>
      <t>国防科研事业</t>
    </r>
  </si>
  <si>
    <r>
      <rPr>
        <sz val="12"/>
        <rFont val="Times New Roman"/>
        <charset val="134"/>
      </rPr>
      <t xml:space="preserve">      </t>
    </r>
    <r>
      <rPr>
        <sz val="12"/>
        <rFont val="方正书宋_GBK"/>
        <charset val="134"/>
      </rPr>
      <t>国防科研事业</t>
    </r>
  </si>
  <si>
    <r>
      <rPr>
        <sz val="12"/>
        <rFont val="Times New Roman"/>
        <charset val="134"/>
      </rPr>
      <t xml:space="preserve">    </t>
    </r>
    <r>
      <rPr>
        <sz val="12"/>
        <rFont val="方正书宋_GBK"/>
        <charset val="134"/>
      </rPr>
      <t>专项工程</t>
    </r>
  </si>
  <si>
    <r>
      <rPr>
        <sz val="12"/>
        <rFont val="Times New Roman"/>
        <charset val="134"/>
      </rPr>
      <t xml:space="preserve">      </t>
    </r>
    <r>
      <rPr>
        <sz val="12"/>
        <rFont val="方正书宋_GBK"/>
        <charset val="134"/>
      </rPr>
      <t>专项工程</t>
    </r>
  </si>
  <si>
    <r>
      <rPr>
        <sz val="12"/>
        <rFont val="Times New Roman"/>
        <charset val="134"/>
      </rPr>
      <t xml:space="preserve">    </t>
    </r>
    <r>
      <rPr>
        <sz val="12"/>
        <rFont val="方正书宋_GBK"/>
        <charset val="134"/>
      </rPr>
      <t>国防动员</t>
    </r>
  </si>
  <si>
    <r>
      <rPr>
        <sz val="12"/>
        <rFont val="Times New Roman"/>
        <charset val="134"/>
      </rPr>
      <t xml:space="preserve">      </t>
    </r>
    <r>
      <rPr>
        <sz val="12"/>
        <rFont val="方正书宋_GBK"/>
        <charset val="134"/>
      </rPr>
      <t>兵役征集</t>
    </r>
  </si>
  <si>
    <r>
      <rPr>
        <sz val="12"/>
        <rFont val="Times New Roman"/>
        <charset val="134"/>
      </rPr>
      <t xml:space="preserve">      </t>
    </r>
    <r>
      <rPr>
        <sz val="12"/>
        <rFont val="方正书宋_GBK"/>
        <charset val="134"/>
      </rPr>
      <t>经济动员</t>
    </r>
  </si>
  <si>
    <r>
      <rPr>
        <sz val="12"/>
        <rFont val="Times New Roman"/>
        <charset val="134"/>
      </rPr>
      <t xml:space="preserve">      </t>
    </r>
    <r>
      <rPr>
        <sz val="12"/>
        <rFont val="方正书宋_GBK"/>
        <charset val="134"/>
      </rPr>
      <t>人民防空</t>
    </r>
  </si>
  <si>
    <r>
      <rPr>
        <sz val="12"/>
        <rFont val="Times New Roman"/>
        <charset val="134"/>
      </rPr>
      <t xml:space="preserve">      </t>
    </r>
    <r>
      <rPr>
        <sz val="12"/>
        <rFont val="方正书宋_GBK"/>
        <charset val="134"/>
      </rPr>
      <t>交通战备</t>
    </r>
  </si>
  <si>
    <r>
      <rPr>
        <sz val="12"/>
        <rFont val="Times New Roman"/>
        <charset val="134"/>
      </rPr>
      <t xml:space="preserve">      </t>
    </r>
    <r>
      <rPr>
        <sz val="12"/>
        <rFont val="方正书宋_GBK"/>
        <charset val="134"/>
      </rPr>
      <t>民兵</t>
    </r>
  </si>
  <si>
    <r>
      <rPr>
        <sz val="12"/>
        <rFont val="Times New Roman"/>
        <charset val="134"/>
      </rPr>
      <t xml:space="preserve">      </t>
    </r>
    <r>
      <rPr>
        <sz val="12"/>
        <rFont val="方正书宋_GBK"/>
        <charset val="134"/>
      </rPr>
      <t>边海防</t>
    </r>
  </si>
  <si>
    <r>
      <rPr>
        <sz val="12"/>
        <rFont val="Times New Roman"/>
        <charset val="134"/>
      </rPr>
      <t xml:space="preserve">      </t>
    </r>
    <r>
      <rPr>
        <sz val="12"/>
        <rFont val="方正书宋_GBK"/>
        <charset val="134"/>
      </rPr>
      <t>其他国防动员支出</t>
    </r>
  </si>
  <si>
    <r>
      <rPr>
        <sz val="12"/>
        <rFont val="Times New Roman"/>
        <charset val="134"/>
      </rPr>
      <t xml:space="preserve">    </t>
    </r>
    <r>
      <rPr>
        <sz val="12"/>
        <rFont val="方正书宋_GBK"/>
        <charset val="134"/>
      </rPr>
      <t>其他国防支出</t>
    </r>
  </si>
  <si>
    <r>
      <rPr>
        <sz val="12"/>
        <rFont val="Times New Roman"/>
        <charset val="134"/>
      </rPr>
      <t xml:space="preserve">      </t>
    </r>
    <r>
      <rPr>
        <sz val="12"/>
        <rFont val="方正书宋_GBK"/>
        <charset val="134"/>
      </rPr>
      <t>其他国防支出</t>
    </r>
  </si>
  <si>
    <r>
      <rPr>
        <sz val="12"/>
        <rFont val="Times New Roman"/>
        <charset val="134"/>
      </rPr>
      <t xml:space="preserve">  </t>
    </r>
    <r>
      <rPr>
        <sz val="12"/>
        <rFont val="方正书宋_GBK"/>
        <charset val="134"/>
      </rPr>
      <t>公共安全支出</t>
    </r>
  </si>
  <si>
    <r>
      <rPr>
        <sz val="12"/>
        <rFont val="Times New Roman"/>
        <charset val="134"/>
      </rPr>
      <t xml:space="preserve">    </t>
    </r>
    <r>
      <rPr>
        <sz val="12"/>
        <rFont val="方正书宋_GBK"/>
        <charset val="134"/>
      </rPr>
      <t>武装警察部队</t>
    </r>
  </si>
  <si>
    <r>
      <rPr>
        <sz val="12"/>
        <rFont val="Times New Roman"/>
        <charset val="134"/>
      </rPr>
      <t xml:space="preserve">      </t>
    </r>
    <r>
      <rPr>
        <sz val="12"/>
        <rFont val="方正书宋_GBK"/>
        <charset val="134"/>
      </rPr>
      <t>武装警察部队</t>
    </r>
  </si>
  <si>
    <r>
      <rPr>
        <sz val="12"/>
        <rFont val="Times New Roman"/>
        <charset val="134"/>
      </rPr>
      <t xml:space="preserve">      </t>
    </r>
    <r>
      <rPr>
        <sz val="12"/>
        <rFont val="方正书宋_GBK"/>
        <charset val="134"/>
      </rPr>
      <t>其他武装警察部队支出</t>
    </r>
  </si>
  <si>
    <r>
      <rPr>
        <sz val="12"/>
        <rFont val="Times New Roman"/>
        <charset val="134"/>
      </rPr>
      <t xml:space="preserve">    </t>
    </r>
    <r>
      <rPr>
        <sz val="12"/>
        <rFont val="方正书宋_GBK"/>
        <charset val="134"/>
      </rPr>
      <t>公安</t>
    </r>
  </si>
  <si>
    <r>
      <rPr>
        <sz val="12"/>
        <rFont val="Times New Roman"/>
        <charset val="134"/>
      </rPr>
      <t xml:space="preserve">      </t>
    </r>
    <r>
      <rPr>
        <sz val="12"/>
        <rFont val="方正书宋_GBK"/>
        <charset val="134"/>
      </rPr>
      <t>执法办案</t>
    </r>
  </si>
  <si>
    <r>
      <rPr>
        <sz val="12"/>
        <rFont val="Times New Roman"/>
        <charset val="134"/>
      </rPr>
      <t xml:space="preserve">      </t>
    </r>
    <r>
      <rPr>
        <sz val="12"/>
        <rFont val="方正书宋_GBK"/>
        <charset val="134"/>
      </rPr>
      <t>特别业务</t>
    </r>
  </si>
  <si>
    <r>
      <rPr>
        <sz val="12"/>
        <rFont val="Times New Roman"/>
        <charset val="134"/>
      </rPr>
      <t xml:space="preserve">      </t>
    </r>
    <r>
      <rPr>
        <sz val="12"/>
        <rFont val="方正书宋_GBK"/>
        <charset val="134"/>
      </rPr>
      <t>特勤业务</t>
    </r>
  </si>
  <si>
    <r>
      <rPr>
        <sz val="12"/>
        <rFont val="Times New Roman"/>
        <charset val="134"/>
      </rPr>
      <t xml:space="preserve">      </t>
    </r>
    <r>
      <rPr>
        <sz val="12"/>
        <rFont val="方正书宋_GBK"/>
        <charset val="134"/>
      </rPr>
      <t>移民事务</t>
    </r>
  </si>
  <si>
    <r>
      <rPr>
        <sz val="12"/>
        <rFont val="Times New Roman"/>
        <charset val="134"/>
      </rPr>
      <t xml:space="preserve">      </t>
    </r>
    <r>
      <rPr>
        <sz val="12"/>
        <rFont val="方正书宋_GBK"/>
        <charset val="134"/>
      </rPr>
      <t>其他公安支出</t>
    </r>
  </si>
  <si>
    <r>
      <rPr>
        <sz val="12"/>
        <rFont val="Times New Roman"/>
        <charset val="134"/>
      </rPr>
      <t xml:space="preserve">    </t>
    </r>
    <r>
      <rPr>
        <sz val="12"/>
        <rFont val="方正书宋_GBK"/>
        <charset val="134"/>
      </rPr>
      <t>国家安全</t>
    </r>
  </si>
  <si>
    <r>
      <rPr>
        <sz val="12"/>
        <rFont val="Times New Roman"/>
        <charset val="134"/>
      </rPr>
      <t xml:space="preserve">      </t>
    </r>
    <r>
      <rPr>
        <sz val="12"/>
        <rFont val="方正书宋_GBK"/>
        <charset val="134"/>
      </rPr>
      <t>安全业务</t>
    </r>
  </si>
  <si>
    <r>
      <rPr>
        <sz val="12"/>
        <rFont val="Times New Roman"/>
        <charset val="134"/>
      </rPr>
      <t xml:space="preserve">      </t>
    </r>
    <r>
      <rPr>
        <sz val="12"/>
        <rFont val="方正书宋_GBK"/>
        <charset val="134"/>
      </rPr>
      <t>其他国家安全支出</t>
    </r>
  </si>
  <si>
    <r>
      <rPr>
        <sz val="12"/>
        <rFont val="Times New Roman"/>
        <charset val="134"/>
      </rPr>
      <t xml:space="preserve">    </t>
    </r>
    <r>
      <rPr>
        <sz val="12"/>
        <rFont val="方正书宋_GBK"/>
        <charset val="134"/>
      </rPr>
      <t>检察</t>
    </r>
  </si>
  <si>
    <r>
      <rPr>
        <sz val="12"/>
        <rFont val="Times New Roman"/>
        <charset val="134"/>
      </rPr>
      <t xml:space="preserve">      “</t>
    </r>
    <r>
      <rPr>
        <sz val="12"/>
        <rFont val="方正书宋_GBK"/>
        <charset val="134"/>
      </rPr>
      <t>两房</t>
    </r>
    <r>
      <rPr>
        <sz val="12"/>
        <rFont val="Times New Roman"/>
        <charset val="134"/>
      </rPr>
      <t>”</t>
    </r>
    <r>
      <rPr>
        <sz val="12"/>
        <rFont val="方正书宋_GBK"/>
        <charset val="134"/>
      </rPr>
      <t>建设</t>
    </r>
  </si>
  <si>
    <r>
      <rPr>
        <sz val="12"/>
        <rFont val="Times New Roman"/>
        <charset val="134"/>
      </rPr>
      <t xml:space="preserve">      </t>
    </r>
    <r>
      <rPr>
        <sz val="12"/>
        <rFont val="方正书宋_GBK"/>
        <charset val="134"/>
      </rPr>
      <t>检察监督</t>
    </r>
  </si>
  <si>
    <r>
      <rPr>
        <sz val="12"/>
        <rFont val="Times New Roman"/>
        <charset val="134"/>
      </rPr>
      <t xml:space="preserve">      </t>
    </r>
    <r>
      <rPr>
        <sz val="12"/>
        <rFont val="方正书宋_GBK"/>
        <charset val="134"/>
      </rPr>
      <t>其他检察支出</t>
    </r>
  </si>
  <si>
    <r>
      <rPr>
        <sz val="12"/>
        <rFont val="Times New Roman"/>
        <charset val="134"/>
      </rPr>
      <t xml:space="preserve">    </t>
    </r>
    <r>
      <rPr>
        <sz val="12"/>
        <rFont val="方正书宋_GBK"/>
        <charset val="134"/>
      </rPr>
      <t>法院</t>
    </r>
  </si>
  <si>
    <r>
      <rPr>
        <sz val="12"/>
        <rFont val="Times New Roman"/>
        <charset val="134"/>
      </rPr>
      <t xml:space="preserve">      </t>
    </r>
    <r>
      <rPr>
        <sz val="12"/>
        <rFont val="方正书宋_GBK"/>
        <charset val="134"/>
      </rPr>
      <t>案件审判</t>
    </r>
  </si>
  <si>
    <r>
      <rPr>
        <sz val="12"/>
        <rFont val="Times New Roman"/>
        <charset val="134"/>
      </rPr>
      <t xml:space="preserve">      </t>
    </r>
    <r>
      <rPr>
        <sz val="12"/>
        <rFont val="方正书宋_GBK"/>
        <charset val="134"/>
      </rPr>
      <t>案件执行</t>
    </r>
  </si>
  <si>
    <r>
      <rPr>
        <sz val="12"/>
        <rFont val="Times New Roman"/>
        <charset val="134"/>
      </rPr>
      <t xml:space="preserve">      “</t>
    </r>
    <r>
      <rPr>
        <sz val="12"/>
        <rFont val="方正书宋_GBK"/>
        <charset val="134"/>
      </rPr>
      <t>两庭</t>
    </r>
    <r>
      <rPr>
        <sz val="12"/>
        <rFont val="Times New Roman"/>
        <charset val="134"/>
      </rPr>
      <t>”</t>
    </r>
    <r>
      <rPr>
        <sz val="12"/>
        <rFont val="方正书宋_GBK"/>
        <charset val="134"/>
      </rPr>
      <t>建设</t>
    </r>
  </si>
  <si>
    <r>
      <rPr>
        <sz val="12"/>
        <rFont val="Times New Roman"/>
        <charset val="134"/>
      </rPr>
      <t xml:space="preserve">      </t>
    </r>
    <r>
      <rPr>
        <sz val="12"/>
        <rFont val="方正书宋_GBK"/>
        <charset val="134"/>
      </rPr>
      <t>其他法院支出</t>
    </r>
  </si>
  <si>
    <r>
      <rPr>
        <sz val="12"/>
        <rFont val="Times New Roman"/>
        <charset val="134"/>
      </rPr>
      <t xml:space="preserve">    </t>
    </r>
    <r>
      <rPr>
        <sz val="12"/>
        <rFont val="方正书宋_GBK"/>
        <charset val="134"/>
      </rPr>
      <t>司法</t>
    </r>
  </si>
  <si>
    <r>
      <rPr>
        <sz val="12"/>
        <rFont val="Times New Roman"/>
        <charset val="134"/>
      </rPr>
      <t xml:space="preserve">      </t>
    </r>
    <r>
      <rPr>
        <sz val="12"/>
        <rFont val="方正书宋_GBK"/>
        <charset val="134"/>
      </rPr>
      <t>基层司法业务</t>
    </r>
  </si>
  <si>
    <r>
      <rPr>
        <sz val="12"/>
        <rFont val="Times New Roman"/>
        <charset val="134"/>
      </rPr>
      <t xml:space="preserve">      </t>
    </r>
    <r>
      <rPr>
        <sz val="12"/>
        <rFont val="方正书宋_GBK"/>
        <charset val="134"/>
      </rPr>
      <t>普法宣传</t>
    </r>
  </si>
  <si>
    <r>
      <rPr>
        <sz val="12"/>
        <rFont val="Times New Roman"/>
        <charset val="134"/>
      </rPr>
      <t xml:space="preserve">      </t>
    </r>
    <r>
      <rPr>
        <sz val="12"/>
        <rFont val="方正书宋_GBK"/>
        <charset val="134"/>
      </rPr>
      <t>律师管理</t>
    </r>
  </si>
  <si>
    <r>
      <rPr>
        <sz val="12"/>
        <rFont val="Times New Roman"/>
        <charset val="134"/>
      </rPr>
      <t xml:space="preserve">      </t>
    </r>
    <r>
      <rPr>
        <sz val="12"/>
        <rFont val="方正书宋_GBK"/>
        <charset val="134"/>
      </rPr>
      <t>公共法律服务</t>
    </r>
  </si>
  <si>
    <r>
      <rPr>
        <sz val="12"/>
        <rFont val="Times New Roman"/>
        <charset val="134"/>
      </rPr>
      <t xml:space="preserve">      </t>
    </r>
    <r>
      <rPr>
        <sz val="12"/>
        <rFont val="方正书宋_GBK"/>
        <charset val="134"/>
      </rPr>
      <t>国家统一法律职业资格考试</t>
    </r>
  </si>
  <si>
    <r>
      <rPr>
        <sz val="12"/>
        <rFont val="Times New Roman"/>
        <charset val="134"/>
      </rPr>
      <t xml:space="preserve">      </t>
    </r>
    <r>
      <rPr>
        <sz val="12"/>
        <rFont val="方正书宋_GBK"/>
        <charset val="134"/>
      </rPr>
      <t>社区矫正</t>
    </r>
  </si>
  <si>
    <r>
      <rPr>
        <sz val="12"/>
        <rFont val="Times New Roman"/>
        <charset val="134"/>
      </rPr>
      <t xml:space="preserve">      </t>
    </r>
    <r>
      <rPr>
        <sz val="12"/>
        <rFont val="方正书宋_GBK"/>
        <charset val="134"/>
      </rPr>
      <t>法治建设</t>
    </r>
  </si>
  <si>
    <r>
      <rPr>
        <sz val="12"/>
        <rFont val="Times New Roman"/>
        <charset val="134"/>
      </rPr>
      <t xml:space="preserve">      </t>
    </r>
    <r>
      <rPr>
        <sz val="12"/>
        <rFont val="方正书宋_GBK"/>
        <charset val="134"/>
      </rPr>
      <t>其他司法支出</t>
    </r>
  </si>
  <si>
    <r>
      <rPr>
        <sz val="12"/>
        <rFont val="Times New Roman"/>
        <charset val="134"/>
      </rPr>
      <t xml:space="preserve">    </t>
    </r>
    <r>
      <rPr>
        <sz val="12"/>
        <rFont val="方正书宋_GBK"/>
        <charset val="134"/>
      </rPr>
      <t>监狱</t>
    </r>
  </si>
  <si>
    <r>
      <rPr>
        <sz val="12"/>
        <rFont val="Times New Roman"/>
        <charset val="134"/>
      </rPr>
      <t xml:space="preserve">      </t>
    </r>
    <r>
      <rPr>
        <sz val="12"/>
        <rFont val="方正书宋_GBK"/>
        <charset val="134"/>
      </rPr>
      <t>罪犯生活及医疗卫生</t>
    </r>
  </si>
  <si>
    <r>
      <rPr>
        <sz val="12"/>
        <rFont val="Times New Roman"/>
        <charset val="134"/>
      </rPr>
      <t xml:space="preserve">      </t>
    </r>
    <r>
      <rPr>
        <sz val="12"/>
        <rFont val="方正书宋_GBK"/>
        <charset val="134"/>
      </rPr>
      <t>监狱业务及罪犯改造</t>
    </r>
  </si>
  <si>
    <r>
      <rPr>
        <sz val="12"/>
        <rFont val="Times New Roman"/>
        <charset val="134"/>
      </rPr>
      <t xml:space="preserve">      </t>
    </r>
    <r>
      <rPr>
        <sz val="12"/>
        <rFont val="方正书宋_GBK"/>
        <charset val="134"/>
      </rPr>
      <t>狱政设施建设</t>
    </r>
  </si>
  <si>
    <r>
      <rPr>
        <sz val="12"/>
        <rFont val="Times New Roman"/>
        <charset val="134"/>
      </rPr>
      <t xml:space="preserve">      </t>
    </r>
    <r>
      <rPr>
        <sz val="12"/>
        <rFont val="方正书宋_GBK"/>
        <charset val="134"/>
      </rPr>
      <t>其他监狱支出</t>
    </r>
  </si>
  <si>
    <r>
      <rPr>
        <sz val="12"/>
        <rFont val="Times New Roman"/>
        <charset val="134"/>
      </rPr>
      <t xml:space="preserve">    </t>
    </r>
    <r>
      <rPr>
        <sz val="12"/>
        <rFont val="方正书宋_GBK"/>
        <charset val="134"/>
      </rPr>
      <t>强制隔离戒毒</t>
    </r>
  </si>
  <si>
    <r>
      <rPr>
        <sz val="12"/>
        <rFont val="Times New Roman"/>
        <charset val="134"/>
      </rPr>
      <t xml:space="preserve">      </t>
    </r>
    <r>
      <rPr>
        <sz val="12"/>
        <rFont val="方正书宋_GBK"/>
        <charset val="134"/>
      </rPr>
      <t>强制隔离戒毒人员生活</t>
    </r>
  </si>
  <si>
    <r>
      <rPr>
        <sz val="12"/>
        <rFont val="Times New Roman"/>
        <charset val="134"/>
      </rPr>
      <t xml:space="preserve">      </t>
    </r>
    <r>
      <rPr>
        <sz val="12"/>
        <rFont val="方正书宋_GBK"/>
        <charset val="134"/>
      </rPr>
      <t>强制隔离戒毒人员教育</t>
    </r>
  </si>
  <si>
    <r>
      <rPr>
        <sz val="12"/>
        <rFont val="Times New Roman"/>
        <charset val="134"/>
      </rPr>
      <t xml:space="preserve">      </t>
    </r>
    <r>
      <rPr>
        <sz val="12"/>
        <rFont val="方正书宋_GBK"/>
        <charset val="134"/>
      </rPr>
      <t>所政设施建设</t>
    </r>
  </si>
  <si>
    <r>
      <rPr>
        <sz val="12"/>
        <rFont val="Times New Roman"/>
        <charset val="134"/>
      </rPr>
      <t xml:space="preserve">      </t>
    </r>
    <r>
      <rPr>
        <sz val="12"/>
        <rFont val="方正书宋_GBK"/>
        <charset val="134"/>
      </rPr>
      <t>其他强制隔离戒毒支出</t>
    </r>
  </si>
  <si>
    <r>
      <rPr>
        <sz val="12"/>
        <rFont val="Times New Roman"/>
        <charset val="134"/>
      </rPr>
      <t xml:space="preserve">    </t>
    </r>
    <r>
      <rPr>
        <sz val="12"/>
        <rFont val="方正书宋_GBK"/>
        <charset val="134"/>
      </rPr>
      <t>国家保密</t>
    </r>
  </si>
  <si>
    <r>
      <rPr>
        <sz val="12"/>
        <rFont val="Times New Roman"/>
        <charset val="134"/>
      </rPr>
      <t xml:space="preserve">      </t>
    </r>
    <r>
      <rPr>
        <sz val="12"/>
        <rFont val="方正书宋_GBK"/>
        <charset val="134"/>
      </rPr>
      <t>保密技术</t>
    </r>
  </si>
  <si>
    <r>
      <rPr>
        <sz val="12"/>
        <rFont val="Times New Roman"/>
        <charset val="134"/>
      </rPr>
      <t xml:space="preserve">      </t>
    </r>
    <r>
      <rPr>
        <sz val="12"/>
        <rFont val="方正书宋_GBK"/>
        <charset val="134"/>
      </rPr>
      <t>保密管理</t>
    </r>
  </si>
  <si>
    <r>
      <rPr>
        <sz val="12"/>
        <rFont val="Times New Roman"/>
        <charset val="134"/>
      </rPr>
      <t xml:space="preserve">      </t>
    </r>
    <r>
      <rPr>
        <sz val="12"/>
        <rFont val="方正书宋_GBK"/>
        <charset val="134"/>
      </rPr>
      <t>其他国家保密支出</t>
    </r>
  </si>
  <si>
    <r>
      <rPr>
        <sz val="12"/>
        <rFont val="Times New Roman"/>
        <charset val="134"/>
      </rPr>
      <t xml:space="preserve">    </t>
    </r>
    <r>
      <rPr>
        <sz val="12"/>
        <rFont val="方正书宋_GBK"/>
        <charset val="134"/>
      </rPr>
      <t>缉私警察</t>
    </r>
  </si>
  <si>
    <r>
      <rPr>
        <sz val="12"/>
        <rFont val="Times New Roman"/>
        <charset val="134"/>
      </rPr>
      <t xml:space="preserve">      </t>
    </r>
    <r>
      <rPr>
        <sz val="12"/>
        <rFont val="方正书宋_GBK"/>
        <charset val="134"/>
      </rPr>
      <t>缉私业务</t>
    </r>
  </si>
  <si>
    <r>
      <rPr>
        <sz val="12"/>
        <rFont val="Times New Roman"/>
        <charset val="134"/>
      </rPr>
      <t xml:space="preserve">      </t>
    </r>
    <r>
      <rPr>
        <sz val="12"/>
        <rFont val="方正书宋_GBK"/>
        <charset val="134"/>
      </rPr>
      <t>其他缉私警察支出</t>
    </r>
  </si>
  <si>
    <r>
      <rPr>
        <sz val="12"/>
        <rFont val="Times New Roman"/>
        <charset val="134"/>
      </rPr>
      <t xml:space="preserve">    </t>
    </r>
    <r>
      <rPr>
        <sz val="12"/>
        <rFont val="方正书宋_GBK"/>
        <charset val="134"/>
      </rPr>
      <t>其他公共安全支出</t>
    </r>
  </si>
  <si>
    <r>
      <rPr>
        <sz val="12"/>
        <rFont val="Times New Roman"/>
        <charset val="134"/>
      </rPr>
      <t xml:space="preserve">      </t>
    </r>
    <r>
      <rPr>
        <sz val="12"/>
        <rFont val="方正书宋_GBK"/>
        <charset val="134"/>
      </rPr>
      <t>国家司法救助支出</t>
    </r>
  </si>
  <si>
    <r>
      <rPr>
        <sz val="12"/>
        <rFont val="Times New Roman"/>
        <charset val="134"/>
      </rPr>
      <t xml:space="preserve">      </t>
    </r>
    <r>
      <rPr>
        <sz val="12"/>
        <rFont val="方正书宋_GBK"/>
        <charset val="134"/>
      </rPr>
      <t>其他公共安全支出</t>
    </r>
  </si>
  <si>
    <r>
      <rPr>
        <sz val="12"/>
        <rFont val="Times New Roman"/>
        <charset val="134"/>
      </rPr>
      <t xml:space="preserve">  </t>
    </r>
    <r>
      <rPr>
        <sz val="12"/>
        <rFont val="方正书宋_GBK"/>
        <charset val="134"/>
      </rPr>
      <t>教育支出</t>
    </r>
  </si>
  <si>
    <r>
      <rPr>
        <sz val="12"/>
        <rFont val="Times New Roman"/>
        <charset val="134"/>
      </rPr>
      <t xml:space="preserve">    </t>
    </r>
    <r>
      <rPr>
        <sz val="12"/>
        <rFont val="方正书宋_GBK"/>
        <charset val="134"/>
      </rPr>
      <t>教育管理事务</t>
    </r>
  </si>
  <si>
    <r>
      <rPr>
        <sz val="12"/>
        <rFont val="Times New Roman"/>
        <charset val="134"/>
      </rPr>
      <t xml:space="preserve">      </t>
    </r>
    <r>
      <rPr>
        <sz val="12"/>
        <rFont val="方正书宋_GBK"/>
        <charset val="134"/>
      </rPr>
      <t>其他教育管理事务支出</t>
    </r>
  </si>
  <si>
    <r>
      <rPr>
        <sz val="12"/>
        <rFont val="Times New Roman"/>
        <charset val="134"/>
      </rPr>
      <t xml:space="preserve">    </t>
    </r>
    <r>
      <rPr>
        <sz val="12"/>
        <rFont val="方正书宋_GBK"/>
        <charset val="134"/>
      </rPr>
      <t>普通教育</t>
    </r>
  </si>
  <si>
    <r>
      <rPr>
        <sz val="12"/>
        <rFont val="Times New Roman"/>
        <charset val="134"/>
      </rPr>
      <t xml:space="preserve">      </t>
    </r>
    <r>
      <rPr>
        <sz val="12"/>
        <rFont val="方正书宋_GBK"/>
        <charset val="134"/>
      </rPr>
      <t>学前教育</t>
    </r>
  </si>
  <si>
    <r>
      <rPr>
        <sz val="12"/>
        <rFont val="Times New Roman"/>
        <charset val="134"/>
      </rPr>
      <t xml:space="preserve">      </t>
    </r>
    <r>
      <rPr>
        <sz val="12"/>
        <rFont val="方正书宋_GBK"/>
        <charset val="134"/>
      </rPr>
      <t>小学教育</t>
    </r>
  </si>
  <si>
    <r>
      <rPr>
        <sz val="12"/>
        <rFont val="Times New Roman"/>
        <charset val="134"/>
      </rPr>
      <t xml:space="preserve">      </t>
    </r>
    <r>
      <rPr>
        <sz val="12"/>
        <rFont val="方正书宋_GBK"/>
        <charset val="134"/>
      </rPr>
      <t>初中教育</t>
    </r>
  </si>
  <si>
    <r>
      <rPr>
        <sz val="12"/>
        <rFont val="Times New Roman"/>
        <charset val="134"/>
      </rPr>
      <t xml:space="preserve">      </t>
    </r>
    <r>
      <rPr>
        <sz val="12"/>
        <rFont val="方正书宋_GBK"/>
        <charset val="134"/>
      </rPr>
      <t>高中教育</t>
    </r>
  </si>
  <si>
    <r>
      <rPr>
        <sz val="12"/>
        <rFont val="Times New Roman"/>
        <charset val="134"/>
      </rPr>
      <t xml:space="preserve">      </t>
    </r>
    <r>
      <rPr>
        <sz val="12"/>
        <rFont val="方正书宋_GBK"/>
        <charset val="134"/>
      </rPr>
      <t>高等教育</t>
    </r>
  </si>
  <si>
    <r>
      <rPr>
        <sz val="12"/>
        <rFont val="Times New Roman"/>
        <charset val="134"/>
      </rPr>
      <t xml:space="preserve">      </t>
    </r>
    <r>
      <rPr>
        <sz val="12"/>
        <rFont val="方正书宋_GBK"/>
        <charset val="134"/>
      </rPr>
      <t>其他普通教育支出</t>
    </r>
  </si>
  <si>
    <r>
      <rPr>
        <sz val="12"/>
        <rFont val="Times New Roman"/>
        <charset val="134"/>
      </rPr>
      <t xml:space="preserve">    </t>
    </r>
    <r>
      <rPr>
        <sz val="12"/>
        <rFont val="方正书宋_GBK"/>
        <charset val="134"/>
      </rPr>
      <t>职业教育</t>
    </r>
  </si>
  <si>
    <r>
      <rPr>
        <sz val="12"/>
        <rFont val="Times New Roman"/>
        <charset val="134"/>
      </rPr>
      <t xml:space="preserve">      </t>
    </r>
    <r>
      <rPr>
        <sz val="12"/>
        <rFont val="方正书宋_GBK"/>
        <charset val="134"/>
      </rPr>
      <t>初等职业教育</t>
    </r>
  </si>
  <si>
    <r>
      <rPr>
        <sz val="12"/>
        <rFont val="Times New Roman"/>
        <charset val="134"/>
      </rPr>
      <t xml:space="preserve">      </t>
    </r>
    <r>
      <rPr>
        <sz val="12"/>
        <rFont val="方正书宋_GBK"/>
        <charset val="134"/>
      </rPr>
      <t>中等职业教育</t>
    </r>
  </si>
  <si>
    <r>
      <rPr>
        <sz val="12"/>
        <rFont val="Times New Roman"/>
        <charset val="134"/>
      </rPr>
      <t xml:space="preserve">      </t>
    </r>
    <r>
      <rPr>
        <sz val="12"/>
        <rFont val="方正书宋_GBK"/>
        <charset val="134"/>
      </rPr>
      <t>技校教育</t>
    </r>
  </si>
  <si>
    <r>
      <rPr>
        <sz val="12"/>
        <rFont val="Times New Roman"/>
        <charset val="134"/>
      </rPr>
      <t xml:space="preserve">      </t>
    </r>
    <r>
      <rPr>
        <sz val="12"/>
        <rFont val="方正书宋_GBK"/>
        <charset val="134"/>
      </rPr>
      <t>高等职业教育</t>
    </r>
  </si>
  <si>
    <r>
      <rPr>
        <sz val="12"/>
        <rFont val="Times New Roman"/>
        <charset val="134"/>
      </rPr>
      <t xml:space="preserve">      </t>
    </r>
    <r>
      <rPr>
        <sz val="12"/>
        <rFont val="方正书宋_GBK"/>
        <charset val="134"/>
      </rPr>
      <t>其他职业教育支出</t>
    </r>
  </si>
  <si>
    <r>
      <rPr>
        <sz val="12"/>
        <rFont val="Times New Roman"/>
        <charset val="134"/>
      </rPr>
      <t xml:space="preserve">    </t>
    </r>
    <r>
      <rPr>
        <sz val="12"/>
        <rFont val="方正书宋_GBK"/>
        <charset val="134"/>
      </rPr>
      <t>成人教育</t>
    </r>
  </si>
  <si>
    <r>
      <rPr>
        <sz val="12"/>
        <rFont val="Times New Roman"/>
        <charset val="134"/>
      </rPr>
      <t xml:space="preserve">      </t>
    </r>
    <r>
      <rPr>
        <sz val="12"/>
        <rFont val="方正书宋_GBK"/>
        <charset val="134"/>
      </rPr>
      <t>成人初等教育</t>
    </r>
  </si>
  <si>
    <r>
      <rPr>
        <sz val="12"/>
        <rFont val="Times New Roman"/>
        <charset val="134"/>
      </rPr>
      <t xml:space="preserve">      </t>
    </r>
    <r>
      <rPr>
        <sz val="12"/>
        <rFont val="方正书宋_GBK"/>
        <charset val="134"/>
      </rPr>
      <t>成人中等教育</t>
    </r>
  </si>
  <si>
    <r>
      <rPr>
        <sz val="12"/>
        <rFont val="Times New Roman"/>
        <charset val="134"/>
      </rPr>
      <t xml:space="preserve">      </t>
    </r>
    <r>
      <rPr>
        <sz val="12"/>
        <rFont val="方正书宋_GBK"/>
        <charset val="134"/>
      </rPr>
      <t>成人高等教育</t>
    </r>
  </si>
  <si>
    <r>
      <rPr>
        <sz val="12"/>
        <rFont val="Times New Roman"/>
        <charset val="134"/>
      </rPr>
      <t xml:space="preserve">      </t>
    </r>
    <r>
      <rPr>
        <sz val="12"/>
        <rFont val="方正书宋_GBK"/>
        <charset val="134"/>
      </rPr>
      <t>成人广播电视教育</t>
    </r>
  </si>
  <si>
    <r>
      <rPr>
        <sz val="12"/>
        <rFont val="Times New Roman"/>
        <charset val="134"/>
      </rPr>
      <t xml:space="preserve">      </t>
    </r>
    <r>
      <rPr>
        <sz val="12"/>
        <rFont val="方正书宋_GBK"/>
        <charset val="134"/>
      </rPr>
      <t>其他成人教育支出</t>
    </r>
  </si>
  <si>
    <r>
      <rPr>
        <sz val="12"/>
        <rFont val="Times New Roman"/>
        <charset val="134"/>
      </rPr>
      <t xml:space="preserve">    </t>
    </r>
    <r>
      <rPr>
        <sz val="12"/>
        <rFont val="方正书宋_GBK"/>
        <charset val="134"/>
      </rPr>
      <t>广播电视教育</t>
    </r>
  </si>
  <si>
    <r>
      <rPr>
        <sz val="12"/>
        <rFont val="Times New Roman"/>
        <charset val="134"/>
      </rPr>
      <t xml:space="preserve">      </t>
    </r>
    <r>
      <rPr>
        <sz val="12"/>
        <rFont val="方正书宋_GBK"/>
        <charset val="134"/>
      </rPr>
      <t>广播电视学校</t>
    </r>
  </si>
  <si>
    <r>
      <rPr>
        <sz val="12"/>
        <rFont val="Times New Roman"/>
        <charset val="134"/>
      </rPr>
      <t xml:space="preserve">      </t>
    </r>
    <r>
      <rPr>
        <sz val="12"/>
        <rFont val="方正书宋_GBK"/>
        <charset val="134"/>
      </rPr>
      <t>教育电视台</t>
    </r>
  </si>
  <si>
    <r>
      <rPr>
        <sz val="12"/>
        <rFont val="Times New Roman"/>
        <charset val="134"/>
      </rPr>
      <t xml:space="preserve">      </t>
    </r>
    <r>
      <rPr>
        <sz val="12"/>
        <rFont val="方正书宋_GBK"/>
        <charset val="134"/>
      </rPr>
      <t>其他广播电视教育支出</t>
    </r>
  </si>
  <si>
    <r>
      <rPr>
        <sz val="12"/>
        <rFont val="Times New Roman"/>
        <charset val="134"/>
      </rPr>
      <t xml:space="preserve">    </t>
    </r>
    <r>
      <rPr>
        <sz val="12"/>
        <rFont val="方正书宋_GBK"/>
        <charset val="134"/>
      </rPr>
      <t>留学教育</t>
    </r>
  </si>
  <si>
    <r>
      <rPr>
        <sz val="12"/>
        <rFont val="Times New Roman"/>
        <charset val="134"/>
      </rPr>
      <t xml:space="preserve">      </t>
    </r>
    <r>
      <rPr>
        <sz val="12"/>
        <rFont val="方正书宋_GBK"/>
        <charset val="134"/>
      </rPr>
      <t>出国留学教育</t>
    </r>
  </si>
  <si>
    <r>
      <rPr>
        <sz val="12"/>
        <rFont val="Times New Roman"/>
        <charset val="134"/>
      </rPr>
      <t xml:space="preserve">      </t>
    </r>
    <r>
      <rPr>
        <sz val="12"/>
        <rFont val="方正书宋_GBK"/>
        <charset val="134"/>
      </rPr>
      <t>来华留学教育</t>
    </r>
  </si>
  <si>
    <r>
      <rPr>
        <sz val="12"/>
        <rFont val="Times New Roman"/>
        <charset val="134"/>
      </rPr>
      <t xml:space="preserve">      </t>
    </r>
    <r>
      <rPr>
        <sz val="12"/>
        <rFont val="方正书宋_GBK"/>
        <charset val="134"/>
      </rPr>
      <t>其他留学教育支出</t>
    </r>
  </si>
  <si>
    <r>
      <rPr>
        <sz val="12"/>
        <rFont val="Times New Roman"/>
        <charset val="134"/>
      </rPr>
      <t xml:space="preserve">    </t>
    </r>
    <r>
      <rPr>
        <sz val="12"/>
        <rFont val="方正书宋_GBK"/>
        <charset val="134"/>
      </rPr>
      <t>特殊教育</t>
    </r>
  </si>
  <si>
    <r>
      <rPr>
        <sz val="12"/>
        <rFont val="Times New Roman"/>
        <charset val="134"/>
      </rPr>
      <t xml:space="preserve">      </t>
    </r>
    <r>
      <rPr>
        <sz val="12"/>
        <rFont val="方正书宋_GBK"/>
        <charset val="134"/>
      </rPr>
      <t>特殊学校教育</t>
    </r>
  </si>
  <si>
    <r>
      <rPr>
        <sz val="12"/>
        <rFont val="Times New Roman"/>
        <charset val="134"/>
      </rPr>
      <t xml:space="preserve">      </t>
    </r>
    <r>
      <rPr>
        <sz val="12"/>
        <rFont val="方正书宋_GBK"/>
        <charset val="134"/>
      </rPr>
      <t>专门学校教育</t>
    </r>
  </si>
  <si>
    <r>
      <rPr>
        <sz val="12"/>
        <rFont val="Times New Roman"/>
        <charset val="134"/>
      </rPr>
      <t xml:space="preserve">      </t>
    </r>
    <r>
      <rPr>
        <sz val="12"/>
        <rFont val="方正书宋_GBK"/>
        <charset val="134"/>
      </rPr>
      <t>其他特殊教育支出</t>
    </r>
  </si>
  <si>
    <r>
      <rPr>
        <sz val="12"/>
        <rFont val="Times New Roman"/>
        <charset val="134"/>
      </rPr>
      <t xml:space="preserve">    </t>
    </r>
    <r>
      <rPr>
        <sz val="12"/>
        <rFont val="方正书宋_GBK"/>
        <charset val="134"/>
      </rPr>
      <t>进修及培训</t>
    </r>
  </si>
  <si>
    <r>
      <rPr>
        <sz val="12"/>
        <rFont val="Times New Roman"/>
        <charset val="134"/>
      </rPr>
      <t xml:space="preserve">      </t>
    </r>
    <r>
      <rPr>
        <sz val="12"/>
        <rFont val="方正书宋_GBK"/>
        <charset val="134"/>
      </rPr>
      <t>教师进修</t>
    </r>
  </si>
  <si>
    <r>
      <rPr>
        <sz val="12"/>
        <rFont val="Times New Roman"/>
        <charset val="134"/>
      </rPr>
      <t xml:space="preserve">      </t>
    </r>
    <r>
      <rPr>
        <sz val="12"/>
        <rFont val="方正书宋_GBK"/>
        <charset val="134"/>
      </rPr>
      <t>干部教育</t>
    </r>
  </si>
  <si>
    <r>
      <rPr>
        <sz val="12"/>
        <rFont val="Times New Roman"/>
        <charset val="134"/>
      </rPr>
      <t xml:space="preserve">      </t>
    </r>
    <r>
      <rPr>
        <sz val="12"/>
        <rFont val="方正书宋_GBK"/>
        <charset val="134"/>
      </rPr>
      <t>培训支出</t>
    </r>
  </si>
  <si>
    <r>
      <rPr>
        <sz val="12"/>
        <rFont val="Times New Roman"/>
        <charset val="134"/>
      </rPr>
      <t xml:space="preserve">      </t>
    </r>
    <r>
      <rPr>
        <sz val="12"/>
        <rFont val="方正书宋_GBK"/>
        <charset val="134"/>
      </rPr>
      <t>退役士兵能力提升</t>
    </r>
  </si>
  <si>
    <r>
      <rPr>
        <sz val="12"/>
        <rFont val="Times New Roman"/>
        <charset val="134"/>
      </rPr>
      <t xml:space="preserve">      </t>
    </r>
    <r>
      <rPr>
        <sz val="12"/>
        <rFont val="方正书宋_GBK"/>
        <charset val="134"/>
      </rPr>
      <t>其他进修及培训</t>
    </r>
  </si>
  <si>
    <r>
      <rPr>
        <sz val="12"/>
        <rFont val="Times New Roman"/>
        <charset val="134"/>
      </rPr>
      <t xml:space="preserve">    </t>
    </r>
    <r>
      <rPr>
        <sz val="12"/>
        <rFont val="方正书宋_GBK"/>
        <charset val="134"/>
      </rPr>
      <t>教育费附加安排的支出</t>
    </r>
  </si>
  <si>
    <r>
      <rPr>
        <sz val="12"/>
        <rFont val="Times New Roman"/>
        <charset val="134"/>
      </rPr>
      <t xml:space="preserve">      </t>
    </r>
    <r>
      <rPr>
        <sz val="12"/>
        <rFont val="方正书宋_GBK"/>
        <charset val="134"/>
      </rPr>
      <t>农村中小学校舍建设</t>
    </r>
  </si>
  <si>
    <r>
      <rPr>
        <sz val="12"/>
        <rFont val="Times New Roman"/>
        <charset val="134"/>
      </rPr>
      <t xml:space="preserve">      </t>
    </r>
    <r>
      <rPr>
        <sz val="12"/>
        <rFont val="方正书宋_GBK"/>
        <charset val="134"/>
      </rPr>
      <t>农村中小学教学设施</t>
    </r>
  </si>
  <si>
    <r>
      <rPr>
        <sz val="12"/>
        <rFont val="Times New Roman"/>
        <charset val="134"/>
      </rPr>
      <t xml:space="preserve">      </t>
    </r>
    <r>
      <rPr>
        <sz val="12"/>
        <rFont val="方正书宋_GBK"/>
        <charset val="134"/>
      </rPr>
      <t>城市中小学校舍建设</t>
    </r>
  </si>
  <si>
    <r>
      <rPr>
        <sz val="12"/>
        <rFont val="Times New Roman"/>
        <charset val="134"/>
      </rPr>
      <t xml:space="preserve">      </t>
    </r>
    <r>
      <rPr>
        <sz val="12"/>
        <rFont val="方正书宋_GBK"/>
        <charset val="134"/>
      </rPr>
      <t>城市中小学教学设施</t>
    </r>
  </si>
  <si>
    <r>
      <rPr>
        <sz val="12"/>
        <rFont val="Times New Roman"/>
        <charset val="134"/>
      </rPr>
      <t xml:space="preserve">      </t>
    </r>
    <r>
      <rPr>
        <sz val="12"/>
        <rFont val="方正书宋_GBK"/>
        <charset val="134"/>
      </rPr>
      <t>中等职业学校教学设施</t>
    </r>
  </si>
  <si>
    <r>
      <rPr>
        <sz val="12"/>
        <rFont val="Times New Roman"/>
        <charset val="134"/>
      </rPr>
      <t xml:space="preserve">      </t>
    </r>
    <r>
      <rPr>
        <sz val="12"/>
        <rFont val="方正书宋_GBK"/>
        <charset val="134"/>
      </rPr>
      <t>其他教育费附加安排的支出</t>
    </r>
  </si>
  <si>
    <r>
      <rPr>
        <sz val="12"/>
        <rFont val="Times New Roman"/>
        <charset val="134"/>
      </rPr>
      <t xml:space="preserve">    </t>
    </r>
    <r>
      <rPr>
        <sz val="12"/>
        <rFont val="方正书宋_GBK"/>
        <charset val="134"/>
      </rPr>
      <t>其他教育支出</t>
    </r>
  </si>
  <si>
    <r>
      <rPr>
        <sz val="12"/>
        <rFont val="Times New Roman"/>
        <charset val="134"/>
      </rPr>
      <t xml:space="preserve">      </t>
    </r>
    <r>
      <rPr>
        <sz val="12"/>
        <rFont val="方正书宋_GBK"/>
        <charset val="134"/>
      </rPr>
      <t>其他教育支出</t>
    </r>
  </si>
  <si>
    <r>
      <rPr>
        <sz val="12"/>
        <rFont val="Times New Roman"/>
        <charset val="134"/>
      </rPr>
      <t xml:space="preserve">  </t>
    </r>
    <r>
      <rPr>
        <sz val="12"/>
        <rFont val="方正书宋_GBK"/>
        <charset val="134"/>
      </rPr>
      <t>科学技术支出</t>
    </r>
  </si>
  <si>
    <r>
      <rPr>
        <sz val="12"/>
        <rFont val="Times New Roman"/>
        <charset val="134"/>
      </rPr>
      <t xml:space="preserve">    </t>
    </r>
    <r>
      <rPr>
        <sz val="12"/>
        <rFont val="方正书宋_GBK"/>
        <charset val="134"/>
      </rPr>
      <t>科学技术管理事务</t>
    </r>
  </si>
  <si>
    <r>
      <rPr>
        <sz val="12"/>
        <rFont val="Times New Roman"/>
        <charset val="134"/>
      </rPr>
      <t xml:space="preserve">      </t>
    </r>
    <r>
      <rPr>
        <sz val="12"/>
        <rFont val="方正书宋_GBK"/>
        <charset val="134"/>
      </rPr>
      <t>其他科学技术管理事务支出</t>
    </r>
  </si>
  <si>
    <r>
      <rPr>
        <sz val="12"/>
        <rFont val="Times New Roman"/>
        <charset val="134"/>
      </rPr>
      <t xml:space="preserve">    </t>
    </r>
    <r>
      <rPr>
        <sz val="12"/>
        <rFont val="方正书宋_GBK"/>
        <charset val="134"/>
      </rPr>
      <t>基础研究</t>
    </r>
  </si>
  <si>
    <r>
      <rPr>
        <sz val="12"/>
        <rFont val="Times New Roman"/>
        <charset val="134"/>
      </rPr>
      <t xml:space="preserve">      </t>
    </r>
    <r>
      <rPr>
        <sz val="12"/>
        <rFont val="方正书宋_GBK"/>
        <charset val="134"/>
      </rPr>
      <t>机构运行</t>
    </r>
  </si>
  <si>
    <r>
      <rPr>
        <sz val="12"/>
        <rFont val="Times New Roman"/>
        <charset val="134"/>
      </rPr>
      <t xml:space="preserve">      </t>
    </r>
    <r>
      <rPr>
        <sz val="12"/>
        <rFont val="方正书宋_GBK"/>
        <charset val="134"/>
      </rPr>
      <t>自然科学基金</t>
    </r>
  </si>
  <si>
    <r>
      <rPr>
        <sz val="12"/>
        <rFont val="Times New Roman"/>
        <charset val="134"/>
      </rPr>
      <t xml:space="preserve">      </t>
    </r>
    <r>
      <rPr>
        <sz val="12"/>
        <rFont val="方正书宋_GBK"/>
        <charset val="134"/>
      </rPr>
      <t>实验室及相关设施</t>
    </r>
  </si>
  <si>
    <r>
      <rPr>
        <sz val="12"/>
        <rFont val="Times New Roman"/>
        <charset val="134"/>
      </rPr>
      <t xml:space="preserve">      </t>
    </r>
    <r>
      <rPr>
        <sz val="12"/>
        <rFont val="方正书宋_GBK"/>
        <charset val="134"/>
      </rPr>
      <t>重大科学工程</t>
    </r>
  </si>
  <si>
    <r>
      <rPr>
        <sz val="12"/>
        <rFont val="Times New Roman"/>
        <charset val="134"/>
      </rPr>
      <t xml:space="preserve">      </t>
    </r>
    <r>
      <rPr>
        <sz val="12"/>
        <rFont val="方正书宋_GBK"/>
        <charset val="134"/>
      </rPr>
      <t>专项基础科研</t>
    </r>
  </si>
  <si>
    <r>
      <rPr>
        <sz val="12"/>
        <rFont val="Times New Roman"/>
        <charset val="134"/>
      </rPr>
      <t xml:space="preserve">      </t>
    </r>
    <r>
      <rPr>
        <sz val="12"/>
        <rFont val="方正书宋_GBK"/>
        <charset val="134"/>
      </rPr>
      <t>专项技术基础</t>
    </r>
  </si>
  <si>
    <r>
      <rPr>
        <sz val="12"/>
        <rFont val="Times New Roman"/>
        <charset val="134"/>
      </rPr>
      <t xml:space="preserve">      </t>
    </r>
    <r>
      <rPr>
        <sz val="12"/>
        <rFont val="方正书宋_GBK"/>
        <charset val="134"/>
      </rPr>
      <t>科技人才队伍建设</t>
    </r>
  </si>
  <si>
    <r>
      <rPr>
        <sz val="12"/>
        <rFont val="Times New Roman"/>
        <charset val="134"/>
      </rPr>
      <t xml:space="preserve">      </t>
    </r>
    <r>
      <rPr>
        <sz val="12"/>
        <rFont val="方正书宋_GBK"/>
        <charset val="134"/>
      </rPr>
      <t>其他基础研究支出</t>
    </r>
  </si>
  <si>
    <r>
      <rPr>
        <sz val="12"/>
        <rFont val="Times New Roman"/>
        <charset val="134"/>
      </rPr>
      <t xml:space="preserve">    </t>
    </r>
    <r>
      <rPr>
        <sz val="12"/>
        <rFont val="方正书宋_GBK"/>
        <charset val="134"/>
      </rPr>
      <t>应用研究</t>
    </r>
  </si>
  <si>
    <r>
      <rPr>
        <sz val="12"/>
        <rFont val="Times New Roman"/>
        <charset val="134"/>
      </rPr>
      <t xml:space="preserve">      </t>
    </r>
    <r>
      <rPr>
        <sz val="12"/>
        <rFont val="方正书宋_GBK"/>
        <charset val="134"/>
      </rPr>
      <t>社会公益研究</t>
    </r>
  </si>
  <si>
    <r>
      <rPr>
        <sz val="12"/>
        <rFont val="Times New Roman"/>
        <charset val="134"/>
      </rPr>
      <t xml:space="preserve">      </t>
    </r>
    <r>
      <rPr>
        <sz val="12"/>
        <rFont val="方正书宋_GBK"/>
        <charset val="134"/>
      </rPr>
      <t>高技术研究</t>
    </r>
  </si>
  <si>
    <r>
      <rPr>
        <sz val="12"/>
        <rFont val="Times New Roman"/>
        <charset val="134"/>
      </rPr>
      <t xml:space="preserve">      </t>
    </r>
    <r>
      <rPr>
        <sz val="12"/>
        <rFont val="方正书宋_GBK"/>
        <charset val="134"/>
      </rPr>
      <t>专项科研试制</t>
    </r>
  </si>
  <si>
    <r>
      <rPr>
        <sz val="12"/>
        <rFont val="Times New Roman"/>
        <charset val="134"/>
      </rPr>
      <t xml:space="preserve">      </t>
    </r>
    <r>
      <rPr>
        <sz val="12"/>
        <rFont val="方正书宋_GBK"/>
        <charset val="134"/>
      </rPr>
      <t>其他应用研究支出</t>
    </r>
  </si>
  <si>
    <r>
      <rPr>
        <sz val="12"/>
        <rFont val="Times New Roman"/>
        <charset val="134"/>
      </rPr>
      <t xml:space="preserve">    </t>
    </r>
    <r>
      <rPr>
        <sz val="12"/>
        <rFont val="方正书宋_GBK"/>
        <charset val="134"/>
      </rPr>
      <t>技术研究与开发</t>
    </r>
  </si>
  <si>
    <r>
      <rPr>
        <sz val="12"/>
        <rFont val="Times New Roman"/>
        <charset val="134"/>
      </rPr>
      <t xml:space="preserve">      </t>
    </r>
    <r>
      <rPr>
        <sz val="12"/>
        <rFont val="方正书宋_GBK"/>
        <charset val="134"/>
      </rPr>
      <t>科技成果转化与扩散</t>
    </r>
  </si>
  <si>
    <r>
      <rPr>
        <sz val="12"/>
        <rFont val="Times New Roman"/>
        <charset val="134"/>
      </rPr>
      <t xml:space="preserve">      </t>
    </r>
    <r>
      <rPr>
        <sz val="12"/>
        <rFont val="方正书宋_GBK"/>
        <charset val="134"/>
      </rPr>
      <t>共性技术研究与开发</t>
    </r>
  </si>
  <si>
    <r>
      <rPr>
        <sz val="12"/>
        <rFont val="Times New Roman"/>
        <charset val="134"/>
      </rPr>
      <t xml:space="preserve">      </t>
    </r>
    <r>
      <rPr>
        <sz val="12"/>
        <rFont val="方正书宋_GBK"/>
        <charset val="134"/>
      </rPr>
      <t>其他技术研究与开发支出</t>
    </r>
  </si>
  <si>
    <r>
      <rPr>
        <sz val="12"/>
        <rFont val="Times New Roman"/>
        <charset val="134"/>
      </rPr>
      <t xml:space="preserve">    </t>
    </r>
    <r>
      <rPr>
        <sz val="12"/>
        <rFont val="方正书宋_GBK"/>
        <charset val="134"/>
      </rPr>
      <t>科技条件与服务</t>
    </r>
  </si>
  <si>
    <r>
      <rPr>
        <sz val="12"/>
        <rFont val="Times New Roman"/>
        <charset val="134"/>
      </rPr>
      <t xml:space="preserve">      </t>
    </r>
    <r>
      <rPr>
        <sz val="12"/>
        <rFont val="方正书宋_GBK"/>
        <charset val="134"/>
      </rPr>
      <t>技术创新服务体系</t>
    </r>
  </si>
  <si>
    <r>
      <rPr>
        <sz val="12"/>
        <rFont val="Times New Roman"/>
        <charset val="134"/>
      </rPr>
      <t xml:space="preserve">      </t>
    </r>
    <r>
      <rPr>
        <sz val="12"/>
        <rFont val="方正书宋_GBK"/>
        <charset val="134"/>
      </rPr>
      <t>科技条件专项</t>
    </r>
  </si>
  <si>
    <r>
      <rPr>
        <sz val="12"/>
        <rFont val="Times New Roman"/>
        <charset val="134"/>
      </rPr>
      <t xml:space="preserve">      </t>
    </r>
    <r>
      <rPr>
        <sz val="12"/>
        <rFont val="方正书宋_GBK"/>
        <charset val="134"/>
      </rPr>
      <t>其他科技条件与服务支出</t>
    </r>
  </si>
  <si>
    <r>
      <rPr>
        <sz val="12"/>
        <rFont val="Times New Roman"/>
        <charset val="134"/>
      </rPr>
      <t xml:space="preserve">    </t>
    </r>
    <r>
      <rPr>
        <sz val="12"/>
        <rFont val="方正书宋_GBK"/>
        <charset val="134"/>
      </rPr>
      <t>社会科学</t>
    </r>
  </si>
  <si>
    <r>
      <rPr>
        <sz val="12"/>
        <rFont val="Times New Roman"/>
        <charset val="134"/>
      </rPr>
      <t xml:space="preserve">      </t>
    </r>
    <r>
      <rPr>
        <sz val="12"/>
        <rFont val="方正书宋_GBK"/>
        <charset val="134"/>
      </rPr>
      <t>社会科学研究机构</t>
    </r>
  </si>
  <si>
    <r>
      <rPr>
        <sz val="12"/>
        <rFont val="Times New Roman"/>
        <charset val="134"/>
      </rPr>
      <t xml:space="preserve">      </t>
    </r>
    <r>
      <rPr>
        <sz val="12"/>
        <rFont val="方正书宋_GBK"/>
        <charset val="134"/>
      </rPr>
      <t>社会科学研究</t>
    </r>
  </si>
  <si>
    <r>
      <rPr>
        <sz val="12"/>
        <rFont val="Times New Roman"/>
        <charset val="134"/>
      </rPr>
      <t xml:space="preserve">      </t>
    </r>
    <r>
      <rPr>
        <sz val="12"/>
        <rFont val="方正书宋_GBK"/>
        <charset val="134"/>
      </rPr>
      <t>社科基金支出</t>
    </r>
  </si>
  <si>
    <r>
      <rPr>
        <sz val="12"/>
        <rFont val="Times New Roman"/>
        <charset val="134"/>
      </rPr>
      <t xml:space="preserve">      </t>
    </r>
    <r>
      <rPr>
        <sz val="12"/>
        <rFont val="方正书宋_GBK"/>
        <charset val="134"/>
      </rPr>
      <t>其他社会科学支出</t>
    </r>
  </si>
  <si>
    <r>
      <rPr>
        <sz val="12"/>
        <rFont val="Times New Roman"/>
        <charset val="134"/>
      </rPr>
      <t xml:space="preserve">    </t>
    </r>
    <r>
      <rPr>
        <sz val="12"/>
        <rFont val="方正书宋_GBK"/>
        <charset val="134"/>
      </rPr>
      <t>科学技术普及</t>
    </r>
  </si>
  <si>
    <r>
      <rPr>
        <sz val="12"/>
        <rFont val="Times New Roman"/>
        <charset val="134"/>
      </rPr>
      <t xml:space="preserve">      </t>
    </r>
    <r>
      <rPr>
        <sz val="12"/>
        <rFont val="方正书宋_GBK"/>
        <charset val="134"/>
      </rPr>
      <t>科普活动</t>
    </r>
  </si>
  <si>
    <r>
      <rPr>
        <sz val="12"/>
        <rFont val="Times New Roman"/>
        <charset val="134"/>
      </rPr>
      <t xml:space="preserve">      </t>
    </r>
    <r>
      <rPr>
        <sz val="12"/>
        <rFont val="方正书宋_GBK"/>
        <charset val="134"/>
      </rPr>
      <t>青少年科技活动</t>
    </r>
  </si>
  <si>
    <r>
      <rPr>
        <sz val="12"/>
        <rFont val="Times New Roman"/>
        <charset val="134"/>
      </rPr>
      <t xml:space="preserve">      </t>
    </r>
    <r>
      <rPr>
        <sz val="12"/>
        <rFont val="方正书宋_GBK"/>
        <charset val="134"/>
      </rPr>
      <t>学术交流活动</t>
    </r>
  </si>
  <si>
    <r>
      <rPr>
        <sz val="12"/>
        <rFont val="Times New Roman"/>
        <charset val="134"/>
      </rPr>
      <t xml:space="preserve">      </t>
    </r>
    <r>
      <rPr>
        <sz val="12"/>
        <rFont val="方正书宋_GBK"/>
        <charset val="134"/>
      </rPr>
      <t>科技馆站</t>
    </r>
  </si>
  <si>
    <r>
      <rPr>
        <sz val="12"/>
        <rFont val="Times New Roman"/>
        <charset val="134"/>
      </rPr>
      <t xml:space="preserve">      </t>
    </r>
    <r>
      <rPr>
        <sz val="12"/>
        <rFont val="方正书宋_GBK"/>
        <charset val="134"/>
      </rPr>
      <t>其他科学技术普及支出</t>
    </r>
  </si>
  <si>
    <r>
      <rPr>
        <sz val="12"/>
        <rFont val="Times New Roman"/>
        <charset val="134"/>
      </rPr>
      <t xml:space="preserve">    </t>
    </r>
    <r>
      <rPr>
        <sz val="12"/>
        <rFont val="方正书宋_GBK"/>
        <charset val="134"/>
      </rPr>
      <t>科技交流与合作</t>
    </r>
  </si>
  <si>
    <r>
      <rPr>
        <sz val="12"/>
        <rFont val="Times New Roman"/>
        <charset val="134"/>
      </rPr>
      <t xml:space="preserve">      </t>
    </r>
    <r>
      <rPr>
        <sz val="12"/>
        <rFont val="方正书宋_GBK"/>
        <charset val="134"/>
      </rPr>
      <t>国际交流与合作</t>
    </r>
  </si>
  <si>
    <r>
      <rPr>
        <sz val="12"/>
        <rFont val="Times New Roman"/>
        <charset val="134"/>
      </rPr>
      <t xml:space="preserve">      </t>
    </r>
    <r>
      <rPr>
        <sz val="12"/>
        <rFont val="方正书宋_GBK"/>
        <charset val="134"/>
      </rPr>
      <t>重大科技合作项目</t>
    </r>
  </si>
  <si>
    <r>
      <rPr>
        <sz val="12"/>
        <rFont val="Times New Roman"/>
        <charset val="134"/>
      </rPr>
      <t xml:space="preserve">      </t>
    </r>
    <r>
      <rPr>
        <sz val="12"/>
        <rFont val="方正书宋_GBK"/>
        <charset val="134"/>
      </rPr>
      <t>其他科技交流与合作支出</t>
    </r>
  </si>
  <si>
    <r>
      <rPr>
        <sz val="12"/>
        <rFont val="Times New Roman"/>
        <charset val="134"/>
      </rPr>
      <t xml:space="preserve">    </t>
    </r>
    <r>
      <rPr>
        <sz val="12"/>
        <rFont val="方正书宋_GBK"/>
        <charset val="134"/>
      </rPr>
      <t>科技重大项目</t>
    </r>
  </si>
  <si>
    <r>
      <rPr>
        <sz val="12"/>
        <rFont val="Times New Roman"/>
        <charset val="134"/>
      </rPr>
      <t xml:space="preserve">      </t>
    </r>
    <r>
      <rPr>
        <sz val="12"/>
        <rFont val="方正书宋_GBK"/>
        <charset val="134"/>
      </rPr>
      <t>科技重大专项</t>
    </r>
  </si>
  <si>
    <r>
      <rPr>
        <sz val="12"/>
        <rFont val="Times New Roman"/>
        <charset val="134"/>
      </rPr>
      <t xml:space="preserve">      </t>
    </r>
    <r>
      <rPr>
        <sz val="12"/>
        <rFont val="方正书宋_GBK"/>
        <charset val="134"/>
      </rPr>
      <t>重点研发计划</t>
    </r>
  </si>
  <si>
    <r>
      <rPr>
        <sz val="12"/>
        <rFont val="Times New Roman"/>
        <charset val="134"/>
      </rPr>
      <t xml:space="preserve">      </t>
    </r>
    <r>
      <rPr>
        <sz val="12"/>
        <rFont val="方正书宋_GBK"/>
        <charset val="134"/>
      </rPr>
      <t>其他科技重大项目</t>
    </r>
  </si>
  <si>
    <r>
      <rPr>
        <sz val="12"/>
        <rFont val="Times New Roman"/>
        <charset val="134"/>
      </rPr>
      <t xml:space="preserve">    </t>
    </r>
    <r>
      <rPr>
        <sz val="12"/>
        <rFont val="方正书宋_GBK"/>
        <charset val="134"/>
      </rPr>
      <t>其他科学技术支出</t>
    </r>
  </si>
  <si>
    <r>
      <rPr>
        <sz val="12"/>
        <rFont val="Times New Roman"/>
        <charset val="134"/>
      </rPr>
      <t xml:space="preserve">      </t>
    </r>
    <r>
      <rPr>
        <sz val="12"/>
        <rFont val="方正书宋_GBK"/>
        <charset val="134"/>
      </rPr>
      <t>科技奖励</t>
    </r>
  </si>
  <si>
    <r>
      <rPr>
        <sz val="12"/>
        <rFont val="Times New Roman"/>
        <charset val="134"/>
      </rPr>
      <t xml:space="preserve">      </t>
    </r>
    <r>
      <rPr>
        <sz val="12"/>
        <rFont val="方正书宋_GBK"/>
        <charset val="134"/>
      </rPr>
      <t>核应急</t>
    </r>
  </si>
  <si>
    <r>
      <rPr>
        <sz val="12"/>
        <rFont val="Times New Roman"/>
        <charset val="134"/>
      </rPr>
      <t xml:space="preserve">      </t>
    </r>
    <r>
      <rPr>
        <sz val="12"/>
        <rFont val="方正书宋_GBK"/>
        <charset val="134"/>
      </rPr>
      <t>转制科研机构</t>
    </r>
  </si>
  <si>
    <r>
      <rPr>
        <sz val="12"/>
        <rFont val="Times New Roman"/>
        <charset val="134"/>
      </rPr>
      <t xml:space="preserve">      </t>
    </r>
    <r>
      <rPr>
        <sz val="12"/>
        <rFont val="方正书宋_GBK"/>
        <charset val="134"/>
      </rPr>
      <t>其他科学技术支出</t>
    </r>
  </si>
  <si>
    <r>
      <rPr>
        <sz val="12"/>
        <rFont val="Times New Roman"/>
        <charset val="134"/>
      </rPr>
      <t xml:space="preserve">  </t>
    </r>
    <r>
      <rPr>
        <sz val="12"/>
        <rFont val="方正书宋_GBK"/>
        <charset val="134"/>
      </rPr>
      <t>文化旅游体育与传媒支出</t>
    </r>
  </si>
  <si>
    <r>
      <rPr>
        <sz val="12"/>
        <rFont val="Times New Roman"/>
        <charset val="134"/>
      </rPr>
      <t xml:space="preserve">    </t>
    </r>
    <r>
      <rPr>
        <sz val="12"/>
        <rFont val="方正书宋_GBK"/>
        <charset val="134"/>
      </rPr>
      <t>文化和旅游</t>
    </r>
  </si>
  <si>
    <r>
      <rPr>
        <sz val="12"/>
        <rFont val="Times New Roman"/>
        <charset val="134"/>
      </rPr>
      <t xml:space="preserve">      </t>
    </r>
    <r>
      <rPr>
        <sz val="12"/>
        <rFont val="方正书宋_GBK"/>
        <charset val="134"/>
      </rPr>
      <t>图书馆</t>
    </r>
  </si>
  <si>
    <r>
      <rPr>
        <sz val="12"/>
        <rFont val="Times New Roman"/>
        <charset val="134"/>
      </rPr>
      <t xml:space="preserve">      </t>
    </r>
    <r>
      <rPr>
        <sz val="12"/>
        <rFont val="方正书宋_GBK"/>
        <charset val="134"/>
      </rPr>
      <t>文化展示及纪念机构</t>
    </r>
  </si>
  <si>
    <r>
      <rPr>
        <sz val="12"/>
        <rFont val="Times New Roman"/>
        <charset val="134"/>
      </rPr>
      <t xml:space="preserve">      </t>
    </r>
    <r>
      <rPr>
        <sz val="12"/>
        <rFont val="方正书宋_GBK"/>
        <charset val="134"/>
      </rPr>
      <t>艺术表演场所</t>
    </r>
  </si>
  <si>
    <r>
      <rPr>
        <sz val="12"/>
        <rFont val="Times New Roman"/>
        <charset val="134"/>
      </rPr>
      <t xml:space="preserve">      </t>
    </r>
    <r>
      <rPr>
        <sz val="12"/>
        <rFont val="方正书宋_GBK"/>
        <charset val="134"/>
      </rPr>
      <t>艺术表演团体</t>
    </r>
  </si>
  <si>
    <r>
      <rPr>
        <sz val="12"/>
        <rFont val="Times New Roman"/>
        <charset val="134"/>
      </rPr>
      <t xml:space="preserve">      </t>
    </r>
    <r>
      <rPr>
        <sz val="12"/>
        <rFont val="方正书宋_GBK"/>
        <charset val="134"/>
      </rPr>
      <t>文化活动</t>
    </r>
  </si>
  <si>
    <r>
      <rPr>
        <sz val="12"/>
        <rFont val="Times New Roman"/>
        <charset val="134"/>
      </rPr>
      <t xml:space="preserve">      </t>
    </r>
    <r>
      <rPr>
        <sz val="12"/>
        <rFont val="方正书宋_GBK"/>
        <charset val="134"/>
      </rPr>
      <t>群众文化</t>
    </r>
  </si>
  <si>
    <r>
      <rPr>
        <sz val="12"/>
        <rFont val="Times New Roman"/>
        <charset val="134"/>
      </rPr>
      <t xml:space="preserve">      </t>
    </r>
    <r>
      <rPr>
        <sz val="12"/>
        <rFont val="方正书宋_GBK"/>
        <charset val="134"/>
      </rPr>
      <t>文化和旅游交流与合作</t>
    </r>
  </si>
  <si>
    <r>
      <rPr>
        <sz val="12"/>
        <rFont val="Times New Roman"/>
        <charset val="134"/>
      </rPr>
      <t xml:space="preserve">      </t>
    </r>
    <r>
      <rPr>
        <sz val="12"/>
        <rFont val="方正书宋_GBK"/>
        <charset val="134"/>
      </rPr>
      <t>文化创作与保护</t>
    </r>
  </si>
  <si>
    <r>
      <rPr>
        <sz val="12"/>
        <rFont val="Times New Roman"/>
        <charset val="134"/>
      </rPr>
      <t xml:space="preserve">      </t>
    </r>
    <r>
      <rPr>
        <sz val="12"/>
        <rFont val="方正书宋_GBK"/>
        <charset val="134"/>
      </rPr>
      <t>文化和旅游市场管理</t>
    </r>
  </si>
  <si>
    <r>
      <rPr>
        <sz val="12"/>
        <rFont val="Times New Roman"/>
        <charset val="134"/>
      </rPr>
      <t xml:space="preserve">      </t>
    </r>
    <r>
      <rPr>
        <sz val="12"/>
        <rFont val="方正书宋_GBK"/>
        <charset val="134"/>
      </rPr>
      <t>旅游宣传</t>
    </r>
  </si>
  <si>
    <r>
      <rPr>
        <sz val="12"/>
        <rFont val="Times New Roman"/>
        <charset val="134"/>
      </rPr>
      <t xml:space="preserve">      </t>
    </r>
    <r>
      <rPr>
        <sz val="12"/>
        <rFont val="方正书宋_GBK"/>
        <charset val="134"/>
      </rPr>
      <t>文化和旅游管理事务</t>
    </r>
  </si>
  <si>
    <r>
      <rPr>
        <sz val="12"/>
        <rFont val="Times New Roman"/>
        <charset val="134"/>
      </rPr>
      <t xml:space="preserve">      </t>
    </r>
    <r>
      <rPr>
        <sz val="12"/>
        <rFont val="方正书宋_GBK"/>
        <charset val="134"/>
      </rPr>
      <t>其他文化和旅游支出</t>
    </r>
  </si>
  <si>
    <r>
      <rPr>
        <sz val="12"/>
        <rFont val="Times New Roman"/>
        <charset val="134"/>
      </rPr>
      <t xml:space="preserve">    </t>
    </r>
    <r>
      <rPr>
        <sz val="12"/>
        <rFont val="方正书宋_GBK"/>
        <charset val="134"/>
      </rPr>
      <t>文物</t>
    </r>
  </si>
  <si>
    <r>
      <rPr>
        <sz val="12"/>
        <rFont val="Times New Roman"/>
        <charset val="134"/>
      </rPr>
      <t xml:space="preserve">      </t>
    </r>
    <r>
      <rPr>
        <sz val="12"/>
        <rFont val="方正书宋_GBK"/>
        <charset val="134"/>
      </rPr>
      <t>文物保护</t>
    </r>
  </si>
  <si>
    <r>
      <rPr>
        <sz val="12"/>
        <rFont val="Times New Roman"/>
        <charset val="134"/>
      </rPr>
      <t xml:space="preserve">      </t>
    </r>
    <r>
      <rPr>
        <sz val="12"/>
        <rFont val="方正书宋_GBK"/>
        <charset val="134"/>
      </rPr>
      <t>博物馆</t>
    </r>
  </si>
  <si>
    <r>
      <rPr>
        <sz val="12"/>
        <rFont val="Times New Roman"/>
        <charset val="134"/>
      </rPr>
      <t xml:space="preserve">      </t>
    </r>
    <r>
      <rPr>
        <sz val="12"/>
        <rFont val="方正书宋_GBK"/>
        <charset val="134"/>
      </rPr>
      <t>历史名城与古迹</t>
    </r>
  </si>
  <si>
    <r>
      <rPr>
        <sz val="12"/>
        <rFont val="Times New Roman"/>
        <charset val="134"/>
      </rPr>
      <t xml:space="preserve">      </t>
    </r>
    <r>
      <rPr>
        <sz val="12"/>
        <rFont val="方正书宋_GBK"/>
        <charset val="134"/>
      </rPr>
      <t>其他文物支出</t>
    </r>
  </si>
  <si>
    <r>
      <rPr>
        <sz val="12"/>
        <rFont val="Times New Roman"/>
        <charset val="134"/>
      </rPr>
      <t xml:space="preserve">    </t>
    </r>
    <r>
      <rPr>
        <sz val="12"/>
        <rFont val="方正书宋_GBK"/>
        <charset val="134"/>
      </rPr>
      <t>体育</t>
    </r>
  </si>
  <si>
    <r>
      <rPr>
        <sz val="12"/>
        <rFont val="Times New Roman"/>
        <charset val="134"/>
      </rPr>
      <t xml:space="preserve">      </t>
    </r>
    <r>
      <rPr>
        <sz val="12"/>
        <rFont val="方正书宋_GBK"/>
        <charset val="134"/>
      </rPr>
      <t>运动项目管理</t>
    </r>
  </si>
  <si>
    <r>
      <rPr>
        <sz val="12"/>
        <rFont val="Times New Roman"/>
        <charset val="134"/>
      </rPr>
      <t xml:space="preserve">      </t>
    </r>
    <r>
      <rPr>
        <sz val="12"/>
        <rFont val="方正书宋_GBK"/>
        <charset val="134"/>
      </rPr>
      <t>体育竞赛</t>
    </r>
  </si>
  <si>
    <r>
      <rPr>
        <sz val="12"/>
        <rFont val="Times New Roman"/>
        <charset val="134"/>
      </rPr>
      <t xml:space="preserve">      </t>
    </r>
    <r>
      <rPr>
        <sz val="12"/>
        <rFont val="方正书宋_GBK"/>
        <charset val="134"/>
      </rPr>
      <t>体育训练</t>
    </r>
  </si>
  <si>
    <r>
      <rPr>
        <sz val="12"/>
        <rFont val="Times New Roman"/>
        <charset val="134"/>
      </rPr>
      <t xml:space="preserve">      </t>
    </r>
    <r>
      <rPr>
        <sz val="12"/>
        <rFont val="方正书宋_GBK"/>
        <charset val="134"/>
      </rPr>
      <t>体育场馆</t>
    </r>
  </si>
  <si>
    <r>
      <rPr>
        <sz val="12"/>
        <rFont val="Times New Roman"/>
        <charset val="134"/>
      </rPr>
      <t xml:space="preserve">      </t>
    </r>
    <r>
      <rPr>
        <sz val="12"/>
        <rFont val="方正书宋_GBK"/>
        <charset val="134"/>
      </rPr>
      <t>群众体育</t>
    </r>
  </si>
  <si>
    <r>
      <rPr>
        <sz val="12"/>
        <rFont val="Times New Roman"/>
        <charset val="134"/>
      </rPr>
      <t xml:space="preserve">      </t>
    </r>
    <r>
      <rPr>
        <sz val="12"/>
        <rFont val="方正书宋_GBK"/>
        <charset val="134"/>
      </rPr>
      <t>体育交流与合作</t>
    </r>
  </si>
  <si>
    <r>
      <rPr>
        <sz val="12"/>
        <rFont val="Times New Roman"/>
        <charset val="134"/>
      </rPr>
      <t xml:space="preserve">      </t>
    </r>
    <r>
      <rPr>
        <sz val="12"/>
        <rFont val="方正书宋_GBK"/>
        <charset val="134"/>
      </rPr>
      <t>其他体育支出</t>
    </r>
  </si>
  <si>
    <r>
      <rPr>
        <sz val="12"/>
        <rFont val="Times New Roman"/>
        <charset val="134"/>
      </rPr>
      <t xml:space="preserve">    </t>
    </r>
    <r>
      <rPr>
        <sz val="12"/>
        <rFont val="方正书宋_GBK"/>
        <charset val="134"/>
      </rPr>
      <t>新闻出版电影</t>
    </r>
  </si>
  <si>
    <r>
      <rPr>
        <sz val="12"/>
        <rFont val="Times New Roman"/>
        <charset val="134"/>
      </rPr>
      <t xml:space="preserve">      </t>
    </r>
    <r>
      <rPr>
        <sz val="12"/>
        <rFont val="方正书宋_GBK"/>
        <charset val="134"/>
      </rPr>
      <t>新闻通讯</t>
    </r>
  </si>
  <si>
    <r>
      <rPr>
        <sz val="12"/>
        <rFont val="Times New Roman"/>
        <charset val="134"/>
      </rPr>
      <t xml:space="preserve">      </t>
    </r>
    <r>
      <rPr>
        <sz val="12"/>
        <rFont val="方正书宋_GBK"/>
        <charset val="134"/>
      </rPr>
      <t>出版发行</t>
    </r>
  </si>
  <si>
    <r>
      <rPr>
        <sz val="12"/>
        <rFont val="Times New Roman"/>
        <charset val="134"/>
      </rPr>
      <t xml:space="preserve">      </t>
    </r>
    <r>
      <rPr>
        <sz val="12"/>
        <rFont val="方正书宋_GBK"/>
        <charset val="134"/>
      </rPr>
      <t>版权管理</t>
    </r>
  </si>
  <si>
    <r>
      <rPr>
        <sz val="12"/>
        <rFont val="Times New Roman"/>
        <charset val="134"/>
      </rPr>
      <t xml:space="preserve">      </t>
    </r>
    <r>
      <rPr>
        <sz val="12"/>
        <rFont val="方正书宋_GBK"/>
        <charset val="134"/>
      </rPr>
      <t>电影</t>
    </r>
  </si>
  <si>
    <r>
      <rPr>
        <sz val="12"/>
        <rFont val="Times New Roman"/>
        <charset val="134"/>
      </rPr>
      <t xml:space="preserve">      </t>
    </r>
    <r>
      <rPr>
        <sz val="12"/>
        <rFont val="方正书宋_GBK"/>
        <charset val="134"/>
      </rPr>
      <t>其他新闻出版电影支出</t>
    </r>
  </si>
  <si>
    <r>
      <rPr>
        <sz val="12"/>
        <rFont val="Times New Roman"/>
        <charset val="134"/>
      </rPr>
      <t xml:space="preserve">    </t>
    </r>
    <r>
      <rPr>
        <sz val="12"/>
        <rFont val="方正书宋_GBK"/>
        <charset val="134"/>
      </rPr>
      <t>广播电视</t>
    </r>
  </si>
  <si>
    <r>
      <rPr>
        <sz val="12"/>
        <rFont val="Times New Roman"/>
        <charset val="134"/>
      </rPr>
      <t xml:space="preserve">      </t>
    </r>
    <r>
      <rPr>
        <sz val="12"/>
        <rFont val="方正书宋_GBK"/>
        <charset val="134"/>
      </rPr>
      <t>监测监管</t>
    </r>
  </si>
  <si>
    <r>
      <rPr>
        <sz val="12"/>
        <rFont val="Times New Roman"/>
        <charset val="134"/>
      </rPr>
      <t xml:space="preserve">      </t>
    </r>
    <r>
      <rPr>
        <sz val="12"/>
        <rFont val="方正书宋_GBK"/>
        <charset val="134"/>
      </rPr>
      <t>传输发射</t>
    </r>
  </si>
  <si>
    <r>
      <rPr>
        <sz val="12"/>
        <rFont val="Times New Roman"/>
        <charset val="134"/>
      </rPr>
      <t xml:space="preserve">      </t>
    </r>
    <r>
      <rPr>
        <sz val="12"/>
        <rFont val="方正书宋_GBK"/>
        <charset val="134"/>
      </rPr>
      <t>广播电视事务</t>
    </r>
  </si>
  <si>
    <r>
      <rPr>
        <sz val="12"/>
        <rFont val="Times New Roman"/>
        <charset val="134"/>
      </rPr>
      <t xml:space="preserve">      </t>
    </r>
    <r>
      <rPr>
        <sz val="12"/>
        <rFont val="方正书宋_GBK"/>
        <charset val="134"/>
      </rPr>
      <t>其他广播电视支出</t>
    </r>
  </si>
  <si>
    <r>
      <rPr>
        <sz val="12"/>
        <rFont val="Times New Roman"/>
        <charset val="134"/>
      </rPr>
      <t xml:space="preserve">    </t>
    </r>
    <r>
      <rPr>
        <sz val="12"/>
        <rFont val="方正书宋_GBK"/>
        <charset val="134"/>
      </rPr>
      <t>其他文化旅游体育与传媒支出</t>
    </r>
  </si>
  <si>
    <r>
      <rPr>
        <sz val="12"/>
        <rFont val="Times New Roman"/>
        <charset val="134"/>
      </rPr>
      <t xml:space="preserve">      </t>
    </r>
    <r>
      <rPr>
        <sz val="12"/>
        <rFont val="方正书宋_GBK"/>
        <charset val="134"/>
      </rPr>
      <t>文化产业发展专项支出</t>
    </r>
  </si>
  <si>
    <r>
      <rPr>
        <sz val="12"/>
        <rFont val="Times New Roman"/>
        <charset val="134"/>
      </rPr>
      <t xml:space="preserve">      </t>
    </r>
    <r>
      <rPr>
        <sz val="12"/>
        <rFont val="方正书宋_GBK"/>
        <charset val="134"/>
      </rPr>
      <t>其他文化旅游体育与传媒支出</t>
    </r>
  </si>
  <si>
    <r>
      <rPr>
        <sz val="12"/>
        <rFont val="Times New Roman"/>
        <charset val="134"/>
      </rPr>
      <t xml:space="preserve">  </t>
    </r>
    <r>
      <rPr>
        <sz val="12"/>
        <rFont val="方正书宋_GBK"/>
        <charset val="134"/>
      </rPr>
      <t>社会保障和就业支出</t>
    </r>
  </si>
  <si>
    <r>
      <rPr>
        <sz val="12"/>
        <rFont val="Times New Roman"/>
        <charset val="134"/>
      </rPr>
      <t xml:space="preserve">    </t>
    </r>
    <r>
      <rPr>
        <sz val="12"/>
        <rFont val="方正书宋_GBK"/>
        <charset val="134"/>
      </rPr>
      <t>人力资源和社会保障管理事务</t>
    </r>
  </si>
  <si>
    <r>
      <rPr>
        <sz val="12"/>
        <rFont val="Times New Roman"/>
        <charset val="134"/>
      </rPr>
      <t xml:space="preserve">      </t>
    </r>
    <r>
      <rPr>
        <sz val="12"/>
        <rFont val="方正书宋_GBK"/>
        <charset val="134"/>
      </rPr>
      <t>综合业务管理</t>
    </r>
  </si>
  <si>
    <r>
      <rPr>
        <sz val="12"/>
        <rFont val="Times New Roman"/>
        <charset val="134"/>
      </rPr>
      <t xml:space="preserve">      </t>
    </r>
    <r>
      <rPr>
        <sz val="12"/>
        <rFont val="方正书宋_GBK"/>
        <charset val="134"/>
      </rPr>
      <t>劳动保障监察</t>
    </r>
  </si>
  <si>
    <r>
      <rPr>
        <sz val="12"/>
        <rFont val="Times New Roman"/>
        <charset val="134"/>
      </rPr>
      <t xml:space="preserve">      </t>
    </r>
    <r>
      <rPr>
        <sz val="12"/>
        <rFont val="方正书宋_GBK"/>
        <charset val="134"/>
      </rPr>
      <t>就业管理事务</t>
    </r>
  </si>
  <si>
    <r>
      <rPr>
        <sz val="12"/>
        <rFont val="Times New Roman"/>
        <charset val="134"/>
      </rPr>
      <t xml:space="preserve">      </t>
    </r>
    <r>
      <rPr>
        <sz val="12"/>
        <rFont val="方正书宋_GBK"/>
        <charset val="134"/>
      </rPr>
      <t>社会保险业务管理事务</t>
    </r>
  </si>
  <si>
    <r>
      <rPr>
        <sz val="12"/>
        <rFont val="Times New Roman"/>
        <charset val="134"/>
      </rPr>
      <t xml:space="preserve">      </t>
    </r>
    <r>
      <rPr>
        <sz val="12"/>
        <rFont val="方正书宋_GBK"/>
        <charset val="134"/>
      </rPr>
      <t>社会保险经办机构</t>
    </r>
  </si>
  <si>
    <r>
      <rPr>
        <sz val="12"/>
        <rFont val="Times New Roman"/>
        <charset val="134"/>
      </rPr>
      <t xml:space="preserve">      </t>
    </r>
    <r>
      <rPr>
        <sz val="12"/>
        <rFont val="方正书宋_GBK"/>
        <charset val="134"/>
      </rPr>
      <t>劳动关系和维权</t>
    </r>
  </si>
  <si>
    <r>
      <rPr>
        <sz val="12"/>
        <rFont val="Times New Roman"/>
        <charset val="134"/>
      </rPr>
      <t xml:space="preserve">      </t>
    </r>
    <r>
      <rPr>
        <sz val="12"/>
        <rFont val="方正书宋_GBK"/>
        <charset val="134"/>
      </rPr>
      <t>公共就业服务和职业技能鉴定机构</t>
    </r>
  </si>
  <si>
    <r>
      <rPr>
        <sz val="12"/>
        <rFont val="Times New Roman"/>
        <charset val="134"/>
      </rPr>
      <t xml:space="preserve">      </t>
    </r>
    <r>
      <rPr>
        <sz val="12"/>
        <rFont val="方正书宋_GBK"/>
        <charset val="134"/>
      </rPr>
      <t>劳动人事争议调解仲裁</t>
    </r>
  </si>
  <si>
    <r>
      <rPr>
        <sz val="12"/>
        <rFont val="Times New Roman"/>
        <charset val="134"/>
      </rPr>
      <t xml:space="preserve">      </t>
    </r>
    <r>
      <rPr>
        <sz val="12"/>
        <rFont val="方正书宋_GBK"/>
        <charset val="134"/>
      </rPr>
      <t>政府特殊津贴</t>
    </r>
  </si>
  <si>
    <r>
      <rPr>
        <sz val="12"/>
        <rFont val="Times New Roman"/>
        <charset val="134"/>
      </rPr>
      <t xml:space="preserve">      </t>
    </r>
    <r>
      <rPr>
        <sz val="12"/>
        <rFont val="方正书宋_GBK"/>
        <charset val="134"/>
      </rPr>
      <t>资助留学回国人员</t>
    </r>
  </si>
  <si>
    <r>
      <rPr>
        <sz val="12"/>
        <rFont val="Times New Roman"/>
        <charset val="134"/>
      </rPr>
      <t xml:space="preserve">      </t>
    </r>
    <r>
      <rPr>
        <sz val="12"/>
        <rFont val="方正书宋_GBK"/>
        <charset val="134"/>
      </rPr>
      <t>博士后日常经费</t>
    </r>
  </si>
  <si>
    <r>
      <rPr>
        <sz val="12"/>
        <rFont val="Times New Roman"/>
        <charset val="134"/>
      </rPr>
      <t xml:space="preserve">      </t>
    </r>
    <r>
      <rPr>
        <sz val="12"/>
        <rFont val="方正书宋_GBK"/>
        <charset val="134"/>
      </rPr>
      <t>引进人才费用</t>
    </r>
  </si>
  <si>
    <r>
      <rPr>
        <sz val="12"/>
        <rFont val="Times New Roman"/>
        <charset val="134"/>
      </rPr>
      <t xml:space="preserve">      </t>
    </r>
    <r>
      <rPr>
        <sz val="12"/>
        <rFont val="方正书宋_GBK"/>
        <charset val="134"/>
      </rPr>
      <t>其他人力资源和社会保障管理事务支出</t>
    </r>
  </si>
  <si>
    <r>
      <rPr>
        <sz val="12"/>
        <rFont val="Times New Roman"/>
        <charset val="134"/>
      </rPr>
      <t xml:space="preserve">    </t>
    </r>
    <r>
      <rPr>
        <sz val="12"/>
        <rFont val="方正书宋_GBK"/>
        <charset val="134"/>
      </rPr>
      <t>民政管理事务</t>
    </r>
  </si>
  <si>
    <r>
      <rPr>
        <sz val="12"/>
        <rFont val="Times New Roman"/>
        <charset val="134"/>
      </rPr>
      <t xml:space="preserve">      </t>
    </r>
    <r>
      <rPr>
        <sz val="12"/>
        <rFont val="方正书宋_GBK"/>
        <charset val="134"/>
      </rPr>
      <t>社会组织管理</t>
    </r>
  </si>
  <si>
    <r>
      <rPr>
        <sz val="12"/>
        <rFont val="Times New Roman"/>
        <charset val="134"/>
      </rPr>
      <t xml:space="preserve">      </t>
    </r>
    <r>
      <rPr>
        <sz val="12"/>
        <rFont val="方正书宋_GBK"/>
        <charset val="134"/>
      </rPr>
      <t>行政区划和地名管理</t>
    </r>
  </si>
  <si>
    <r>
      <rPr>
        <sz val="12"/>
        <rFont val="Times New Roman"/>
        <charset val="134"/>
      </rPr>
      <t xml:space="preserve">      </t>
    </r>
    <r>
      <rPr>
        <sz val="12"/>
        <rFont val="方正书宋_GBK"/>
        <charset val="134"/>
      </rPr>
      <t>老龄事务</t>
    </r>
  </si>
  <si>
    <r>
      <rPr>
        <sz val="12"/>
        <rFont val="Times New Roman"/>
        <charset val="134"/>
      </rPr>
      <t xml:space="preserve">      </t>
    </r>
    <r>
      <rPr>
        <sz val="12"/>
        <rFont val="方正书宋_GBK"/>
        <charset val="134"/>
      </rPr>
      <t>其他民政管理事务支出</t>
    </r>
  </si>
  <si>
    <r>
      <rPr>
        <sz val="12"/>
        <rFont val="Times New Roman"/>
        <charset val="134"/>
      </rPr>
      <t xml:space="preserve">    </t>
    </r>
    <r>
      <rPr>
        <sz val="12"/>
        <rFont val="方正书宋_GBK"/>
        <charset val="134"/>
      </rPr>
      <t>补充全国社会保障基金</t>
    </r>
  </si>
  <si>
    <r>
      <rPr>
        <sz val="12"/>
        <rFont val="Times New Roman"/>
        <charset val="134"/>
      </rPr>
      <t xml:space="preserve">      </t>
    </r>
    <r>
      <rPr>
        <sz val="12"/>
        <rFont val="方正书宋_GBK"/>
        <charset val="134"/>
      </rPr>
      <t>用一般公共预算补充基金</t>
    </r>
  </si>
  <si>
    <r>
      <rPr>
        <sz val="12"/>
        <rFont val="Times New Roman"/>
        <charset val="134"/>
      </rPr>
      <t xml:space="preserve">    </t>
    </r>
    <r>
      <rPr>
        <sz val="12"/>
        <rFont val="方正书宋_GBK"/>
        <charset val="134"/>
      </rPr>
      <t>行政事业单位养老支出</t>
    </r>
  </si>
  <si>
    <r>
      <rPr>
        <sz val="12"/>
        <rFont val="Times New Roman"/>
        <charset val="134"/>
      </rPr>
      <t xml:space="preserve">      </t>
    </r>
    <r>
      <rPr>
        <sz val="12"/>
        <rFont val="方正书宋_GBK"/>
        <charset val="134"/>
      </rPr>
      <t>行政单位离退休</t>
    </r>
  </si>
  <si>
    <r>
      <rPr>
        <sz val="12"/>
        <rFont val="Times New Roman"/>
        <charset val="134"/>
      </rPr>
      <t xml:space="preserve">      </t>
    </r>
    <r>
      <rPr>
        <sz val="12"/>
        <rFont val="方正书宋_GBK"/>
        <charset val="134"/>
      </rPr>
      <t>事业单位离退休</t>
    </r>
  </si>
  <si>
    <r>
      <rPr>
        <sz val="12"/>
        <rFont val="Times New Roman"/>
        <charset val="134"/>
      </rPr>
      <t xml:space="preserve">      </t>
    </r>
    <r>
      <rPr>
        <sz val="12"/>
        <rFont val="方正书宋_GBK"/>
        <charset val="134"/>
      </rPr>
      <t>离退休人员管理机构</t>
    </r>
  </si>
  <si>
    <r>
      <rPr>
        <sz val="12"/>
        <rFont val="Times New Roman"/>
        <charset val="134"/>
      </rPr>
      <t xml:space="preserve">      </t>
    </r>
    <r>
      <rPr>
        <sz val="12"/>
        <rFont val="方正书宋_GBK"/>
        <charset val="134"/>
      </rPr>
      <t>机关事业单位基本养老保险缴费支出</t>
    </r>
  </si>
  <si>
    <r>
      <rPr>
        <sz val="12"/>
        <rFont val="Times New Roman"/>
        <charset val="134"/>
      </rPr>
      <t xml:space="preserve">      </t>
    </r>
    <r>
      <rPr>
        <sz val="12"/>
        <rFont val="方正书宋_GBK"/>
        <charset val="134"/>
      </rPr>
      <t>机关事业单位职业年金缴费支出</t>
    </r>
  </si>
  <si>
    <r>
      <rPr>
        <sz val="12"/>
        <rFont val="Times New Roman"/>
        <charset val="134"/>
      </rPr>
      <t xml:space="preserve">      </t>
    </r>
    <r>
      <rPr>
        <sz val="12"/>
        <rFont val="方正书宋_GBK"/>
        <charset val="134"/>
      </rPr>
      <t>对机关事业单位基本养老保险基金的补助</t>
    </r>
  </si>
  <si>
    <r>
      <rPr>
        <sz val="12"/>
        <rFont val="Times New Roman"/>
        <charset val="134"/>
      </rPr>
      <t xml:space="preserve">      </t>
    </r>
    <r>
      <rPr>
        <sz val="12"/>
        <rFont val="方正书宋_GBK"/>
        <charset val="134"/>
      </rPr>
      <t>对机关事业单位职业年金的补助</t>
    </r>
  </si>
  <si>
    <r>
      <rPr>
        <sz val="12"/>
        <rFont val="Times New Roman"/>
        <charset val="134"/>
      </rPr>
      <t xml:space="preserve">      </t>
    </r>
    <r>
      <rPr>
        <sz val="12"/>
        <rFont val="方正书宋_GBK"/>
        <charset val="134"/>
      </rPr>
      <t>其他行政事业单位养老支出</t>
    </r>
  </si>
  <si>
    <r>
      <rPr>
        <sz val="12"/>
        <rFont val="Times New Roman"/>
        <charset val="134"/>
      </rPr>
      <t xml:space="preserve">    </t>
    </r>
    <r>
      <rPr>
        <sz val="12"/>
        <rFont val="方正书宋_GBK"/>
        <charset val="134"/>
      </rPr>
      <t>企业改革补助</t>
    </r>
  </si>
  <si>
    <r>
      <rPr>
        <sz val="12"/>
        <rFont val="Times New Roman"/>
        <charset val="134"/>
      </rPr>
      <t xml:space="preserve">      </t>
    </r>
    <r>
      <rPr>
        <sz val="12"/>
        <rFont val="方正书宋_GBK"/>
        <charset val="134"/>
      </rPr>
      <t>企业关闭破产补助</t>
    </r>
  </si>
  <si>
    <r>
      <rPr>
        <sz val="12"/>
        <rFont val="Times New Roman"/>
        <charset val="134"/>
      </rPr>
      <t xml:space="preserve">      </t>
    </r>
    <r>
      <rPr>
        <sz val="12"/>
        <rFont val="方正书宋_GBK"/>
        <charset val="134"/>
      </rPr>
      <t>厂办大集体改革补助</t>
    </r>
  </si>
  <si>
    <r>
      <rPr>
        <sz val="12"/>
        <rFont val="Times New Roman"/>
        <charset val="134"/>
      </rPr>
      <t xml:space="preserve">      </t>
    </r>
    <r>
      <rPr>
        <sz val="12"/>
        <rFont val="方正书宋_GBK"/>
        <charset val="134"/>
      </rPr>
      <t>其他企业改革发展补助</t>
    </r>
  </si>
  <si>
    <r>
      <rPr>
        <sz val="12"/>
        <rFont val="Times New Roman"/>
        <charset val="134"/>
      </rPr>
      <t xml:space="preserve">    </t>
    </r>
    <r>
      <rPr>
        <sz val="12"/>
        <rFont val="方正书宋_GBK"/>
        <charset val="134"/>
      </rPr>
      <t>就业补助</t>
    </r>
  </si>
  <si>
    <r>
      <rPr>
        <sz val="12"/>
        <rFont val="Times New Roman"/>
        <charset val="134"/>
      </rPr>
      <t xml:space="preserve">      </t>
    </r>
    <r>
      <rPr>
        <sz val="12"/>
        <rFont val="方正书宋_GBK"/>
        <charset val="134"/>
      </rPr>
      <t>就业创业服务补助</t>
    </r>
  </si>
  <si>
    <r>
      <rPr>
        <sz val="12"/>
        <rFont val="Times New Roman"/>
        <charset val="134"/>
      </rPr>
      <t xml:space="preserve">      </t>
    </r>
    <r>
      <rPr>
        <sz val="12"/>
        <rFont val="方正书宋_GBK"/>
        <charset val="134"/>
      </rPr>
      <t>职业培训补贴</t>
    </r>
  </si>
  <si>
    <r>
      <rPr>
        <sz val="12"/>
        <rFont val="Times New Roman"/>
        <charset val="134"/>
      </rPr>
      <t xml:space="preserve">      </t>
    </r>
    <r>
      <rPr>
        <sz val="12"/>
        <rFont val="方正书宋_GBK"/>
        <charset val="134"/>
      </rPr>
      <t>社会保险补贴</t>
    </r>
  </si>
  <si>
    <r>
      <rPr>
        <sz val="12"/>
        <rFont val="Times New Roman"/>
        <charset val="134"/>
      </rPr>
      <t xml:space="preserve">      </t>
    </r>
    <r>
      <rPr>
        <sz val="12"/>
        <rFont val="方正书宋_GBK"/>
        <charset val="134"/>
      </rPr>
      <t>公益性岗位补贴</t>
    </r>
  </si>
  <si>
    <r>
      <rPr>
        <sz val="12"/>
        <rFont val="Times New Roman"/>
        <charset val="134"/>
      </rPr>
      <t xml:space="preserve">      </t>
    </r>
    <r>
      <rPr>
        <sz val="12"/>
        <rFont val="方正书宋_GBK"/>
        <charset val="134"/>
      </rPr>
      <t>职业技能评价补贴</t>
    </r>
  </si>
  <si>
    <r>
      <rPr>
        <sz val="12"/>
        <rFont val="Times New Roman"/>
        <charset val="134"/>
      </rPr>
      <t xml:space="preserve">      </t>
    </r>
    <r>
      <rPr>
        <sz val="12"/>
        <rFont val="方正书宋_GBK"/>
        <charset val="134"/>
      </rPr>
      <t>就业见习补贴</t>
    </r>
  </si>
  <si>
    <r>
      <rPr>
        <sz val="12"/>
        <rFont val="Times New Roman"/>
        <charset val="134"/>
      </rPr>
      <t xml:space="preserve">      </t>
    </r>
    <r>
      <rPr>
        <sz val="12"/>
        <rFont val="方正书宋_GBK"/>
        <charset val="134"/>
      </rPr>
      <t>高技能人才培养补助</t>
    </r>
  </si>
  <si>
    <r>
      <rPr>
        <sz val="12"/>
        <rFont val="Times New Roman"/>
        <charset val="134"/>
      </rPr>
      <t xml:space="preserve">      </t>
    </r>
    <r>
      <rPr>
        <sz val="12"/>
        <rFont val="方正书宋_GBK"/>
        <charset val="134"/>
      </rPr>
      <t>求职和创业补贴</t>
    </r>
  </si>
  <si>
    <r>
      <rPr>
        <sz val="12"/>
        <rFont val="Times New Roman"/>
        <charset val="134"/>
      </rPr>
      <t xml:space="preserve">      </t>
    </r>
    <r>
      <rPr>
        <sz val="12"/>
        <rFont val="方正书宋_GBK"/>
        <charset val="134"/>
      </rPr>
      <t>其他就业补助支出</t>
    </r>
  </si>
  <si>
    <r>
      <rPr>
        <sz val="12"/>
        <rFont val="Times New Roman"/>
        <charset val="134"/>
      </rPr>
      <t xml:space="preserve">    </t>
    </r>
    <r>
      <rPr>
        <sz val="12"/>
        <rFont val="方正书宋_GBK"/>
        <charset val="134"/>
      </rPr>
      <t>抚恤</t>
    </r>
  </si>
  <si>
    <r>
      <rPr>
        <sz val="12"/>
        <rFont val="Times New Roman"/>
        <charset val="134"/>
      </rPr>
      <t xml:space="preserve">      </t>
    </r>
    <r>
      <rPr>
        <sz val="12"/>
        <rFont val="方正书宋_GBK"/>
        <charset val="134"/>
      </rPr>
      <t>死亡抚恤</t>
    </r>
  </si>
  <si>
    <r>
      <rPr>
        <sz val="12"/>
        <rFont val="Times New Roman"/>
        <charset val="134"/>
      </rPr>
      <t xml:space="preserve">      </t>
    </r>
    <r>
      <rPr>
        <sz val="12"/>
        <rFont val="方正书宋_GBK"/>
        <charset val="134"/>
      </rPr>
      <t>伤残抚恤</t>
    </r>
  </si>
  <si>
    <r>
      <rPr>
        <sz val="12"/>
        <rFont val="Times New Roman"/>
        <charset val="134"/>
      </rPr>
      <t xml:space="preserve">      </t>
    </r>
    <r>
      <rPr>
        <sz val="12"/>
        <rFont val="方正书宋_GBK"/>
        <charset val="134"/>
      </rPr>
      <t>在乡复员、退伍军人生活补助</t>
    </r>
  </si>
  <si>
    <r>
      <rPr>
        <sz val="12"/>
        <rFont val="Times New Roman"/>
        <charset val="134"/>
      </rPr>
      <t xml:space="preserve">      </t>
    </r>
    <r>
      <rPr>
        <sz val="12"/>
        <rFont val="方正书宋_GBK"/>
        <charset val="134"/>
      </rPr>
      <t>义务兵优待</t>
    </r>
  </si>
  <si>
    <r>
      <rPr>
        <sz val="12"/>
        <rFont val="Times New Roman"/>
        <charset val="134"/>
      </rPr>
      <t xml:space="preserve">      </t>
    </r>
    <r>
      <rPr>
        <sz val="12"/>
        <rFont val="方正书宋_GBK"/>
        <charset val="134"/>
      </rPr>
      <t>农村籍退役士兵老年生活补助</t>
    </r>
  </si>
  <si>
    <r>
      <rPr>
        <sz val="12"/>
        <rFont val="Times New Roman"/>
        <charset val="134"/>
      </rPr>
      <t xml:space="preserve">      </t>
    </r>
    <r>
      <rPr>
        <sz val="12"/>
        <rFont val="方正书宋_GBK"/>
        <charset val="134"/>
      </rPr>
      <t>光荣院</t>
    </r>
  </si>
  <si>
    <r>
      <rPr>
        <sz val="12"/>
        <rFont val="Times New Roman"/>
        <charset val="134"/>
      </rPr>
      <t xml:space="preserve">      </t>
    </r>
    <r>
      <rPr>
        <sz val="12"/>
        <rFont val="方正书宋_GBK"/>
        <charset val="134"/>
      </rPr>
      <t>褒扬纪念</t>
    </r>
  </si>
  <si>
    <r>
      <rPr>
        <sz val="12"/>
        <rFont val="Times New Roman"/>
        <charset val="134"/>
      </rPr>
      <t xml:space="preserve">      </t>
    </r>
    <r>
      <rPr>
        <sz val="12"/>
        <rFont val="方正书宋_GBK"/>
        <charset val="134"/>
      </rPr>
      <t>其他优抚支出</t>
    </r>
  </si>
  <si>
    <r>
      <rPr>
        <sz val="12"/>
        <rFont val="Times New Roman"/>
        <charset val="134"/>
      </rPr>
      <t xml:space="preserve">    </t>
    </r>
    <r>
      <rPr>
        <sz val="12"/>
        <rFont val="方正书宋_GBK"/>
        <charset val="134"/>
      </rPr>
      <t>退役安置</t>
    </r>
  </si>
  <si>
    <r>
      <rPr>
        <sz val="12"/>
        <rFont val="Times New Roman"/>
        <charset val="134"/>
      </rPr>
      <t xml:space="preserve">      </t>
    </r>
    <r>
      <rPr>
        <sz val="12"/>
        <rFont val="方正书宋_GBK"/>
        <charset val="134"/>
      </rPr>
      <t>退役士兵安置</t>
    </r>
  </si>
  <si>
    <r>
      <rPr>
        <sz val="12"/>
        <rFont val="Times New Roman"/>
        <charset val="134"/>
      </rPr>
      <t xml:space="preserve">      </t>
    </r>
    <r>
      <rPr>
        <sz val="12"/>
        <rFont val="方正书宋_GBK"/>
        <charset val="134"/>
      </rPr>
      <t>军队移交政府的离退休人员安置</t>
    </r>
  </si>
  <si>
    <r>
      <rPr>
        <sz val="12"/>
        <rFont val="Times New Roman"/>
        <charset val="134"/>
      </rPr>
      <t xml:space="preserve">      </t>
    </r>
    <r>
      <rPr>
        <sz val="12"/>
        <rFont val="方正书宋_GBK"/>
        <charset val="134"/>
      </rPr>
      <t>军队移交政府离退休干部管理机构</t>
    </r>
  </si>
  <si>
    <r>
      <rPr>
        <sz val="12"/>
        <rFont val="Times New Roman"/>
        <charset val="134"/>
      </rPr>
      <t xml:space="preserve">      </t>
    </r>
    <r>
      <rPr>
        <sz val="12"/>
        <rFont val="方正书宋_GBK"/>
        <charset val="134"/>
      </rPr>
      <t>退役士兵管理教育</t>
    </r>
  </si>
  <si>
    <r>
      <rPr>
        <sz val="12"/>
        <rFont val="Times New Roman"/>
        <charset val="134"/>
      </rPr>
      <t xml:space="preserve">      </t>
    </r>
    <r>
      <rPr>
        <sz val="12"/>
        <rFont val="方正书宋_GBK"/>
        <charset val="134"/>
      </rPr>
      <t>军队转业干部安置</t>
    </r>
  </si>
  <si>
    <r>
      <rPr>
        <sz val="12"/>
        <rFont val="Times New Roman"/>
        <charset val="134"/>
      </rPr>
      <t xml:space="preserve">      </t>
    </r>
    <r>
      <rPr>
        <sz val="12"/>
        <rFont val="方正书宋_GBK"/>
        <charset val="134"/>
      </rPr>
      <t>其他退役安置支出</t>
    </r>
  </si>
  <si>
    <r>
      <rPr>
        <sz val="12"/>
        <rFont val="Times New Roman"/>
        <charset val="134"/>
      </rPr>
      <t xml:space="preserve">    </t>
    </r>
    <r>
      <rPr>
        <sz val="12"/>
        <rFont val="方正书宋_GBK"/>
        <charset val="134"/>
      </rPr>
      <t>社会福利</t>
    </r>
  </si>
  <si>
    <r>
      <rPr>
        <sz val="12"/>
        <rFont val="Times New Roman"/>
        <charset val="134"/>
      </rPr>
      <t xml:space="preserve">      </t>
    </r>
    <r>
      <rPr>
        <sz val="12"/>
        <rFont val="方正书宋_GBK"/>
        <charset val="134"/>
      </rPr>
      <t>儿童福利</t>
    </r>
  </si>
  <si>
    <r>
      <rPr>
        <sz val="12"/>
        <rFont val="Times New Roman"/>
        <charset val="134"/>
      </rPr>
      <t xml:space="preserve">      </t>
    </r>
    <r>
      <rPr>
        <sz val="12"/>
        <rFont val="方正书宋_GBK"/>
        <charset val="134"/>
      </rPr>
      <t>老年福利</t>
    </r>
  </si>
  <si>
    <r>
      <rPr>
        <sz val="12"/>
        <rFont val="Times New Roman"/>
        <charset val="134"/>
      </rPr>
      <t xml:space="preserve">      </t>
    </r>
    <r>
      <rPr>
        <sz val="12"/>
        <rFont val="方正书宋_GBK"/>
        <charset val="134"/>
      </rPr>
      <t>康复辅具</t>
    </r>
  </si>
  <si>
    <r>
      <rPr>
        <sz val="12"/>
        <rFont val="Times New Roman"/>
        <charset val="134"/>
      </rPr>
      <t xml:space="preserve">      </t>
    </r>
    <r>
      <rPr>
        <sz val="12"/>
        <rFont val="方正书宋_GBK"/>
        <charset val="134"/>
      </rPr>
      <t>殡葬</t>
    </r>
  </si>
  <si>
    <r>
      <rPr>
        <sz val="12"/>
        <rFont val="Times New Roman"/>
        <charset val="134"/>
      </rPr>
      <t xml:space="preserve">      </t>
    </r>
    <r>
      <rPr>
        <sz val="12"/>
        <rFont val="方正书宋_GBK"/>
        <charset val="134"/>
      </rPr>
      <t>社会福利事业单位</t>
    </r>
  </si>
  <si>
    <r>
      <rPr>
        <sz val="12"/>
        <rFont val="Times New Roman"/>
        <charset val="134"/>
      </rPr>
      <t xml:space="preserve">      </t>
    </r>
    <r>
      <rPr>
        <sz val="12"/>
        <rFont val="方正书宋_GBK"/>
        <charset val="134"/>
      </rPr>
      <t>养老服务</t>
    </r>
  </si>
  <si>
    <r>
      <rPr>
        <sz val="12"/>
        <rFont val="Times New Roman"/>
        <charset val="134"/>
      </rPr>
      <t xml:space="preserve">      </t>
    </r>
    <r>
      <rPr>
        <sz val="12"/>
        <rFont val="方正书宋_GBK"/>
        <charset val="134"/>
      </rPr>
      <t>其他社会福利支出</t>
    </r>
  </si>
  <si>
    <r>
      <rPr>
        <sz val="12"/>
        <rFont val="Times New Roman"/>
        <charset val="134"/>
      </rPr>
      <t xml:space="preserve">    </t>
    </r>
    <r>
      <rPr>
        <sz val="12"/>
        <rFont val="方正书宋_GBK"/>
        <charset val="134"/>
      </rPr>
      <t>残疾人事业</t>
    </r>
  </si>
  <si>
    <r>
      <rPr>
        <sz val="12"/>
        <rFont val="Times New Roman"/>
        <charset val="134"/>
      </rPr>
      <t xml:space="preserve">      </t>
    </r>
    <r>
      <rPr>
        <sz val="12"/>
        <rFont val="方正书宋_GBK"/>
        <charset val="134"/>
      </rPr>
      <t>残疾人康复</t>
    </r>
  </si>
  <si>
    <r>
      <rPr>
        <sz val="12"/>
        <rFont val="Times New Roman"/>
        <charset val="134"/>
      </rPr>
      <t xml:space="preserve">      </t>
    </r>
    <r>
      <rPr>
        <sz val="12"/>
        <rFont val="方正书宋_GBK"/>
        <charset val="134"/>
      </rPr>
      <t>残疾人就业</t>
    </r>
  </si>
  <si>
    <r>
      <rPr>
        <sz val="12"/>
        <rFont val="Times New Roman"/>
        <charset val="134"/>
      </rPr>
      <t xml:space="preserve">      </t>
    </r>
    <r>
      <rPr>
        <sz val="12"/>
        <rFont val="方正书宋_GBK"/>
        <charset val="134"/>
      </rPr>
      <t>残疾人体育</t>
    </r>
  </si>
  <si>
    <r>
      <rPr>
        <sz val="12"/>
        <rFont val="Times New Roman"/>
        <charset val="134"/>
      </rPr>
      <t xml:space="preserve">      </t>
    </r>
    <r>
      <rPr>
        <sz val="12"/>
        <rFont val="方正书宋_GBK"/>
        <charset val="134"/>
      </rPr>
      <t>残疾人生活和护理补贴</t>
    </r>
  </si>
  <si>
    <r>
      <rPr>
        <sz val="12"/>
        <rFont val="Times New Roman"/>
        <charset val="134"/>
      </rPr>
      <t xml:space="preserve">      </t>
    </r>
    <r>
      <rPr>
        <sz val="12"/>
        <rFont val="方正书宋_GBK"/>
        <charset val="134"/>
      </rPr>
      <t>其他残疾人事业支出</t>
    </r>
  </si>
  <si>
    <r>
      <rPr>
        <sz val="12"/>
        <rFont val="Times New Roman"/>
        <charset val="134"/>
      </rPr>
      <t xml:space="preserve">    </t>
    </r>
    <r>
      <rPr>
        <sz val="12"/>
        <rFont val="方正书宋_GBK"/>
        <charset val="134"/>
      </rPr>
      <t>红十字事业</t>
    </r>
  </si>
  <si>
    <r>
      <rPr>
        <sz val="12"/>
        <rFont val="Times New Roman"/>
        <charset val="134"/>
      </rPr>
      <t xml:space="preserve">      </t>
    </r>
    <r>
      <rPr>
        <sz val="12"/>
        <rFont val="方正书宋_GBK"/>
        <charset val="134"/>
      </rPr>
      <t>其他红十字事业支出</t>
    </r>
  </si>
  <si>
    <r>
      <rPr>
        <sz val="12"/>
        <rFont val="Times New Roman"/>
        <charset val="134"/>
      </rPr>
      <t xml:space="preserve">    </t>
    </r>
    <r>
      <rPr>
        <sz val="12"/>
        <rFont val="方正书宋_GBK"/>
        <charset val="134"/>
      </rPr>
      <t>最低生活保障</t>
    </r>
  </si>
  <si>
    <r>
      <rPr>
        <sz val="12"/>
        <rFont val="Times New Roman"/>
        <charset val="134"/>
      </rPr>
      <t xml:space="preserve">      </t>
    </r>
    <r>
      <rPr>
        <sz val="12"/>
        <rFont val="方正书宋_GBK"/>
        <charset val="134"/>
      </rPr>
      <t>城市最低生活保障金支出</t>
    </r>
  </si>
  <si>
    <r>
      <rPr>
        <sz val="12"/>
        <rFont val="Times New Roman"/>
        <charset val="134"/>
      </rPr>
      <t xml:space="preserve">      </t>
    </r>
    <r>
      <rPr>
        <sz val="12"/>
        <rFont val="方正书宋_GBK"/>
        <charset val="134"/>
      </rPr>
      <t>农村最低生活保障金支出</t>
    </r>
  </si>
  <si>
    <r>
      <rPr>
        <sz val="12"/>
        <rFont val="Times New Roman"/>
        <charset val="134"/>
      </rPr>
      <t xml:space="preserve">    </t>
    </r>
    <r>
      <rPr>
        <sz val="12"/>
        <rFont val="方正书宋_GBK"/>
        <charset val="134"/>
      </rPr>
      <t>临时救助</t>
    </r>
  </si>
  <si>
    <r>
      <rPr>
        <sz val="12"/>
        <rFont val="Times New Roman"/>
        <charset val="134"/>
      </rPr>
      <t xml:space="preserve">      </t>
    </r>
    <r>
      <rPr>
        <sz val="12"/>
        <rFont val="方正书宋_GBK"/>
        <charset val="134"/>
      </rPr>
      <t>临时救助支出</t>
    </r>
  </si>
  <si>
    <r>
      <rPr>
        <sz val="12"/>
        <rFont val="Times New Roman"/>
        <charset val="134"/>
      </rPr>
      <t xml:space="preserve">      </t>
    </r>
    <r>
      <rPr>
        <sz val="12"/>
        <rFont val="方正书宋_GBK"/>
        <charset val="134"/>
      </rPr>
      <t>流浪乞讨人员救助支出</t>
    </r>
  </si>
  <si>
    <r>
      <rPr>
        <sz val="12"/>
        <rFont val="Times New Roman"/>
        <charset val="134"/>
      </rPr>
      <t xml:space="preserve">    </t>
    </r>
    <r>
      <rPr>
        <sz val="12"/>
        <rFont val="方正书宋_GBK"/>
        <charset val="134"/>
      </rPr>
      <t>特困人员救助供养</t>
    </r>
  </si>
  <si>
    <r>
      <rPr>
        <sz val="12"/>
        <rFont val="Times New Roman"/>
        <charset val="134"/>
      </rPr>
      <t xml:space="preserve">      </t>
    </r>
    <r>
      <rPr>
        <sz val="12"/>
        <rFont val="方正书宋_GBK"/>
        <charset val="134"/>
      </rPr>
      <t>城市特困人员救助供养支出</t>
    </r>
  </si>
  <si>
    <r>
      <rPr>
        <sz val="12"/>
        <rFont val="Times New Roman"/>
        <charset val="134"/>
      </rPr>
      <t xml:space="preserve">      </t>
    </r>
    <r>
      <rPr>
        <sz val="12"/>
        <rFont val="方正书宋_GBK"/>
        <charset val="134"/>
      </rPr>
      <t>农村特困人员救助供养支出</t>
    </r>
  </si>
  <si>
    <r>
      <rPr>
        <sz val="12"/>
        <rFont val="Times New Roman"/>
        <charset val="134"/>
      </rPr>
      <t xml:space="preserve">    </t>
    </r>
    <r>
      <rPr>
        <sz val="12"/>
        <rFont val="方正书宋_GBK"/>
        <charset val="134"/>
      </rPr>
      <t>补充道路交通事故社会救助基金</t>
    </r>
  </si>
  <si>
    <r>
      <rPr>
        <sz val="12"/>
        <rFont val="Times New Roman"/>
        <charset val="134"/>
      </rPr>
      <t xml:space="preserve">      </t>
    </r>
    <r>
      <rPr>
        <sz val="12"/>
        <rFont val="方正书宋_GBK"/>
        <charset val="134"/>
      </rPr>
      <t>对道路交通事故社会救助基金的补助</t>
    </r>
  </si>
  <si>
    <r>
      <rPr>
        <sz val="12"/>
        <rFont val="Times New Roman"/>
        <charset val="134"/>
      </rPr>
      <t xml:space="preserve">      </t>
    </r>
    <r>
      <rPr>
        <sz val="12"/>
        <rFont val="方正书宋_GBK"/>
        <charset val="134"/>
      </rPr>
      <t>交强险罚款收入补助基金支出</t>
    </r>
  </si>
  <si>
    <r>
      <rPr>
        <sz val="12"/>
        <rFont val="Times New Roman"/>
        <charset val="134"/>
      </rPr>
      <t xml:space="preserve">    </t>
    </r>
    <r>
      <rPr>
        <sz val="12"/>
        <rFont val="方正书宋_GBK"/>
        <charset val="134"/>
      </rPr>
      <t>其他生活救助</t>
    </r>
  </si>
  <si>
    <r>
      <rPr>
        <sz val="12"/>
        <rFont val="Times New Roman"/>
        <charset val="134"/>
      </rPr>
      <t xml:space="preserve">      </t>
    </r>
    <r>
      <rPr>
        <sz val="12"/>
        <rFont val="方正书宋_GBK"/>
        <charset val="134"/>
      </rPr>
      <t>其他城市生活救助</t>
    </r>
  </si>
  <si>
    <r>
      <rPr>
        <sz val="12"/>
        <rFont val="Times New Roman"/>
        <charset val="134"/>
      </rPr>
      <t xml:space="preserve">      </t>
    </r>
    <r>
      <rPr>
        <sz val="12"/>
        <rFont val="方正书宋_GBK"/>
        <charset val="134"/>
      </rPr>
      <t>其他农村生活救助</t>
    </r>
  </si>
  <si>
    <r>
      <rPr>
        <sz val="12"/>
        <rFont val="Times New Roman"/>
        <charset val="134"/>
      </rPr>
      <t xml:space="preserve">    </t>
    </r>
    <r>
      <rPr>
        <sz val="12"/>
        <rFont val="方正书宋_GBK"/>
        <charset val="134"/>
      </rPr>
      <t>财政对基本养老保险基金的补助</t>
    </r>
  </si>
  <si>
    <r>
      <rPr>
        <sz val="12"/>
        <rFont val="Times New Roman"/>
        <charset val="134"/>
      </rPr>
      <t xml:space="preserve">      </t>
    </r>
    <r>
      <rPr>
        <sz val="12"/>
        <rFont val="方正书宋_GBK"/>
        <charset val="134"/>
      </rPr>
      <t>财政对企业职工基本养老保险基金的补助</t>
    </r>
  </si>
  <si>
    <r>
      <rPr>
        <sz val="12"/>
        <rFont val="Times New Roman"/>
        <charset val="134"/>
      </rPr>
      <t xml:space="preserve">      </t>
    </r>
    <r>
      <rPr>
        <sz val="12"/>
        <rFont val="方正书宋_GBK"/>
        <charset val="134"/>
      </rPr>
      <t>财政对城乡居民基本养老保险基金的补助</t>
    </r>
  </si>
  <si>
    <r>
      <rPr>
        <sz val="12"/>
        <rFont val="Times New Roman"/>
        <charset val="134"/>
      </rPr>
      <t xml:space="preserve">      </t>
    </r>
    <r>
      <rPr>
        <sz val="12"/>
        <rFont val="方正书宋_GBK"/>
        <charset val="134"/>
      </rPr>
      <t>财政对其他基本养老保险基金的补助</t>
    </r>
  </si>
  <si>
    <r>
      <rPr>
        <sz val="12"/>
        <rFont val="Times New Roman"/>
        <charset val="134"/>
      </rPr>
      <t xml:space="preserve">    </t>
    </r>
    <r>
      <rPr>
        <sz val="12"/>
        <rFont val="方正书宋_GBK"/>
        <charset val="134"/>
      </rPr>
      <t>财政对其他社会保险基金的补助</t>
    </r>
  </si>
  <si>
    <r>
      <rPr>
        <sz val="12"/>
        <rFont val="Times New Roman"/>
        <charset val="134"/>
      </rPr>
      <t xml:space="preserve">      </t>
    </r>
    <r>
      <rPr>
        <sz val="12"/>
        <rFont val="方正书宋_GBK"/>
        <charset val="134"/>
      </rPr>
      <t>财政对失业保险基金的补助</t>
    </r>
  </si>
  <si>
    <r>
      <rPr>
        <sz val="12"/>
        <rFont val="Times New Roman"/>
        <charset val="134"/>
      </rPr>
      <t xml:space="preserve">      </t>
    </r>
    <r>
      <rPr>
        <sz val="12"/>
        <rFont val="方正书宋_GBK"/>
        <charset val="134"/>
      </rPr>
      <t>财政对工伤保险基金的补助</t>
    </r>
  </si>
  <si>
    <r>
      <rPr>
        <sz val="12"/>
        <rFont val="Times New Roman"/>
        <charset val="134"/>
      </rPr>
      <t xml:space="preserve">      </t>
    </r>
    <r>
      <rPr>
        <sz val="12"/>
        <rFont val="方正书宋_GBK"/>
        <charset val="134"/>
      </rPr>
      <t>其他财政对社会保险基金的补助</t>
    </r>
  </si>
  <si>
    <r>
      <rPr>
        <sz val="12"/>
        <rFont val="Times New Roman"/>
        <charset val="134"/>
      </rPr>
      <t xml:space="preserve">    </t>
    </r>
    <r>
      <rPr>
        <sz val="12"/>
        <rFont val="方正书宋_GBK"/>
        <charset val="134"/>
      </rPr>
      <t>退役军人管理事务</t>
    </r>
  </si>
  <si>
    <r>
      <rPr>
        <sz val="12"/>
        <rFont val="Times New Roman"/>
        <charset val="134"/>
      </rPr>
      <t xml:space="preserve">      </t>
    </r>
    <r>
      <rPr>
        <sz val="12"/>
        <rFont val="方正书宋_GBK"/>
        <charset val="134"/>
      </rPr>
      <t>拥军优属</t>
    </r>
  </si>
  <si>
    <r>
      <rPr>
        <sz val="12"/>
        <rFont val="Times New Roman"/>
        <charset val="134"/>
      </rPr>
      <t xml:space="preserve">      </t>
    </r>
    <r>
      <rPr>
        <sz val="12"/>
        <rFont val="方正书宋_GBK"/>
        <charset val="134"/>
      </rPr>
      <t>军供保障</t>
    </r>
  </si>
  <si>
    <r>
      <rPr>
        <sz val="12"/>
        <rFont val="Times New Roman"/>
        <charset val="134"/>
      </rPr>
      <t xml:space="preserve">      </t>
    </r>
    <r>
      <rPr>
        <sz val="12"/>
        <rFont val="方正书宋_GBK"/>
        <charset val="134"/>
      </rPr>
      <t>其他退役军人事务管理支出</t>
    </r>
  </si>
  <si>
    <r>
      <rPr>
        <sz val="12"/>
        <rFont val="Times New Roman"/>
        <charset val="134"/>
      </rPr>
      <t xml:space="preserve">    </t>
    </r>
    <r>
      <rPr>
        <sz val="12"/>
        <rFont val="方正书宋_GBK"/>
        <charset val="134"/>
      </rPr>
      <t>财政代缴社会保险费支出</t>
    </r>
  </si>
  <si>
    <r>
      <rPr>
        <sz val="12"/>
        <rFont val="Times New Roman"/>
        <charset val="134"/>
      </rPr>
      <t xml:space="preserve">      </t>
    </r>
    <r>
      <rPr>
        <sz val="12"/>
        <rFont val="方正书宋_GBK"/>
        <charset val="134"/>
      </rPr>
      <t>财政代缴城乡居民基本养老保险费支出</t>
    </r>
  </si>
  <si>
    <r>
      <rPr>
        <sz val="12"/>
        <rFont val="Times New Roman"/>
        <charset val="134"/>
      </rPr>
      <t xml:space="preserve">      </t>
    </r>
    <r>
      <rPr>
        <sz val="12"/>
        <rFont val="方正书宋_GBK"/>
        <charset val="134"/>
      </rPr>
      <t>财政代缴其他社会保险费支出</t>
    </r>
  </si>
  <si>
    <r>
      <rPr>
        <sz val="12"/>
        <rFont val="Times New Roman"/>
        <charset val="134"/>
      </rPr>
      <t xml:space="preserve">    </t>
    </r>
    <r>
      <rPr>
        <sz val="12"/>
        <rFont val="方正书宋_GBK"/>
        <charset val="134"/>
      </rPr>
      <t>其他社会保障和就业支出</t>
    </r>
  </si>
  <si>
    <r>
      <rPr>
        <sz val="12"/>
        <rFont val="Times New Roman"/>
        <charset val="134"/>
      </rPr>
      <t xml:space="preserve">      </t>
    </r>
    <r>
      <rPr>
        <sz val="12"/>
        <rFont val="方正书宋_GBK"/>
        <charset val="134"/>
      </rPr>
      <t>其他社会保障和就业支出</t>
    </r>
  </si>
  <si>
    <r>
      <rPr>
        <sz val="12"/>
        <rFont val="Times New Roman"/>
        <charset val="134"/>
      </rPr>
      <t xml:space="preserve">  </t>
    </r>
    <r>
      <rPr>
        <sz val="12"/>
        <rFont val="方正书宋_GBK"/>
        <charset val="134"/>
      </rPr>
      <t>卫生健康支出</t>
    </r>
  </si>
  <si>
    <r>
      <rPr>
        <sz val="12"/>
        <rFont val="Times New Roman"/>
        <charset val="134"/>
      </rPr>
      <t xml:space="preserve">    </t>
    </r>
    <r>
      <rPr>
        <sz val="12"/>
        <rFont val="方正书宋_GBK"/>
        <charset val="134"/>
      </rPr>
      <t>卫生健康管理事务</t>
    </r>
  </si>
  <si>
    <r>
      <rPr>
        <sz val="12"/>
        <rFont val="Times New Roman"/>
        <charset val="134"/>
      </rPr>
      <t xml:space="preserve">      </t>
    </r>
    <r>
      <rPr>
        <sz val="12"/>
        <rFont val="方正书宋_GBK"/>
        <charset val="134"/>
      </rPr>
      <t>其他卫生健康管理事务支出</t>
    </r>
  </si>
  <si>
    <r>
      <rPr>
        <sz val="12"/>
        <rFont val="Times New Roman"/>
        <charset val="134"/>
      </rPr>
      <t xml:space="preserve">    </t>
    </r>
    <r>
      <rPr>
        <sz val="12"/>
        <rFont val="方正书宋_GBK"/>
        <charset val="134"/>
      </rPr>
      <t>公立医院</t>
    </r>
  </si>
  <si>
    <r>
      <rPr>
        <sz val="12"/>
        <rFont val="Times New Roman"/>
        <charset val="134"/>
      </rPr>
      <t xml:space="preserve">      </t>
    </r>
    <r>
      <rPr>
        <sz val="12"/>
        <rFont val="方正书宋_GBK"/>
        <charset val="134"/>
      </rPr>
      <t>综合医院</t>
    </r>
  </si>
  <si>
    <r>
      <rPr>
        <sz val="12"/>
        <rFont val="Times New Roman"/>
        <charset val="134"/>
      </rPr>
      <t xml:space="preserve">      </t>
    </r>
    <r>
      <rPr>
        <sz val="12"/>
        <rFont val="方正书宋_GBK"/>
        <charset val="134"/>
      </rPr>
      <t>中医</t>
    </r>
    <r>
      <rPr>
        <sz val="12"/>
        <rFont val="Times New Roman"/>
        <charset val="134"/>
      </rPr>
      <t>(</t>
    </r>
    <r>
      <rPr>
        <sz val="12"/>
        <rFont val="方正书宋_GBK"/>
        <charset val="134"/>
      </rPr>
      <t>民族</t>
    </r>
    <r>
      <rPr>
        <sz val="12"/>
        <rFont val="Times New Roman"/>
        <charset val="134"/>
      </rPr>
      <t>)</t>
    </r>
    <r>
      <rPr>
        <sz val="12"/>
        <rFont val="方正书宋_GBK"/>
        <charset val="134"/>
      </rPr>
      <t>医院</t>
    </r>
  </si>
  <si>
    <r>
      <rPr>
        <sz val="12"/>
        <rFont val="Times New Roman"/>
        <charset val="134"/>
      </rPr>
      <t xml:space="preserve">      </t>
    </r>
    <r>
      <rPr>
        <sz val="12"/>
        <rFont val="方正书宋_GBK"/>
        <charset val="134"/>
      </rPr>
      <t>传染病医院</t>
    </r>
  </si>
  <si>
    <r>
      <rPr>
        <sz val="12"/>
        <rFont val="Times New Roman"/>
        <charset val="134"/>
      </rPr>
      <t xml:space="preserve">      </t>
    </r>
    <r>
      <rPr>
        <sz val="12"/>
        <rFont val="方正书宋_GBK"/>
        <charset val="134"/>
      </rPr>
      <t>职业病防治医院</t>
    </r>
  </si>
  <si>
    <r>
      <rPr>
        <sz val="12"/>
        <rFont val="Times New Roman"/>
        <charset val="134"/>
      </rPr>
      <t xml:space="preserve">      </t>
    </r>
    <r>
      <rPr>
        <sz val="12"/>
        <rFont val="方正书宋_GBK"/>
        <charset val="134"/>
      </rPr>
      <t>精神病医院</t>
    </r>
  </si>
  <si>
    <r>
      <rPr>
        <sz val="12"/>
        <rFont val="Times New Roman"/>
        <charset val="134"/>
      </rPr>
      <t xml:space="preserve">      </t>
    </r>
    <r>
      <rPr>
        <sz val="12"/>
        <rFont val="方正书宋_GBK"/>
        <charset val="134"/>
      </rPr>
      <t>妇幼保健医院</t>
    </r>
  </si>
  <si>
    <r>
      <rPr>
        <sz val="12"/>
        <rFont val="Times New Roman"/>
        <charset val="134"/>
      </rPr>
      <t xml:space="preserve">      </t>
    </r>
    <r>
      <rPr>
        <sz val="12"/>
        <rFont val="方正书宋_GBK"/>
        <charset val="134"/>
      </rPr>
      <t>儿童医院</t>
    </r>
  </si>
  <si>
    <r>
      <rPr>
        <sz val="12"/>
        <rFont val="Times New Roman"/>
        <charset val="134"/>
      </rPr>
      <t xml:space="preserve">      </t>
    </r>
    <r>
      <rPr>
        <sz val="12"/>
        <rFont val="方正书宋_GBK"/>
        <charset val="134"/>
      </rPr>
      <t>其他专科医院</t>
    </r>
  </si>
  <si>
    <r>
      <rPr>
        <sz val="12"/>
        <rFont val="Times New Roman"/>
        <charset val="134"/>
      </rPr>
      <t xml:space="preserve">      </t>
    </r>
    <r>
      <rPr>
        <sz val="12"/>
        <rFont val="方正书宋_GBK"/>
        <charset val="134"/>
      </rPr>
      <t>福利医院</t>
    </r>
  </si>
  <si>
    <r>
      <rPr>
        <sz val="12"/>
        <rFont val="Times New Roman"/>
        <charset val="134"/>
      </rPr>
      <t xml:space="preserve">      </t>
    </r>
    <r>
      <rPr>
        <sz val="12"/>
        <rFont val="方正书宋_GBK"/>
        <charset val="134"/>
      </rPr>
      <t>行业医院</t>
    </r>
  </si>
  <si>
    <r>
      <rPr>
        <sz val="12"/>
        <rFont val="Times New Roman"/>
        <charset val="134"/>
      </rPr>
      <t xml:space="preserve">      </t>
    </r>
    <r>
      <rPr>
        <sz val="12"/>
        <rFont val="方正书宋_GBK"/>
        <charset val="134"/>
      </rPr>
      <t>处理医疗欠费</t>
    </r>
  </si>
  <si>
    <r>
      <rPr>
        <sz val="12"/>
        <rFont val="Times New Roman"/>
        <charset val="134"/>
      </rPr>
      <t xml:space="preserve">      </t>
    </r>
    <r>
      <rPr>
        <sz val="12"/>
        <rFont val="方正书宋_GBK"/>
        <charset val="134"/>
      </rPr>
      <t>康复医院</t>
    </r>
  </si>
  <si>
    <r>
      <rPr>
        <sz val="12"/>
        <rFont val="Times New Roman"/>
        <charset val="134"/>
      </rPr>
      <t xml:space="preserve">      </t>
    </r>
    <r>
      <rPr>
        <sz val="12"/>
        <rFont val="方正书宋_GBK"/>
        <charset val="134"/>
      </rPr>
      <t>优抚医院</t>
    </r>
  </si>
  <si>
    <r>
      <rPr>
        <sz val="12"/>
        <rFont val="Times New Roman"/>
        <charset val="134"/>
      </rPr>
      <t xml:space="preserve">      </t>
    </r>
    <r>
      <rPr>
        <sz val="12"/>
        <rFont val="方正书宋_GBK"/>
        <charset val="134"/>
      </rPr>
      <t>其他公立医院支出</t>
    </r>
  </si>
  <si>
    <r>
      <rPr>
        <sz val="12"/>
        <rFont val="Times New Roman"/>
        <charset val="134"/>
      </rPr>
      <t xml:space="preserve">    </t>
    </r>
    <r>
      <rPr>
        <sz val="12"/>
        <rFont val="方正书宋_GBK"/>
        <charset val="134"/>
      </rPr>
      <t>基层医疗卫生机构</t>
    </r>
  </si>
  <si>
    <r>
      <rPr>
        <sz val="12"/>
        <rFont val="Times New Roman"/>
        <charset val="134"/>
      </rPr>
      <t xml:space="preserve">      </t>
    </r>
    <r>
      <rPr>
        <sz val="12"/>
        <rFont val="方正书宋_GBK"/>
        <charset val="134"/>
      </rPr>
      <t>城市社区卫生机构</t>
    </r>
  </si>
  <si>
    <r>
      <rPr>
        <sz val="12"/>
        <rFont val="Times New Roman"/>
        <charset val="134"/>
      </rPr>
      <t xml:space="preserve">      </t>
    </r>
    <r>
      <rPr>
        <sz val="12"/>
        <rFont val="方正书宋_GBK"/>
        <charset val="134"/>
      </rPr>
      <t>乡镇卫生院</t>
    </r>
  </si>
  <si>
    <r>
      <rPr>
        <sz val="12"/>
        <rFont val="Times New Roman"/>
        <charset val="134"/>
      </rPr>
      <t xml:space="preserve">      </t>
    </r>
    <r>
      <rPr>
        <sz val="12"/>
        <rFont val="方正书宋_GBK"/>
        <charset val="134"/>
      </rPr>
      <t>其他基层医疗卫生机构支出</t>
    </r>
  </si>
  <si>
    <r>
      <rPr>
        <sz val="12"/>
        <rFont val="Times New Roman"/>
        <charset val="134"/>
      </rPr>
      <t xml:space="preserve">    </t>
    </r>
    <r>
      <rPr>
        <sz val="12"/>
        <rFont val="方正书宋_GBK"/>
        <charset val="134"/>
      </rPr>
      <t>公共卫生</t>
    </r>
  </si>
  <si>
    <r>
      <rPr>
        <sz val="12"/>
        <rFont val="Times New Roman"/>
        <charset val="134"/>
      </rPr>
      <t xml:space="preserve">      </t>
    </r>
    <r>
      <rPr>
        <sz val="12"/>
        <rFont val="方正书宋_GBK"/>
        <charset val="134"/>
      </rPr>
      <t>疾病预防控制机构</t>
    </r>
  </si>
  <si>
    <r>
      <rPr>
        <sz val="12"/>
        <rFont val="Times New Roman"/>
        <charset val="134"/>
      </rPr>
      <t xml:space="preserve">      </t>
    </r>
    <r>
      <rPr>
        <sz val="12"/>
        <rFont val="方正书宋_GBK"/>
        <charset val="134"/>
      </rPr>
      <t>卫生监督机构</t>
    </r>
  </si>
  <si>
    <r>
      <rPr>
        <sz val="12"/>
        <rFont val="Times New Roman"/>
        <charset val="134"/>
      </rPr>
      <t xml:space="preserve">      </t>
    </r>
    <r>
      <rPr>
        <sz val="12"/>
        <rFont val="方正书宋_GBK"/>
        <charset val="134"/>
      </rPr>
      <t>妇幼保健机构</t>
    </r>
  </si>
  <si>
    <r>
      <rPr>
        <sz val="12"/>
        <rFont val="Times New Roman"/>
        <charset val="134"/>
      </rPr>
      <t xml:space="preserve">      </t>
    </r>
    <r>
      <rPr>
        <sz val="12"/>
        <rFont val="方正书宋_GBK"/>
        <charset val="134"/>
      </rPr>
      <t>精神卫生机构</t>
    </r>
  </si>
  <si>
    <r>
      <rPr>
        <sz val="12"/>
        <rFont val="Times New Roman"/>
        <charset val="134"/>
      </rPr>
      <t xml:space="preserve">      </t>
    </r>
    <r>
      <rPr>
        <sz val="12"/>
        <rFont val="方正书宋_GBK"/>
        <charset val="134"/>
      </rPr>
      <t>应急救治机构</t>
    </r>
  </si>
  <si>
    <r>
      <rPr>
        <sz val="12"/>
        <rFont val="Times New Roman"/>
        <charset val="134"/>
      </rPr>
      <t xml:space="preserve">      </t>
    </r>
    <r>
      <rPr>
        <sz val="12"/>
        <rFont val="方正书宋_GBK"/>
        <charset val="134"/>
      </rPr>
      <t>采供血机构</t>
    </r>
  </si>
  <si>
    <r>
      <rPr>
        <sz val="12"/>
        <rFont val="Times New Roman"/>
        <charset val="134"/>
      </rPr>
      <t xml:space="preserve">      </t>
    </r>
    <r>
      <rPr>
        <sz val="12"/>
        <rFont val="方正书宋_GBK"/>
        <charset val="134"/>
      </rPr>
      <t>其他专业公共卫生机构</t>
    </r>
  </si>
  <si>
    <r>
      <rPr>
        <sz val="12"/>
        <rFont val="Times New Roman"/>
        <charset val="134"/>
      </rPr>
      <t xml:space="preserve">      </t>
    </r>
    <r>
      <rPr>
        <sz val="12"/>
        <rFont val="方正书宋_GBK"/>
        <charset val="134"/>
      </rPr>
      <t>基本公共卫生服务</t>
    </r>
  </si>
  <si>
    <r>
      <rPr>
        <sz val="12"/>
        <rFont val="Times New Roman"/>
        <charset val="134"/>
      </rPr>
      <t xml:space="preserve">      </t>
    </r>
    <r>
      <rPr>
        <sz val="12"/>
        <rFont val="方正书宋_GBK"/>
        <charset val="134"/>
      </rPr>
      <t>重大公共卫生服务</t>
    </r>
  </si>
  <si>
    <r>
      <rPr>
        <sz val="12"/>
        <rFont val="Times New Roman"/>
        <charset val="134"/>
      </rPr>
      <t xml:space="preserve">      </t>
    </r>
    <r>
      <rPr>
        <sz val="12"/>
        <rFont val="方正书宋_GBK"/>
        <charset val="134"/>
      </rPr>
      <t>突发公共卫生事件应急处置</t>
    </r>
  </si>
  <si>
    <r>
      <rPr>
        <sz val="12"/>
        <rFont val="Times New Roman"/>
        <charset val="134"/>
      </rPr>
      <t xml:space="preserve">      </t>
    </r>
    <r>
      <rPr>
        <sz val="12"/>
        <rFont val="方正书宋_GBK"/>
        <charset val="134"/>
      </rPr>
      <t>其他公共卫生支出</t>
    </r>
  </si>
  <si>
    <r>
      <rPr>
        <sz val="12"/>
        <rFont val="Times New Roman"/>
        <charset val="134"/>
      </rPr>
      <t xml:space="preserve">    </t>
    </r>
    <r>
      <rPr>
        <sz val="12"/>
        <rFont val="方正书宋_GBK"/>
        <charset val="134"/>
      </rPr>
      <t>计划生育事务</t>
    </r>
  </si>
  <si>
    <r>
      <rPr>
        <sz val="12"/>
        <rFont val="Times New Roman"/>
        <charset val="134"/>
      </rPr>
      <t xml:space="preserve">      </t>
    </r>
    <r>
      <rPr>
        <sz val="12"/>
        <rFont val="方正书宋_GBK"/>
        <charset val="134"/>
      </rPr>
      <t>计划生育机构</t>
    </r>
  </si>
  <si>
    <r>
      <rPr>
        <sz val="12"/>
        <rFont val="Times New Roman"/>
        <charset val="134"/>
      </rPr>
      <t xml:space="preserve">      </t>
    </r>
    <r>
      <rPr>
        <sz val="12"/>
        <rFont val="方正书宋_GBK"/>
        <charset val="134"/>
      </rPr>
      <t>计划生育服务</t>
    </r>
  </si>
  <si>
    <r>
      <rPr>
        <sz val="12"/>
        <rFont val="Times New Roman"/>
        <charset val="134"/>
      </rPr>
      <t xml:space="preserve">      </t>
    </r>
    <r>
      <rPr>
        <sz val="12"/>
        <rFont val="方正书宋_GBK"/>
        <charset val="134"/>
      </rPr>
      <t>其他计划生育事务支出</t>
    </r>
  </si>
  <si>
    <r>
      <rPr>
        <sz val="12"/>
        <rFont val="Times New Roman"/>
        <charset val="134"/>
      </rPr>
      <t xml:space="preserve">    </t>
    </r>
    <r>
      <rPr>
        <sz val="12"/>
        <rFont val="方正书宋_GBK"/>
        <charset val="134"/>
      </rPr>
      <t>行政事业单位医疗</t>
    </r>
  </si>
  <si>
    <r>
      <rPr>
        <sz val="12"/>
        <rFont val="Times New Roman"/>
        <charset val="134"/>
      </rPr>
      <t xml:space="preserve">      </t>
    </r>
    <r>
      <rPr>
        <sz val="12"/>
        <rFont val="方正书宋_GBK"/>
        <charset val="134"/>
      </rPr>
      <t>行政单位医疗</t>
    </r>
  </si>
  <si>
    <r>
      <rPr>
        <sz val="12"/>
        <rFont val="Times New Roman"/>
        <charset val="134"/>
      </rPr>
      <t xml:space="preserve">      </t>
    </r>
    <r>
      <rPr>
        <sz val="12"/>
        <rFont val="方正书宋_GBK"/>
        <charset val="134"/>
      </rPr>
      <t>事业单位医疗</t>
    </r>
  </si>
  <si>
    <r>
      <rPr>
        <sz val="12"/>
        <rFont val="Times New Roman"/>
        <charset val="134"/>
      </rPr>
      <t xml:space="preserve">      </t>
    </r>
    <r>
      <rPr>
        <sz val="12"/>
        <rFont val="方正书宋_GBK"/>
        <charset val="134"/>
      </rPr>
      <t>公务员医疗补助</t>
    </r>
  </si>
  <si>
    <r>
      <rPr>
        <sz val="12"/>
        <rFont val="Times New Roman"/>
        <charset val="134"/>
      </rPr>
      <t xml:space="preserve">      </t>
    </r>
    <r>
      <rPr>
        <sz val="12"/>
        <rFont val="方正书宋_GBK"/>
        <charset val="134"/>
      </rPr>
      <t>其他行政事业单位医疗支出</t>
    </r>
  </si>
  <si>
    <r>
      <rPr>
        <sz val="12"/>
        <rFont val="Times New Roman"/>
        <charset val="134"/>
      </rPr>
      <t xml:space="preserve">    </t>
    </r>
    <r>
      <rPr>
        <sz val="12"/>
        <rFont val="方正书宋_GBK"/>
        <charset val="134"/>
      </rPr>
      <t>财政对基本医疗保险基金的补助</t>
    </r>
  </si>
  <si>
    <r>
      <rPr>
        <sz val="12"/>
        <rFont val="Times New Roman"/>
        <charset val="134"/>
      </rPr>
      <t xml:space="preserve">      </t>
    </r>
    <r>
      <rPr>
        <sz val="12"/>
        <rFont val="方正书宋_GBK"/>
        <charset val="134"/>
      </rPr>
      <t>财政对职工基本医疗保险基金的补助</t>
    </r>
  </si>
  <si>
    <r>
      <rPr>
        <sz val="12"/>
        <rFont val="Times New Roman"/>
        <charset val="134"/>
      </rPr>
      <t xml:space="preserve">      </t>
    </r>
    <r>
      <rPr>
        <sz val="12"/>
        <rFont val="方正书宋_GBK"/>
        <charset val="134"/>
      </rPr>
      <t>财政对城乡居民基本医疗保险基金的补助</t>
    </r>
  </si>
  <si>
    <r>
      <rPr>
        <sz val="12"/>
        <rFont val="Times New Roman"/>
        <charset val="134"/>
      </rPr>
      <t xml:space="preserve">      </t>
    </r>
    <r>
      <rPr>
        <sz val="12"/>
        <rFont val="方正书宋_GBK"/>
        <charset val="134"/>
      </rPr>
      <t>财政对其他基本医疗保险基金的补助</t>
    </r>
  </si>
  <si>
    <r>
      <rPr>
        <sz val="12"/>
        <rFont val="Times New Roman"/>
        <charset val="134"/>
      </rPr>
      <t xml:space="preserve">    </t>
    </r>
    <r>
      <rPr>
        <sz val="12"/>
        <rFont val="方正书宋_GBK"/>
        <charset val="134"/>
      </rPr>
      <t>医疗救助</t>
    </r>
  </si>
  <si>
    <r>
      <rPr>
        <sz val="12"/>
        <rFont val="Times New Roman"/>
        <charset val="134"/>
      </rPr>
      <t xml:space="preserve">      </t>
    </r>
    <r>
      <rPr>
        <sz val="12"/>
        <rFont val="方正书宋_GBK"/>
        <charset val="134"/>
      </rPr>
      <t>城乡医疗救助</t>
    </r>
  </si>
  <si>
    <r>
      <rPr>
        <sz val="12"/>
        <rFont val="Times New Roman"/>
        <charset val="134"/>
      </rPr>
      <t xml:space="preserve">      </t>
    </r>
    <r>
      <rPr>
        <sz val="12"/>
        <rFont val="方正书宋_GBK"/>
        <charset val="134"/>
      </rPr>
      <t>疾病应急救助</t>
    </r>
  </si>
  <si>
    <r>
      <rPr>
        <sz val="12"/>
        <rFont val="Times New Roman"/>
        <charset val="134"/>
      </rPr>
      <t xml:space="preserve">      </t>
    </r>
    <r>
      <rPr>
        <sz val="12"/>
        <rFont val="方正书宋_GBK"/>
        <charset val="134"/>
      </rPr>
      <t>其他医疗救助支出</t>
    </r>
  </si>
  <si>
    <r>
      <rPr>
        <sz val="12"/>
        <rFont val="Times New Roman"/>
        <charset val="134"/>
      </rPr>
      <t xml:space="preserve">    </t>
    </r>
    <r>
      <rPr>
        <sz val="12"/>
        <rFont val="方正书宋_GBK"/>
        <charset val="134"/>
      </rPr>
      <t>优抚对象医疗</t>
    </r>
  </si>
  <si>
    <r>
      <rPr>
        <sz val="12"/>
        <rFont val="Times New Roman"/>
        <charset val="134"/>
      </rPr>
      <t xml:space="preserve">      </t>
    </r>
    <r>
      <rPr>
        <sz val="12"/>
        <rFont val="方正书宋_GBK"/>
        <charset val="134"/>
      </rPr>
      <t>优抚对象医疗补助</t>
    </r>
  </si>
  <si>
    <r>
      <rPr>
        <sz val="12"/>
        <rFont val="Times New Roman"/>
        <charset val="134"/>
      </rPr>
      <t xml:space="preserve">      </t>
    </r>
    <r>
      <rPr>
        <sz val="12"/>
        <rFont val="方正书宋_GBK"/>
        <charset val="134"/>
      </rPr>
      <t>其他优抚对象医疗支出</t>
    </r>
  </si>
  <si>
    <r>
      <rPr>
        <sz val="12"/>
        <rFont val="Times New Roman"/>
        <charset val="134"/>
      </rPr>
      <t xml:space="preserve">    </t>
    </r>
    <r>
      <rPr>
        <sz val="12"/>
        <rFont val="方正书宋_GBK"/>
        <charset val="134"/>
      </rPr>
      <t>医疗保障管理事务</t>
    </r>
  </si>
  <si>
    <r>
      <rPr>
        <sz val="12"/>
        <rFont val="Times New Roman"/>
        <charset val="134"/>
      </rPr>
      <t xml:space="preserve">      </t>
    </r>
    <r>
      <rPr>
        <sz val="12"/>
        <rFont val="方正书宋_GBK"/>
        <charset val="134"/>
      </rPr>
      <t>医疗保障政策管理</t>
    </r>
  </si>
  <si>
    <r>
      <rPr>
        <sz val="12"/>
        <rFont val="Times New Roman"/>
        <charset val="134"/>
      </rPr>
      <t xml:space="preserve">      </t>
    </r>
    <r>
      <rPr>
        <sz val="12"/>
        <rFont val="方正书宋_GBK"/>
        <charset val="134"/>
      </rPr>
      <t>医疗保障经办事务</t>
    </r>
  </si>
  <si>
    <r>
      <rPr>
        <sz val="12"/>
        <rFont val="Times New Roman"/>
        <charset val="134"/>
      </rPr>
      <t xml:space="preserve">      </t>
    </r>
    <r>
      <rPr>
        <sz val="12"/>
        <rFont val="方正书宋_GBK"/>
        <charset val="134"/>
      </rPr>
      <t>其他医疗保障管理事务支出</t>
    </r>
  </si>
  <si>
    <r>
      <rPr>
        <sz val="12"/>
        <rFont val="Times New Roman"/>
        <charset val="134"/>
      </rPr>
      <t xml:space="preserve">    </t>
    </r>
    <r>
      <rPr>
        <sz val="12"/>
        <rFont val="方正书宋_GBK"/>
        <charset val="134"/>
      </rPr>
      <t>中医药事务</t>
    </r>
  </si>
  <si>
    <r>
      <rPr>
        <sz val="12"/>
        <rFont val="Times New Roman"/>
        <charset val="134"/>
      </rPr>
      <t xml:space="preserve">      </t>
    </r>
    <r>
      <rPr>
        <sz val="12"/>
        <rFont val="方正书宋_GBK"/>
        <charset val="134"/>
      </rPr>
      <t>中医（民族医）药专项</t>
    </r>
  </si>
  <si>
    <r>
      <rPr>
        <sz val="12"/>
        <rFont val="Times New Roman"/>
        <charset val="134"/>
      </rPr>
      <t xml:space="preserve">      </t>
    </r>
    <r>
      <rPr>
        <sz val="12"/>
        <rFont val="方正书宋_GBK"/>
        <charset val="134"/>
      </rPr>
      <t>其他中医药事务支出</t>
    </r>
  </si>
  <si>
    <r>
      <rPr>
        <sz val="12"/>
        <rFont val="Times New Roman"/>
        <charset val="134"/>
      </rPr>
      <t xml:space="preserve">    </t>
    </r>
    <r>
      <rPr>
        <sz val="12"/>
        <rFont val="方正书宋_GBK"/>
        <charset val="134"/>
      </rPr>
      <t>疾病预防控制事务</t>
    </r>
  </si>
  <si>
    <r>
      <rPr>
        <sz val="12"/>
        <rFont val="Times New Roman"/>
        <charset val="134"/>
      </rPr>
      <t xml:space="preserve">      </t>
    </r>
    <r>
      <rPr>
        <sz val="12"/>
        <rFont val="方正书宋_GBK"/>
        <charset val="134"/>
      </rPr>
      <t>其他疾病预防控制事务支出</t>
    </r>
  </si>
  <si>
    <r>
      <rPr>
        <sz val="12"/>
        <rFont val="Times New Roman"/>
        <charset val="134"/>
      </rPr>
      <t xml:space="preserve">    </t>
    </r>
    <r>
      <rPr>
        <sz val="12"/>
        <rFont val="方正书宋_GBK"/>
        <charset val="134"/>
      </rPr>
      <t>托育服务</t>
    </r>
  </si>
  <si>
    <r>
      <rPr>
        <sz val="12"/>
        <rFont val="Times New Roman"/>
        <charset val="134"/>
      </rPr>
      <t xml:space="preserve">      </t>
    </r>
    <r>
      <rPr>
        <sz val="12"/>
        <rFont val="方正书宋_GBK"/>
        <charset val="134"/>
      </rPr>
      <t>托育机构</t>
    </r>
  </si>
  <si>
    <r>
      <rPr>
        <sz val="12"/>
        <rFont val="Times New Roman"/>
        <charset val="134"/>
      </rPr>
      <t xml:space="preserve">      </t>
    </r>
    <r>
      <rPr>
        <sz val="12"/>
        <rFont val="方正书宋_GBK"/>
        <charset val="134"/>
      </rPr>
      <t>其他托育服务支出</t>
    </r>
  </si>
  <si>
    <r>
      <rPr>
        <sz val="12"/>
        <rFont val="Times New Roman"/>
        <charset val="134"/>
      </rPr>
      <t xml:space="preserve">    </t>
    </r>
    <r>
      <rPr>
        <sz val="12"/>
        <rFont val="方正书宋_GBK"/>
        <charset val="134"/>
      </rPr>
      <t>其他卫生健康支出</t>
    </r>
  </si>
  <si>
    <r>
      <rPr>
        <sz val="12"/>
        <rFont val="Times New Roman"/>
        <charset val="134"/>
      </rPr>
      <t xml:space="preserve">      </t>
    </r>
    <r>
      <rPr>
        <sz val="12"/>
        <rFont val="方正书宋_GBK"/>
        <charset val="134"/>
      </rPr>
      <t>其他卫生健康支出</t>
    </r>
  </si>
  <si>
    <r>
      <rPr>
        <sz val="12"/>
        <rFont val="Times New Roman"/>
        <charset val="134"/>
      </rPr>
      <t xml:space="preserve">  </t>
    </r>
    <r>
      <rPr>
        <sz val="12"/>
        <rFont val="方正书宋_GBK"/>
        <charset val="134"/>
      </rPr>
      <t>节能环保支出</t>
    </r>
  </si>
  <si>
    <r>
      <rPr>
        <sz val="12"/>
        <rFont val="Times New Roman"/>
        <charset val="134"/>
      </rPr>
      <t xml:space="preserve">    </t>
    </r>
    <r>
      <rPr>
        <sz val="12"/>
        <rFont val="方正书宋_GBK"/>
        <charset val="134"/>
      </rPr>
      <t>环境保护管理事务</t>
    </r>
  </si>
  <si>
    <r>
      <rPr>
        <sz val="12"/>
        <rFont val="Times New Roman"/>
        <charset val="134"/>
      </rPr>
      <t xml:space="preserve">      </t>
    </r>
    <r>
      <rPr>
        <sz val="12"/>
        <rFont val="方正书宋_GBK"/>
        <charset val="134"/>
      </rPr>
      <t>生态环境保护宣传</t>
    </r>
  </si>
  <si>
    <r>
      <rPr>
        <sz val="12"/>
        <rFont val="Times New Roman"/>
        <charset val="134"/>
      </rPr>
      <t xml:space="preserve">      </t>
    </r>
    <r>
      <rPr>
        <sz val="12"/>
        <rFont val="方正书宋_GBK"/>
        <charset val="134"/>
      </rPr>
      <t>环境保护法规、规划及标准</t>
    </r>
  </si>
  <si>
    <r>
      <rPr>
        <sz val="12"/>
        <rFont val="Times New Roman"/>
        <charset val="134"/>
      </rPr>
      <t xml:space="preserve">      </t>
    </r>
    <r>
      <rPr>
        <sz val="12"/>
        <rFont val="方正书宋_GBK"/>
        <charset val="134"/>
      </rPr>
      <t>生态环境国际合作及履约</t>
    </r>
  </si>
  <si>
    <r>
      <rPr>
        <sz val="12"/>
        <rFont val="Times New Roman"/>
        <charset val="134"/>
      </rPr>
      <t xml:space="preserve">      </t>
    </r>
    <r>
      <rPr>
        <sz val="12"/>
        <rFont val="方正书宋_GBK"/>
        <charset val="134"/>
      </rPr>
      <t>生态环境保护行政许可</t>
    </r>
  </si>
  <si>
    <r>
      <rPr>
        <sz val="12"/>
        <rFont val="Times New Roman"/>
        <charset val="134"/>
      </rPr>
      <t xml:space="preserve">      </t>
    </r>
    <r>
      <rPr>
        <sz val="12"/>
        <rFont val="方正书宋_GBK"/>
        <charset val="134"/>
      </rPr>
      <t>应对气候变化管理事务</t>
    </r>
  </si>
  <si>
    <r>
      <rPr>
        <sz val="12"/>
        <rFont val="Times New Roman"/>
        <charset val="134"/>
      </rPr>
      <t xml:space="preserve">      </t>
    </r>
    <r>
      <rPr>
        <sz val="12"/>
        <rFont val="方正书宋_GBK"/>
        <charset val="134"/>
      </rPr>
      <t>其他环境保护管理事务支出</t>
    </r>
  </si>
  <si>
    <r>
      <rPr>
        <sz val="12"/>
        <rFont val="Times New Roman"/>
        <charset val="134"/>
      </rPr>
      <t xml:space="preserve">    </t>
    </r>
    <r>
      <rPr>
        <sz val="12"/>
        <rFont val="方正书宋_GBK"/>
        <charset val="134"/>
      </rPr>
      <t>环境监测与监察</t>
    </r>
  </si>
  <si>
    <r>
      <rPr>
        <sz val="12"/>
        <rFont val="Times New Roman"/>
        <charset val="134"/>
      </rPr>
      <t xml:space="preserve">      </t>
    </r>
    <r>
      <rPr>
        <sz val="12"/>
        <rFont val="方正书宋_GBK"/>
        <charset val="134"/>
      </rPr>
      <t>建设项目环评审查与监督</t>
    </r>
  </si>
  <si>
    <r>
      <rPr>
        <sz val="12"/>
        <rFont val="Times New Roman"/>
        <charset val="134"/>
      </rPr>
      <t xml:space="preserve">      </t>
    </r>
    <r>
      <rPr>
        <sz val="12"/>
        <rFont val="方正书宋_GBK"/>
        <charset val="134"/>
      </rPr>
      <t>核与辐射安全监督</t>
    </r>
  </si>
  <si>
    <r>
      <rPr>
        <sz val="12"/>
        <rFont val="Times New Roman"/>
        <charset val="134"/>
      </rPr>
      <t xml:space="preserve">      </t>
    </r>
    <r>
      <rPr>
        <sz val="12"/>
        <rFont val="方正书宋_GBK"/>
        <charset val="134"/>
      </rPr>
      <t>其他环境监测与监察支出</t>
    </r>
  </si>
  <si>
    <r>
      <rPr>
        <sz val="12"/>
        <rFont val="Times New Roman"/>
        <charset val="134"/>
      </rPr>
      <t xml:space="preserve">    </t>
    </r>
    <r>
      <rPr>
        <sz val="12"/>
        <rFont val="方正书宋_GBK"/>
        <charset val="134"/>
      </rPr>
      <t>污染防治</t>
    </r>
  </si>
  <si>
    <r>
      <rPr>
        <sz val="12"/>
        <rFont val="Times New Roman"/>
        <charset val="134"/>
      </rPr>
      <t xml:space="preserve">      </t>
    </r>
    <r>
      <rPr>
        <sz val="12"/>
        <rFont val="方正书宋_GBK"/>
        <charset val="134"/>
      </rPr>
      <t>大气</t>
    </r>
  </si>
  <si>
    <r>
      <rPr>
        <sz val="12"/>
        <rFont val="Times New Roman"/>
        <charset val="134"/>
      </rPr>
      <t xml:space="preserve">      </t>
    </r>
    <r>
      <rPr>
        <sz val="12"/>
        <rFont val="方正书宋_GBK"/>
        <charset val="134"/>
      </rPr>
      <t>水体</t>
    </r>
  </si>
  <si>
    <r>
      <rPr>
        <sz val="12"/>
        <rFont val="Times New Roman"/>
        <charset val="134"/>
      </rPr>
      <t xml:space="preserve">      </t>
    </r>
    <r>
      <rPr>
        <sz val="12"/>
        <rFont val="方正书宋_GBK"/>
        <charset val="134"/>
      </rPr>
      <t>噪声</t>
    </r>
  </si>
  <si>
    <r>
      <rPr>
        <sz val="12"/>
        <rFont val="Times New Roman"/>
        <charset val="134"/>
      </rPr>
      <t xml:space="preserve">      </t>
    </r>
    <r>
      <rPr>
        <sz val="12"/>
        <rFont val="方正书宋_GBK"/>
        <charset val="134"/>
      </rPr>
      <t>固体废弃物与化学品</t>
    </r>
  </si>
  <si>
    <r>
      <rPr>
        <sz val="12"/>
        <rFont val="Times New Roman"/>
        <charset val="134"/>
      </rPr>
      <t xml:space="preserve">      </t>
    </r>
    <r>
      <rPr>
        <sz val="12"/>
        <rFont val="方正书宋_GBK"/>
        <charset val="134"/>
      </rPr>
      <t>放射源和放射性废物监管</t>
    </r>
  </si>
  <si>
    <r>
      <rPr>
        <sz val="12"/>
        <rFont val="Times New Roman"/>
        <charset val="134"/>
      </rPr>
      <t xml:space="preserve">      </t>
    </r>
    <r>
      <rPr>
        <sz val="12"/>
        <rFont val="方正书宋_GBK"/>
        <charset val="134"/>
      </rPr>
      <t>辐射</t>
    </r>
  </si>
  <si>
    <r>
      <rPr>
        <sz val="12"/>
        <rFont val="Times New Roman"/>
        <charset val="134"/>
      </rPr>
      <t xml:space="preserve">      </t>
    </r>
    <r>
      <rPr>
        <sz val="12"/>
        <rFont val="方正书宋_GBK"/>
        <charset val="134"/>
      </rPr>
      <t>土壤</t>
    </r>
  </si>
  <si>
    <r>
      <rPr>
        <sz val="12"/>
        <rFont val="Times New Roman"/>
        <charset val="134"/>
      </rPr>
      <t xml:space="preserve">      </t>
    </r>
    <r>
      <rPr>
        <sz val="12"/>
        <rFont val="方正书宋_GBK"/>
        <charset val="134"/>
      </rPr>
      <t>其他污染防治支出</t>
    </r>
  </si>
  <si>
    <r>
      <rPr>
        <sz val="12"/>
        <rFont val="Times New Roman"/>
        <charset val="134"/>
      </rPr>
      <t xml:space="preserve">    </t>
    </r>
    <r>
      <rPr>
        <sz val="12"/>
        <rFont val="方正书宋_GBK"/>
        <charset val="134"/>
      </rPr>
      <t>自然生态保护</t>
    </r>
  </si>
  <si>
    <r>
      <rPr>
        <sz val="12"/>
        <rFont val="Times New Roman"/>
        <charset val="134"/>
      </rPr>
      <t xml:space="preserve">      </t>
    </r>
    <r>
      <rPr>
        <sz val="12"/>
        <rFont val="方正书宋_GBK"/>
        <charset val="134"/>
      </rPr>
      <t>生态保护</t>
    </r>
  </si>
  <si>
    <r>
      <rPr>
        <sz val="12"/>
        <rFont val="Times New Roman"/>
        <charset val="134"/>
      </rPr>
      <t xml:space="preserve">      </t>
    </r>
    <r>
      <rPr>
        <sz val="12"/>
        <rFont val="方正书宋_GBK"/>
        <charset val="134"/>
      </rPr>
      <t>农村环境保护</t>
    </r>
  </si>
  <si>
    <r>
      <rPr>
        <sz val="12"/>
        <rFont val="Times New Roman"/>
        <charset val="134"/>
      </rPr>
      <t xml:space="preserve">      </t>
    </r>
    <r>
      <rPr>
        <sz val="12"/>
        <rFont val="方正书宋_GBK"/>
        <charset val="134"/>
      </rPr>
      <t>生物及物种资源保护</t>
    </r>
  </si>
  <si>
    <r>
      <rPr>
        <sz val="12"/>
        <rFont val="Times New Roman"/>
        <charset val="134"/>
      </rPr>
      <t xml:space="preserve">      </t>
    </r>
    <r>
      <rPr>
        <sz val="12"/>
        <rFont val="方正书宋_GBK"/>
        <charset val="134"/>
      </rPr>
      <t>草原生态修复治理</t>
    </r>
  </si>
  <si>
    <r>
      <rPr>
        <sz val="12"/>
        <rFont val="Times New Roman"/>
        <charset val="134"/>
      </rPr>
      <t xml:space="preserve">      </t>
    </r>
    <r>
      <rPr>
        <sz val="12"/>
        <rFont val="方正书宋_GBK"/>
        <charset val="134"/>
      </rPr>
      <t>自然保护地</t>
    </r>
  </si>
  <si>
    <r>
      <rPr>
        <sz val="12"/>
        <rFont val="Times New Roman"/>
        <charset val="134"/>
      </rPr>
      <t xml:space="preserve">      </t>
    </r>
    <r>
      <rPr>
        <sz val="12"/>
        <rFont val="方正书宋_GBK"/>
        <charset val="134"/>
      </rPr>
      <t>其他自然生态保护支出</t>
    </r>
  </si>
  <si>
    <r>
      <rPr>
        <sz val="12"/>
        <rFont val="Times New Roman"/>
        <charset val="134"/>
      </rPr>
      <t xml:space="preserve">    </t>
    </r>
    <r>
      <rPr>
        <sz val="12"/>
        <rFont val="方正书宋_GBK"/>
        <charset val="134"/>
      </rPr>
      <t>森林保护修复</t>
    </r>
  </si>
  <si>
    <r>
      <rPr>
        <sz val="12"/>
        <rFont val="Times New Roman"/>
        <charset val="134"/>
      </rPr>
      <t xml:space="preserve">      </t>
    </r>
    <r>
      <rPr>
        <sz val="12"/>
        <rFont val="方正书宋_GBK"/>
        <charset val="134"/>
      </rPr>
      <t>森林管护</t>
    </r>
  </si>
  <si>
    <r>
      <rPr>
        <sz val="12"/>
        <rFont val="Times New Roman"/>
        <charset val="134"/>
      </rPr>
      <t xml:space="preserve">      </t>
    </r>
    <r>
      <rPr>
        <sz val="12"/>
        <rFont val="方正书宋_GBK"/>
        <charset val="134"/>
      </rPr>
      <t>社会保险补助</t>
    </r>
  </si>
  <si>
    <r>
      <rPr>
        <sz val="12"/>
        <rFont val="Times New Roman"/>
        <charset val="134"/>
      </rPr>
      <t xml:space="preserve">      </t>
    </r>
    <r>
      <rPr>
        <sz val="12"/>
        <rFont val="方正书宋_GBK"/>
        <charset val="134"/>
      </rPr>
      <t>政策性社会性支出补助</t>
    </r>
  </si>
  <si>
    <r>
      <rPr>
        <sz val="12"/>
        <rFont val="Times New Roman"/>
        <charset val="134"/>
      </rPr>
      <t xml:space="preserve">      </t>
    </r>
    <r>
      <rPr>
        <sz val="12"/>
        <rFont val="方正书宋_GBK"/>
        <charset val="134"/>
      </rPr>
      <t>天然林保护工程建设</t>
    </r>
    <r>
      <rPr>
        <sz val="12"/>
        <rFont val="Times New Roman"/>
        <charset val="134"/>
      </rPr>
      <t xml:space="preserve"> </t>
    </r>
  </si>
  <si>
    <r>
      <rPr>
        <sz val="12"/>
        <rFont val="Times New Roman"/>
        <charset val="134"/>
      </rPr>
      <t xml:space="preserve">      </t>
    </r>
    <r>
      <rPr>
        <sz val="12"/>
        <rFont val="方正书宋_GBK"/>
        <charset val="134"/>
      </rPr>
      <t>停伐补助</t>
    </r>
  </si>
  <si>
    <r>
      <rPr>
        <sz val="12"/>
        <rFont val="Times New Roman"/>
        <charset val="134"/>
      </rPr>
      <t xml:space="preserve">      </t>
    </r>
    <r>
      <rPr>
        <sz val="12"/>
        <rFont val="方正书宋_GBK"/>
        <charset val="134"/>
      </rPr>
      <t>其他森林保护修复支出</t>
    </r>
  </si>
  <si>
    <r>
      <rPr>
        <sz val="12"/>
        <rFont val="Times New Roman"/>
        <charset val="134"/>
      </rPr>
      <t xml:space="preserve">    </t>
    </r>
    <r>
      <rPr>
        <sz val="12"/>
        <rFont val="方正书宋_GBK"/>
        <charset val="134"/>
      </rPr>
      <t>风沙荒漠治理</t>
    </r>
  </si>
  <si>
    <r>
      <rPr>
        <sz val="12"/>
        <rFont val="Times New Roman"/>
        <charset val="134"/>
      </rPr>
      <t xml:space="preserve">      </t>
    </r>
    <r>
      <rPr>
        <sz val="12"/>
        <rFont val="方正书宋_GBK"/>
        <charset val="134"/>
      </rPr>
      <t>京津风沙源治理工程建设</t>
    </r>
  </si>
  <si>
    <r>
      <rPr>
        <sz val="12"/>
        <rFont val="Times New Roman"/>
        <charset val="134"/>
      </rPr>
      <t xml:space="preserve">      </t>
    </r>
    <r>
      <rPr>
        <sz val="12"/>
        <rFont val="方正书宋_GBK"/>
        <charset val="134"/>
      </rPr>
      <t>其他风沙荒漠治理支出</t>
    </r>
  </si>
  <si>
    <r>
      <rPr>
        <sz val="12"/>
        <rFont val="Times New Roman"/>
        <charset val="134"/>
      </rPr>
      <t xml:space="preserve">    </t>
    </r>
    <r>
      <rPr>
        <sz val="12"/>
        <rFont val="方正书宋_GBK"/>
        <charset val="134"/>
      </rPr>
      <t>退牧还草</t>
    </r>
  </si>
  <si>
    <r>
      <rPr>
        <sz val="12"/>
        <rFont val="Times New Roman"/>
        <charset val="134"/>
      </rPr>
      <t xml:space="preserve">      </t>
    </r>
    <r>
      <rPr>
        <sz val="12"/>
        <rFont val="方正书宋_GBK"/>
        <charset val="134"/>
      </rPr>
      <t>退牧还草工程建设</t>
    </r>
  </si>
  <si>
    <r>
      <rPr>
        <sz val="12"/>
        <rFont val="Times New Roman"/>
        <charset val="134"/>
      </rPr>
      <t xml:space="preserve">      </t>
    </r>
    <r>
      <rPr>
        <sz val="12"/>
        <rFont val="方正书宋_GBK"/>
        <charset val="134"/>
      </rPr>
      <t>其他退牧还草支出</t>
    </r>
  </si>
  <si>
    <r>
      <rPr>
        <sz val="12"/>
        <rFont val="Times New Roman"/>
        <charset val="134"/>
      </rPr>
      <t xml:space="preserve">    </t>
    </r>
    <r>
      <rPr>
        <sz val="12"/>
        <rFont val="方正书宋_GBK"/>
        <charset val="134"/>
      </rPr>
      <t>已垦草原退耕还草</t>
    </r>
  </si>
  <si>
    <r>
      <rPr>
        <sz val="12"/>
        <rFont val="Times New Roman"/>
        <charset val="134"/>
      </rPr>
      <t xml:space="preserve">      </t>
    </r>
    <r>
      <rPr>
        <sz val="12"/>
        <rFont val="方正书宋_GBK"/>
        <charset val="134"/>
      </rPr>
      <t>已垦草原退耕还草</t>
    </r>
  </si>
  <si>
    <r>
      <rPr>
        <sz val="12"/>
        <rFont val="Times New Roman"/>
        <charset val="134"/>
      </rPr>
      <t xml:space="preserve">    </t>
    </r>
    <r>
      <rPr>
        <sz val="12"/>
        <rFont val="方正书宋_GBK"/>
        <charset val="134"/>
      </rPr>
      <t>能源节约利用</t>
    </r>
  </si>
  <si>
    <r>
      <rPr>
        <sz val="12"/>
        <rFont val="Times New Roman"/>
        <charset val="134"/>
      </rPr>
      <t xml:space="preserve">      </t>
    </r>
    <r>
      <rPr>
        <sz val="12"/>
        <rFont val="方正书宋_GBK"/>
        <charset val="134"/>
      </rPr>
      <t>能源节约利用</t>
    </r>
  </si>
  <si>
    <r>
      <rPr>
        <sz val="12"/>
        <rFont val="Times New Roman"/>
        <charset val="134"/>
      </rPr>
      <t xml:space="preserve">    </t>
    </r>
    <r>
      <rPr>
        <sz val="12"/>
        <rFont val="方正书宋_GBK"/>
        <charset val="134"/>
      </rPr>
      <t>污染减排</t>
    </r>
  </si>
  <si>
    <r>
      <rPr>
        <sz val="12"/>
        <rFont val="Times New Roman"/>
        <charset val="134"/>
      </rPr>
      <t xml:space="preserve">      </t>
    </r>
    <r>
      <rPr>
        <sz val="12"/>
        <rFont val="方正书宋_GBK"/>
        <charset val="134"/>
      </rPr>
      <t>生态环境监测与信息</t>
    </r>
  </si>
  <si>
    <r>
      <rPr>
        <sz val="12"/>
        <rFont val="Times New Roman"/>
        <charset val="134"/>
      </rPr>
      <t xml:space="preserve">      </t>
    </r>
    <r>
      <rPr>
        <sz val="12"/>
        <rFont val="方正书宋_GBK"/>
        <charset val="134"/>
      </rPr>
      <t>生态环境执法监察</t>
    </r>
  </si>
  <si>
    <r>
      <rPr>
        <sz val="12"/>
        <rFont val="Times New Roman"/>
        <charset val="134"/>
      </rPr>
      <t xml:space="preserve">      </t>
    </r>
    <r>
      <rPr>
        <sz val="12"/>
        <rFont val="方正书宋_GBK"/>
        <charset val="134"/>
      </rPr>
      <t>减排专项支出</t>
    </r>
  </si>
  <si>
    <r>
      <rPr>
        <sz val="12"/>
        <rFont val="Times New Roman"/>
        <charset val="134"/>
      </rPr>
      <t xml:space="preserve">      </t>
    </r>
    <r>
      <rPr>
        <sz val="12"/>
        <rFont val="方正书宋_GBK"/>
        <charset val="134"/>
      </rPr>
      <t>清洁生产专项支出</t>
    </r>
  </si>
  <si>
    <r>
      <rPr>
        <sz val="12"/>
        <rFont val="Times New Roman"/>
        <charset val="134"/>
      </rPr>
      <t xml:space="preserve">      </t>
    </r>
    <r>
      <rPr>
        <sz val="12"/>
        <rFont val="方正书宋_GBK"/>
        <charset val="134"/>
      </rPr>
      <t>其他污染减排支出</t>
    </r>
  </si>
  <si>
    <r>
      <rPr>
        <sz val="12"/>
        <rFont val="Times New Roman"/>
        <charset val="134"/>
      </rPr>
      <t xml:space="preserve">    </t>
    </r>
    <r>
      <rPr>
        <sz val="12"/>
        <rFont val="方正书宋_GBK"/>
        <charset val="134"/>
      </rPr>
      <t>清洁能源</t>
    </r>
  </si>
  <si>
    <r>
      <rPr>
        <sz val="12"/>
        <rFont val="Times New Roman"/>
        <charset val="134"/>
      </rPr>
      <t xml:space="preserve">      </t>
    </r>
    <r>
      <rPr>
        <sz val="12"/>
        <rFont val="方正书宋_GBK"/>
        <charset val="134"/>
      </rPr>
      <t>可再生能源</t>
    </r>
  </si>
  <si>
    <r>
      <rPr>
        <sz val="12"/>
        <rFont val="Times New Roman"/>
        <charset val="134"/>
      </rPr>
      <t xml:space="preserve">      </t>
    </r>
    <r>
      <rPr>
        <sz val="12"/>
        <rFont val="方正书宋_GBK"/>
        <charset val="134"/>
      </rPr>
      <t>其他清洁能源支出</t>
    </r>
  </si>
  <si>
    <r>
      <rPr>
        <sz val="12"/>
        <rFont val="Times New Roman"/>
        <charset val="134"/>
      </rPr>
      <t xml:space="preserve">    </t>
    </r>
    <r>
      <rPr>
        <sz val="12"/>
        <rFont val="方正书宋_GBK"/>
        <charset val="134"/>
      </rPr>
      <t>循环经济</t>
    </r>
  </si>
  <si>
    <r>
      <rPr>
        <sz val="12"/>
        <rFont val="Times New Roman"/>
        <charset val="134"/>
      </rPr>
      <t xml:space="preserve">      </t>
    </r>
    <r>
      <rPr>
        <sz val="12"/>
        <rFont val="方正书宋_GBK"/>
        <charset val="134"/>
      </rPr>
      <t>循环经济</t>
    </r>
  </si>
  <si>
    <r>
      <rPr>
        <sz val="12"/>
        <rFont val="Times New Roman"/>
        <charset val="134"/>
      </rPr>
      <t xml:space="preserve">    </t>
    </r>
    <r>
      <rPr>
        <sz val="12"/>
        <rFont val="方正书宋_GBK"/>
        <charset val="134"/>
      </rPr>
      <t>能源管理事务</t>
    </r>
  </si>
  <si>
    <r>
      <rPr>
        <sz val="12"/>
        <rFont val="Times New Roman"/>
        <charset val="134"/>
      </rPr>
      <t xml:space="preserve">      </t>
    </r>
    <r>
      <rPr>
        <sz val="12"/>
        <rFont val="方正书宋_GBK"/>
        <charset val="134"/>
      </rPr>
      <t>能源科技装备</t>
    </r>
  </si>
  <si>
    <r>
      <rPr>
        <sz val="12"/>
        <rFont val="Times New Roman"/>
        <charset val="134"/>
      </rPr>
      <t xml:space="preserve">      </t>
    </r>
    <r>
      <rPr>
        <sz val="12"/>
        <rFont val="方正书宋_GBK"/>
        <charset val="134"/>
      </rPr>
      <t>能源行业管理</t>
    </r>
  </si>
  <si>
    <r>
      <rPr>
        <sz val="12"/>
        <rFont val="Times New Roman"/>
        <charset val="134"/>
      </rPr>
      <t xml:space="preserve">      </t>
    </r>
    <r>
      <rPr>
        <sz val="12"/>
        <rFont val="方正书宋_GBK"/>
        <charset val="134"/>
      </rPr>
      <t>能源管理</t>
    </r>
  </si>
  <si>
    <r>
      <rPr>
        <sz val="12"/>
        <rFont val="Times New Roman"/>
        <charset val="134"/>
      </rPr>
      <t xml:space="preserve">      </t>
    </r>
    <r>
      <rPr>
        <sz val="12"/>
        <rFont val="方正书宋_GBK"/>
        <charset val="134"/>
      </rPr>
      <t>农村电网建设</t>
    </r>
  </si>
  <si>
    <r>
      <rPr>
        <sz val="12"/>
        <rFont val="Times New Roman"/>
        <charset val="134"/>
      </rPr>
      <t xml:space="preserve">      </t>
    </r>
    <r>
      <rPr>
        <sz val="12"/>
        <rFont val="方正书宋_GBK"/>
        <charset val="134"/>
      </rPr>
      <t>其他能源管理事务支出</t>
    </r>
  </si>
  <si>
    <r>
      <rPr>
        <sz val="12"/>
        <rFont val="Times New Roman"/>
        <charset val="134"/>
      </rPr>
      <t xml:space="preserve">    </t>
    </r>
    <r>
      <rPr>
        <sz val="12"/>
        <rFont val="方正书宋_GBK"/>
        <charset val="134"/>
      </rPr>
      <t>其他节能环保支出</t>
    </r>
  </si>
  <si>
    <r>
      <rPr>
        <sz val="12"/>
        <rFont val="Times New Roman"/>
        <charset val="134"/>
      </rPr>
      <t xml:space="preserve">      </t>
    </r>
    <r>
      <rPr>
        <sz val="12"/>
        <rFont val="方正书宋_GBK"/>
        <charset val="134"/>
      </rPr>
      <t>其他节能环保支出</t>
    </r>
  </si>
  <si>
    <r>
      <rPr>
        <sz val="12"/>
        <rFont val="Times New Roman"/>
        <charset val="134"/>
      </rPr>
      <t xml:space="preserve">  </t>
    </r>
    <r>
      <rPr>
        <sz val="12"/>
        <rFont val="方正书宋_GBK"/>
        <charset val="134"/>
      </rPr>
      <t>城乡社区支出</t>
    </r>
  </si>
  <si>
    <r>
      <rPr>
        <sz val="12"/>
        <rFont val="Times New Roman"/>
        <charset val="134"/>
      </rPr>
      <t xml:space="preserve">    </t>
    </r>
    <r>
      <rPr>
        <sz val="12"/>
        <rFont val="方正书宋_GBK"/>
        <charset val="134"/>
      </rPr>
      <t>城乡社区管理事务</t>
    </r>
  </si>
  <si>
    <r>
      <rPr>
        <sz val="12"/>
        <rFont val="Times New Roman"/>
        <charset val="134"/>
      </rPr>
      <t xml:space="preserve">      </t>
    </r>
    <r>
      <rPr>
        <sz val="12"/>
        <rFont val="方正书宋_GBK"/>
        <charset val="134"/>
      </rPr>
      <t>城管执法</t>
    </r>
  </si>
  <si>
    <r>
      <rPr>
        <sz val="12"/>
        <rFont val="Times New Roman"/>
        <charset val="134"/>
      </rPr>
      <t xml:space="preserve">      </t>
    </r>
    <r>
      <rPr>
        <sz val="12"/>
        <rFont val="方正书宋_GBK"/>
        <charset val="134"/>
      </rPr>
      <t>工程建设标准规范编制与监管</t>
    </r>
  </si>
  <si>
    <r>
      <rPr>
        <sz val="12"/>
        <rFont val="Times New Roman"/>
        <charset val="134"/>
      </rPr>
      <t xml:space="preserve">      </t>
    </r>
    <r>
      <rPr>
        <sz val="12"/>
        <rFont val="方正书宋_GBK"/>
        <charset val="134"/>
      </rPr>
      <t>工程建设管理</t>
    </r>
  </si>
  <si>
    <r>
      <rPr>
        <sz val="12"/>
        <rFont val="Times New Roman"/>
        <charset val="134"/>
      </rPr>
      <t xml:space="preserve">      </t>
    </r>
    <r>
      <rPr>
        <sz val="12"/>
        <rFont val="方正书宋_GBK"/>
        <charset val="134"/>
      </rPr>
      <t>市政公用行业市场监管</t>
    </r>
  </si>
  <si>
    <r>
      <rPr>
        <sz val="12"/>
        <rFont val="Times New Roman"/>
        <charset val="134"/>
      </rPr>
      <t xml:space="preserve">      </t>
    </r>
    <r>
      <rPr>
        <sz val="12"/>
        <rFont val="方正书宋_GBK"/>
        <charset val="134"/>
      </rPr>
      <t>住宅建设与房地产市场监管</t>
    </r>
  </si>
  <si>
    <r>
      <rPr>
        <sz val="12"/>
        <rFont val="Times New Roman"/>
        <charset val="134"/>
      </rPr>
      <t xml:space="preserve">      </t>
    </r>
    <r>
      <rPr>
        <sz val="12"/>
        <rFont val="方正书宋_GBK"/>
        <charset val="134"/>
      </rPr>
      <t>执业资格注册、资质审查</t>
    </r>
  </si>
  <si>
    <r>
      <rPr>
        <sz val="12"/>
        <rFont val="Times New Roman"/>
        <charset val="134"/>
      </rPr>
      <t xml:space="preserve">      </t>
    </r>
    <r>
      <rPr>
        <sz val="12"/>
        <rFont val="方正书宋_GBK"/>
        <charset val="134"/>
      </rPr>
      <t>其他城乡社区管理事务支出</t>
    </r>
  </si>
  <si>
    <r>
      <rPr>
        <sz val="12"/>
        <rFont val="Times New Roman"/>
        <charset val="134"/>
      </rPr>
      <t xml:space="preserve">    </t>
    </r>
    <r>
      <rPr>
        <sz val="12"/>
        <rFont val="方正书宋_GBK"/>
        <charset val="134"/>
      </rPr>
      <t>城乡社区规划与管理</t>
    </r>
  </si>
  <si>
    <r>
      <rPr>
        <sz val="12"/>
        <rFont val="Times New Roman"/>
        <charset val="134"/>
      </rPr>
      <t xml:space="preserve">      </t>
    </r>
    <r>
      <rPr>
        <sz val="12"/>
        <rFont val="方正书宋_GBK"/>
        <charset val="134"/>
      </rPr>
      <t>城乡社区规划与管理</t>
    </r>
  </si>
  <si>
    <r>
      <rPr>
        <sz val="12"/>
        <rFont val="Times New Roman"/>
        <charset val="134"/>
      </rPr>
      <t xml:space="preserve">    </t>
    </r>
    <r>
      <rPr>
        <sz val="12"/>
        <rFont val="方正书宋_GBK"/>
        <charset val="134"/>
      </rPr>
      <t>城乡社区公共设施</t>
    </r>
  </si>
  <si>
    <r>
      <rPr>
        <sz val="12"/>
        <rFont val="Times New Roman"/>
        <charset val="134"/>
      </rPr>
      <t xml:space="preserve">      </t>
    </r>
    <r>
      <rPr>
        <sz val="12"/>
        <rFont val="方正书宋_GBK"/>
        <charset val="134"/>
      </rPr>
      <t>小城镇基础设施建设</t>
    </r>
  </si>
  <si>
    <r>
      <rPr>
        <sz val="12"/>
        <rFont val="Times New Roman"/>
        <charset val="134"/>
      </rPr>
      <t xml:space="preserve">      </t>
    </r>
    <r>
      <rPr>
        <sz val="12"/>
        <rFont val="方正书宋_GBK"/>
        <charset val="134"/>
      </rPr>
      <t>其他城乡社区公共设施支出</t>
    </r>
  </si>
  <si>
    <r>
      <rPr>
        <sz val="12"/>
        <rFont val="Times New Roman"/>
        <charset val="134"/>
      </rPr>
      <t xml:space="preserve">    </t>
    </r>
    <r>
      <rPr>
        <sz val="12"/>
        <rFont val="方正书宋_GBK"/>
        <charset val="134"/>
      </rPr>
      <t>城乡社区环境卫生</t>
    </r>
  </si>
  <si>
    <r>
      <rPr>
        <sz val="12"/>
        <rFont val="Times New Roman"/>
        <charset val="134"/>
      </rPr>
      <t xml:space="preserve">      </t>
    </r>
    <r>
      <rPr>
        <sz val="12"/>
        <rFont val="方正书宋_GBK"/>
        <charset val="134"/>
      </rPr>
      <t>城乡社区环境卫生</t>
    </r>
  </si>
  <si>
    <r>
      <rPr>
        <sz val="12"/>
        <rFont val="Times New Roman"/>
        <charset val="134"/>
      </rPr>
      <t xml:space="preserve">    </t>
    </r>
    <r>
      <rPr>
        <sz val="12"/>
        <rFont val="方正书宋_GBK"/>
        <charset val="134"/>
      </rPr>
      <t>建设市场管理与监督</t>
    </r>
  </si>
  <si>
    <r>
      <rPr>
        <sz val="12"/>
        <rFont val="Times New Roman"/>
        <charset val="134"/>
      </rPr>
      <t xml:space="preserve">      </t>
    </r>
    <r>
      <rPr>
        <sz val="12"/>
        <rFont val="方正书宋_GBK"/>
        <charset val="134"/>
      </rPr>
      <t>建设市场管理与监督</t>
    </r>
  </si>
  <si>
    <r>
      <rPr>
        <sz val="12"/>
        <rFont val="Times New Roman"/>
        <charset val="134"/>
      </rPr>
      <t xml:space="preserve">    </t>
    </r>
    <r>
      <rPr>
        <sz val="12"/>
        <rFont val="方正书宋_GBK"/>
        <charset val="134"/>
      </rPr>
      <t>其他城乡社区支出</t>
    </r>
  </si>
  <si>
    <r>
      <rPr>
        <sz val="12"/>
        <rFont val="Times New Roman"/>
        <charset val="134"/>
      </rPr>
      <t xml:space="preserve">      </t>
    </r>
    <r>
      <rPr>
        <sz val="12"/>
        <rFont val="方正书宋_GBK"/>
        <charset val="134"/>
      </rPr>
      <t>其他城乡社区支出</t>
    </r>
  </si>
  <si>
    <r>
      <rPr>
        <sz val="12"/>
        <rFont val="Times New Roman"/>
        <charset val="134"/>
      </rPr>
      <t xml:space="preserve">  </t>
    </r>
    <r>
      <rPr>
        <sz val="12"/>
        <rFont val="方正书宋_GBK"/>
        <charset val="134"/>
      </rPr>
      <t>农林水支出</t>
    </r>
  </si>
  <si>
    <r>
      <rPr>
        <sz val="12"/>
        <rFont val="Times New Roman"/>
        <charset val="134"/>
      </rPr>
      <t xml:space="preserve">    </t>
    </r>
    <r>
      <rPr>
        <sz val="12"/>
        <rFont val="方正书宋_GBK"/>
        <charset val="134"/>
      </rPr>
      <t>农业农村</t>
    </r>
  </si>
  <si>
    <r>
      <rPr>
        <sz val="12"/>
        <rFont val="Times New Roman"/>
        <charset val="134"/>
      </rPr>
      <t xml:space="preserve">      </t>
    </r>
    <r>
      <rPr>
        <sz val="12"/>
        <rFont val="方正书宋_GBK"/>
        <charset val="134"/>
      </rPr>
      <t>农垦运行</t>
    </r>
  </si>
  <si>
    <r>
      <rPr>
        <sz val="12"/>
        <rFont val="Times New Roman"/>
        <charset val="134"/>
      </rPr>
      <t xml:space="preserve">      </t>
    </r>
    <r>
      <rPr>
        <sz val="12"/>
        <rFont val="方正书宋_GBK"/>
        <charset val="134"/>
      </rPr>
      <t>科技转化与推广服务</t>
    </r>
  </si>
  <si>
    <r>
      <rPr>
        <sz val="12"/>
        <rFont val="Times New Roman"/>
        <charset val="134"/>
      </rPr>
      <t xml:space="preserve">      </t>
    </r>
    <r>
      <rPr>
        <sz val="12"/>
        <rFont val="方正书宋_GBK"/>
        <charset val="134"/>
      </rPr>
      <t>病虫害控制</t>
    </r>
  </si>
  <si>
    <r>
      <rPr>
        <sz val="12"/>
        <rFont val="Times New Roman"/>
        <charset val="134"/>
      </rPr>
      <t xml:space="preserve">      </t>
    </r>
    <r>
      <rPr>
        <sz val="12"/>
        <rFont val="方正书宋_GBK"/>
        <charset val="134"/>
      </rPr>
      <t>农产品质量安全</t>
    </r>
  </si>
  <si>
    <r>
      <rPr>
        <sz val="12"/>
        <rFont val="Times New Roman"/>
        <charset val="134"/>
      </rPr>
      <t xml:space="preserve">      </t>
    </r>
    <r>
      <rPr>
        <sz val="12"/>
        <rFont val="方正书宋_GBK"/>
        <charset val="134"/>
      </rPr>
      <t>执法监管</t>
    </r>
  </si>
  <si>
    <r>
      <rPr>
        <sz val="12"/>
        <rFont val="Times New Roman"/>
        <charset val="134"/>
      </rPr>
      <t xml:space="preserve">      </t>
    </r>
    <r>
      <rPr>
        <sz val="12"/>
        <rFont val="方正书宋_GBK"/>
        <charset val="134"/>
      </rPr>
      <t>统计监测与信息服务</t>
    </r>
  </si>
  <si>
    <r>
      <rPr>
        <sz val="12"/>
        <rFont val="Times New Roman"/>
        <charset val="134"/>
      </rPr>
      <t xml:space="preserve">      </t>
    </r>
    <r>
      <rPr>
        <sz val="12"/>
        <rFont val="方正书宋_GBK"/>
        <charset val="134"/>
      </rPr>
      <t>行业业务管理</t>
    </r>
  </si>
  <si>
    <r>
      <rPr>
        <sz val="12"/>
        <rFont val="Times New Roman"/>
        <charset val="134"/>
      </rPr>
      <t xml:space="preserve">      </t>
    </r>
    <r>
      <rPr>
        <sz val="12"/>
        <rFont val="方正书宋_GBK"/>
        <charset val="134"/>
      </rPr>
      <t>对外交流与合作</t>
    </r>
  </si>
  <si>
    <r>
      <rPr>
        <sz val="12"/>
        <rFont val="Times New Roman"/>
        <charset val="134"/>
      </rPr>
      <t xml:space="preserve">      </t>
    </r>
    <r>
      <rPr>
        <sz val="12"/>
        <rFont val="方正书宋_GBK"/>
        <charset val="134"/>
      </rPr>
      <t>防灾救灾</t>
    </r>
  </si>
  <si>
    <r>
      <rPr>
        <sz val="12"/>
        <rFont val="Times New Roman"/>
        <charset val="134"/>
      </rPr>
      <t xml:space="preserve">      </t>
    </r>
    <r>
      <rPr>
        <sz val="12"/>
        <rFont val="方正书宋_GBK"/>
        <charset val="134"/>
      </rPr>
      <t>稳定农民收入补贴</t>
    </r>
  </si>
  <si>
    <r>
      <rPr>
        <sz val="12"/>
        <rFont val="Times New Roman"/>
        <charset val="134"/>
      </rPr>
      <t xml:space="preserve">      </t>
    </r>
    <r>
      <rPr>
        <sz val="12"/>
        <rFont val="方正书宋_GBK"/>
        <charset val="134"/>
      </rPr>
      <t>农业结构调整补贴</t>
    </r>
  </si>
  <si>
    <r>
      <rPr>
        <sz val="12"/>
        <rFont val="Times New Roman"/>
        <charset val="134"/>
      </rPr>
      <t xml:space="preserve">      </t>
    </r>
    <r>
      <rPr>
        <sz val="12"/>
        <rFont val="方正书宋_GBK"/>
        <charset val="134"/>
      </rPr>
      <t>农业生产发展</t>
    </r>
  </si>
  <si>
    <r>
      <rPr>
        <sz val="12"/>
        <rFont val="Times New Roman"/>
        <charset val="134"/>
      </rPr>
      <t xml:space="preserve">      </t>
    </r>
    <r>
      <rPr>
        <sz val="12"/>
        <rFont val="方正书宋_GBK"/>
        <charset val="134"/>
      </rPr>
      <t>农村合作经济</t>
    </r>
  </si>
  <si>
    <r>
      <rPr>
        <sz val="12"/>
        <rFont val="Times New Roman"/>
        <charset val="134"/>
      </rPr>
      <t xml:space="preserve">      </t>
    </r>
    <r>
      <rPr>
        <sz val="12"/>
        <rFont val="方正书宋_GBK"/>
        <charset val="134"/>
      </rPr>
      <t>农产品加工与促销</t>
    </r>
  </si>
  <si>
    <r>
      <rPr>
        <sz val="12"/>
        <rFont val="Times New Roman"/>
        <charset val="134"/>
      </rPr>
      <t xml:space="preserve">      </t>
    </r>
    <r>
      <rPr>
        <sz val="12"/>
        <rFont val="方正书宋_GBK"/>
        <charset val="134"/>
      </rPr>
      <t>农村社会事业</t>
    </r>
  </si>
  <si>
    <r>
      <rPr>
        <sz val="12"/>
        <rFont val="Times New Roman"/>
        <charset val="134"/>
      </rPr>
      <t xml:space="preserve">      </t>
    </r>
    <r>
      <rPr>
        <sz val="12"/>
        <rFont val="方正书宋_GBK"/>
        <charset val="134"/>
      </rPr>
      <t>农业生态资源保护</t>
    </r>
  </si>
  <si>
    <r>
      <rPr>
        <sz val="12"/>
        <rFont val="Times New Roman"/>
        <charset val="134"/>
      </rPr>
      <t xml:space="preserve">      </t>
    </r>
    <r>
      <rPr>
        <sz val="12"/>
        <rFont val="方正书宋_GBK"/>
        <charset val="134"/>
      </rPr>
      <t>乡村道路建设</t>
    </r>
  </si>
  <si>
    <r>
      <rPr>
        <sz val="12"/>
        <rFont val="Times New Roman"/>
        <charset val="134"/>
      </rPr>
      <t xml:space="preserve">      </t>
    </r>
    <r>
      <rPr>
        <sz val="12"/>
        <rFont val="方正书宋_GBK"/>
        <charset val="134"/>
      </rPr>
      <t>渔业发展</t>
    </r>
  </si>
  <si>
    <r>
      <rPr>
        <sz val="12"/>
        <rFont val="Times New Roman"/>
        <charset val="134"/>
      </rPr>
      <t xml:space="preserve">      </t>
    </r>
    <r>
      <rPr>
        <sz val="12"/>
        <rFont val="方正书宋_GBK"/>
        <charset val="134"/>
      </rPr>
      <t>对高校毕业生到基层任职补助</t>
    </r>
  </si>
  <si>
    <r>
      <rPr>
        <sz val="12"/>
        <rFont val="Times New Roman"/>
        <charset val="134"/>
      </rPr>
      <t xml:space="preserve">      </t>
    </r>
    <r>
      <rPr>
        <sz val="12"/>
        <rFont val="方正书宋_GBK"/>
        <charset val="134"/>
      </rPr>
      <t>耕地建设与利用</t>
    </r>
  </si>
  <si>
    <r>
      <rPr>
        <sz val="12"/>
        <rFont val="Times New Roman"/>
        <charset val="134"/>
      </rPr>
      <t xml:space="preserve">      </t>
    </r>
    <r>
      <rPr>
        <sz val="12"/>
        <rFont val="方正书宋_GBK"/>
        <charset val="134"/>
      </rPr>
      <t>其他农业农村支出</t>
    </r>
  </si>
  <si>
    <r>
      <rPr>
        <sz val="12"/>
        <rFont val="Times New Roman"/>
        <charset val="134"/>
      </rPr>
      <t xml:space="preserve">    </t>
    </r>
    <r>
      <rPr>
        <sz val="12"/>
        <rFont val="方正书宋_GBK"/>
        <charset val="134"/>
      </rPr>
      <t>林业和草原</t>
    </r>
  </si>
  <si>
    <r>
      <rPr>
        <sz val="12"/>
        <rFont val="Times New Roman"/>
        <charset val="134"/>
      </rPr>
      <t xml:space="preserve">      </t>
    </r>
    <r>
      <rPr>
        <sz val="12"/>
        <rFont val="方正书宋_GBK"/>
        <charset val="134"/>
      </rPr>
      <t>事业机构</t>
    </r>
  </si>
  <si>
    <r>
      <rPr>
        <sz val="12"/>
        <rFont val="Times New Roman"/>
        <charset val="134"/>
      </rPr>
      <t xml:space="preserve">      </t>
    </r>
    <r>
      <rPr>
        <sz val="12"/>
        <rFont val="方正书宋_GBK"/>
        <charset val="134"/>
      </rPr>
      <t>森林资源培育</t>
    </r>
  </si>
  <si>
    <r>
      <rPr>
        <sz val="12"/>
        <rFont val="Times New Roman"/>
        <charset val="134"/>
      </rPr>
      <t xml:space="preserve">      </t>
    </r>
    <r>
      <rPr>
        <sz val="12"/>
        <rFont val="方正书宋_GBK"/>
        <charset val="134"/>
      </rPr>
      <t>技术推广与转化</t>
    </r>
  </si>
  <si>
    <r>
      <rPr>
        <sz val="12"/>
        <rFont val="Times New Roman"/>
        <charset val="134"/>
      </rPr>
      <t xml:space="preserve">      </t>
    </r>
    <r>
      <rPr>
        <sz val="12"/>
        <rFont val="方正书宋_GBK"/>
        <charset val="134"/>
      </rPr>
      <t>森林资源管理</t>
    </r>
  </si>
  <si>
    <r>
      <rPr>
        <sz val="12"/>
        <rFont val="Times New Roman"/>
        <charset val="134"/>
      </rPr>
      <t xml:space="preserve">      </t>
    </r>
    <r>
      <rPr>
        <sz val="12"/>
        <rFont val="方正书宋_GBK"/>
        <charset val="134"/>
      </rPr>
      <t>森林生态效益补偿</t>
    </r>
  </si>
  <si>
    <r>
      <rPr>
        <sz val="12"/>
        <rFont val="Times New Roman"/>
        <charset val="134"/>
      </rPr>
      <t xml:space="preserve">      </t>
    </r>
    <r>
      <rPr>
        <sz val="12"/>
        <rFont val="方正书宋_GBK"/>
        <charset val="134"/>
      </rPr>
      <t>动植物保护</t>
    </r>
  </si>
  <si>
    <r>
      <rPr>
        <sz val="12"/>
        <rFont val="Times New Roman"/>
        <charset val="134"/>
      </rPr>
      <t xml:space="preserve">      </t>
    </r>
    <r>
      <rPr>
        <sz val="12"/>
        <rFont val="方正书宋_GBK"/>
        <charset val="134"/>
      </rPr>
      <t>湿地保护</t>
    </r>
  </si>
  <si>
    <r>
      <rPr>
        <sz val="12"/>
        <rFont val="Times New Roman"/>
        <charset val="134"/>
      </rPr>
      <t xml:space="preserve">      </t>
    </r>
    <r>
      <rPr>
        <sz val="12"/>
        <rFont val="方正书宋_GBK"/>
        <charset val="134"/>
      </rPr>
      <t>执法与监督</t>
    </r>
  </si>
  <si>
    <r>
      <rPr>
        <sz val="12"/>
        <rFont val="Times New Roman"/>
        <charset val="134"/>
      </rPr>
      <t xml:space="preserve">      </t>
    </r>
    <r>
      <rPr>
        <sz val="12"/>
        <rFont val="方正书宋_GBK"/>
        <charset val="134"/>
      </rPr>
      <t>防沙治沙</t>
    </r>
  </si>
  <si>
    <r>
      <rPr>
        <sz val="12"/>
        <rFont val="Times New Roman"/>
        <charset val="134"/>
      </rPr>
      <t xml:space="preserve">      </t>
    </r>
    <r>
      <rPr>
        <sz val="12"/>
        <rFont val="方正书宋_GBK"/>
        <charset val="134"/>
      </rPr>
      <t>对外合作与交流</t>
    </r>
  </si>
  <si>
    <r>
      <rPr>
        <sz val="12"/>
        <rFont val="Times New Roman"/>
        <charset val="134"/>
      </rPr>
      <t xml:space="preserve">      </t>
    </r>
    <r>
      <rPr>
        <sz val="12"/>
        <rFont val="方正书宋_GBK"/>
        <charset val="134"/>
      </rPr>
      <t>产业化管理</t>
    </r>
  </si>
  <si>
    <r>
      <rPr>
        <sz val="12"/>
        <rFont val="Times New Roman"/>
        <charset val="134"/>
      </rPr>
      <t xml:space="preserve">      </t>
    </r>
    <r>
      <rPr>
        <sz val="12"/>
        <rFont val="方正书宋_GBK"/>
        <charset val="134"/>
      </rPr>
      <t>信息管理</t>
    </r>
  </si>
  <si>
    <r>
      <rPr>
        <sz val="12"/>
        <rFont val="Times New Roman"/>
        <charset val="134"/>
      </rPr>
      <t xml:space="preserve">      </t>
    </r>
    <r>
      <rPr>
        <sz val="12"/>
        <rFont val="方正书宋_GBK"/>
        <charset val="134"/>
      </rPr>
      <t>林区公共支出</t>
    </r>
  </si>
  <si>
    <r>
      <rPr>
        <sz val="12"/>
        <rFont val="Times New Roman"/>
        <charset val="134"/>
      </rPr>
      <t xml:space="preserve">      </t>
    </r>
    <r>
      <rPr>
        <sz val="12"/>
        <rFont val="方正书宋_GBK"/>
        <charset val="134"/>
      </rPr>
      <t>贷款贴息</t>
    </r>
  </si>
  <si>
    <r>
      <rPr>
        <sz val="12"/>
        <rFont val="Times New Roman"/>
        <charset val="134"/>
      </rPr>
      <t xml:space="preserve">      </t>
    </r>
    <r>
      <rPr>
        <sz val="12"/>
        <rFont val="方正书宋_GBK"/>
        <charset val="134"/>
      </rPr>
      <t>林业草原防灾减灾</t>
    </r>
  </si>
  <si>
    <r>
      <rPr>
        <sz val="12"/>
        <rFont val="Times New Roman"/>
        <charset val="134"/>
      </rPr>
      <t xml:space="preserve">      </t>
    </r>
    <r>
      <rPr>
        <sz val="12"/>
        <rFont val="方正书宋_GBK"/>
        <charset val="134"/>
      </rPr>
      <t>草原管理</t>
    </r>
  </si>
  <si>
    <r>
      <rPr>
        <sz val="12"/>
        <rFont val="Times New Roman"/>
        <charset val="134"/>
      </rPr>
      <t xml:space="preserve">      </t>
    </r>
    <r>
      <rPr>
        <sz val="12"/>
        <rFont val="方正书宋_GBK"/>
        <charset val="134"/>
      </rPr>
      <t>退耕还林还草</t>
    </r>
  </si>
  <si>
    <r>
      <rPr>
        <sz val="12"/>
        <rFont val="Times New Roman"/>
        <charset val="134"/>
      </rPr>
      <t xml:space="preserve">      </t>
    </r>
    <r>
      <rPr>
        <sz val="12"/>
        <rFont val="方正书宋_GBK"/>
        <charset val="134"/>
      </rPr>
      <t>其他林业和草原支出</t>
    </r>
  </si>
  <si>
    <r>
      <rPr>
        <sz val="12"/>
        <rFont val="Times New Roman"/>
        <charset val="134"/>
      </rPr>
      <t xml:space="preserve">    </t>
    </r>
    <r>
      <rPr>
        <sz val="12"/>
        <rFont val="方正书宋_GBK"/>
        <charset val="134"/>
      </rPr>
      <t>水利</t>
    </r>
  </si>
  <si>
    <r>
      <rPr>
        <sz val="12"/>
        <rFont val="Times New Roman"/>
        <charset val="134"/>
      </rPr>
      <t xml:space="preserve">      </t>
    </r>
    <r>
      <rPr>
        <sz val="12"/>
        <rFont val="方正书宋_GBK"/>
        <charset val="134"/>
      </rPr>
      <t>水利行业业务管理</t>
    </r>
  </si>
  <si>
    <r>
      <rPr>
        <sz val="12"/>
        <rFont val="Times New Roman"/>
        <charset val="134"/>
      </rPr>
      <t xml:space="preserve">      </t>
    </r>
    <r>
      <rPr>
        <sz val="12"/>
        <rFont val="方正书宋_GBK"/>
        <charset val="134"/>
      </rPr>
      <t>水利工程建设</t>
    </r>
  </si>
  <si>
    <r>
      <rPr>
        <sz val="12"/>
        <rFont val="Times New Roman"/>
        <charset val="134"/>
      </rPr>
      <t xml:space="preserve">      </t>
    </r>
    <r>
      <rPr>
        <sz val="12"/>
        <rFont val="方正书宋_GBK"/>
        <charset val="134"/>
      </rPr>
      <t>水利工程运行与维护</t>
    </r>
  </si>
  <si>
    <r>
      <rPr>
        <sz val="12"/>
        <rFont val="Times New Roman"/>
        <charset val="134"/>
      </rPr>
      <t xml:space="preserve">      </t>
    </r>
    <r>
      <rPr>
        <sz val="12"/>
        <rFont val="方正书宋_GBK"/>
        <charset val="134"/>
      </rPr>
      <t>长江黄河等流域管理</t>
    </r>
  </si>
  <si>
    <r>
      <rPr>
        <sz val="12"/>
        <rFont val="Times New Roman"/>
        <charset val="134"/>
      </rPr>
      <t xml:space="preserve">      </t>
    </r>
    <r>
      <rPr>
        <sz val="12"/>
        <rFont val="方正书宋_GBK"/>
        <charset val="134"/>
      </rPr>
      <t>水利前期工作</t>
    </r>
  </si>
  <si>
    <r>
      <rPr>
        <sz val="12"/>
        <rFont val="Times New Roman"/>
        <charset val="134"/>
      </rPr>
      <t xml:space="preserve">      </t>
    </r>
    <r>
      <rPr>
        <sz val="12"/>
        <rFont val="方正书宋_GBK"/>
        <charset val="134"/>
      </rPr>
      <t>水利执法监督</t>
    </r>
  </si>
  <si>
    <r>
      <rPr>
        <sz val="12"/>
        <rFont val="Times New Roman"/>
        <charset val="134"/>
      </rPr>
      <t xml:space="preserve">      </t>
    </r>
    <r>
      <rPr>
        <sz val="12"/>
        <rFont val="方正书宋_GBK"/>
        <charset val="134"/>
      </rPr>
      <t>水土保持</t>
    </r>
  </si>
  <si>
    <r>
      <rPr>
        <sz val="12"/>
        <rFont val="Times New Roman"/>
        <charset val="134"/>
      </rPr>
      <t xml:space="preserve">      </t>
    </r>
    <r>
      <rPr>
        <sz val="12"/>
        <rFont val="方正书宋_GBK"/>
        <charset val="134"/>
      </rPr>
      <t>水资源节约管理与保护</t>
    </r>
  </si>
  <si>
    <r>
      <rPr>
        <sz val="12"/>
        <rFont val="Times New Roman"/>
        <charset val="134"/>
      </rPr>
      <t xml:space="preserve">      </t>
    </r>
    <r>
      <rPr>
        <sz val="12"/>
        <rFont val="方正书宋_GBK"/>
        <charset val="134"/>
      </rPr>
      <t>水质监测</t>
    </r>
  </si>
  <si>
    <r>
      <rPr>
        <sz val="12"/>
        <rFont val="Times New Roman"/>
        <charset val="134"/>
      </rPr>
      <t xml:space="preserve">      </t>
    </r>
    <r>
      <rPr>
        <sz val="12"/>
        <rFont val="方正书宋_GBK"/>
        <charset val="134"/>
      </rPr>
      <t>水文测报</t>
    </r>
  </si>
  <si>
    <r>
      <rPr>
        <sz val="12"/>
        <rFont val="Times New Roman"/>
        <charset val="134"/>
      </rPr>
      <t xml:space="preserve">      </t>
    </r>
    <r>
      <rPr>
        <sz val="12"/>
        <rFont val="方正书宋_GBK"/>
        <charset val="134"/>
      </rPr>
      <t>防汛</t>
    </r>
  </si>
  <si>
    <r>
      <rPr>
        <sz val="12"/>
        <rFont val="Times New Roman"/>
        <charset val="134"/>
      </rPr>
      <t xml:space="preserve">      </t>
    </r>
    <r>
      <rPr>
        <sz val="12"/>
        <rFont val="方正书宋_GBK"/>
        <charset val="134"/>
      </rPr>
      <t>抗旱</t>
    </r>
  </si>
  <si>
    <r>
      <rPr>
        <sz val="12"/>
        <rFont val="Times New Roman"/>
        <charset val="134"/>
      </rPr>
      <t xml:space="preserve">      </t>
    </r>
    <r>
      <rPr>
        <sz val="12"/>
        <rFont val="方正书宋_GBK"/>
        <charset val="134"/>
      </rPr>
      <t>农村水利</t>
    </r>
  </si>
  <si>
    <r>
      <rPr>
        <sz val="12"/>
        <rFont val="Times New Roman"/>
        <charset val="134"/>
      </rPr>
      <t xml:space="preserve">      </t>
    </r>
    <r>
      <rPr>
        <sz val="12"/>
        <rFont val="方正书宋_GBK"/>
        <charset val="134"/>
      </rPr>
      <t>水利技术推广</t>
    </r>
  </si>
  <si>
    <r>
      <rPr>
        <sz val="12"/>
        <rFont val="Times New Roman"/>
        <charset val="134"/>
      </rPr>
      <t xml:space="preserve">      </t>
    </r>
    <r>
      <rPr>
        <sz val="12"/>
        <rFont val="方正书宋_GBK"/>
        <charset val="134"/>
      </rPr>
      <t>国际河流治理与管理</t>
    </r>
  </si>
  <si>
    <r>
      <rPr>
        <sz val="12"/>
        <rFont val="Times New Roman"/>
        <charset val="134"/>
      </rPr>
      <t xml:space="preserve">      </t>
    </r>
    <r>
      <rPr>
        <sz val="12"/>
        <rFont val="方正书宋_GBK"/>
        <charset val="134"/>
      </rPr>
      <t>江河湖库水系综合整治</t>
    </r>
  </si>
  <si>
    <r>
      <rPr>
        <sz val="12"/>
        <rFont val="Times New Roman"/>
        <charset val="134"/>
      </rPr>
      <t xml:space="preserve">      </t>
    </r>
    <r>
      <rPr>
        <sz val="12"/>
        <rFont val="方正书宋_GBK"/>
        <charset val="134"/>
      </rPr>
      <t>大中型水库移民后期扶持专项支出</t>
    </r>
  </si>
  <si>
    <r>
      <rPr>
        <sz val="12"/>
        <rFont val="Times New Roman"/>
        <charset val="134"/>
      </rPr>
      <t xml:space="preserve">      </t>
    </r>
    <r>
      <rPr>
        <sz val="12"/>
        <rFont val="方正书宋_GBK"/>
        <charset val="134"/>
      </rPr>
      <t>水利安全监督</t>
    </r>
  </si>
  <si>
    <r>
      <rPr>
        <sz val="12"/>
        <rFont val="Times New Roman"/>
        <charset val="134"/>
      </rPr>
      <t xml:space="preserve">      </t>
    </r>
    <r>
      <rPr>
        <sz val="12"/>
        <rFont val="方正书宋_GBK"/>
        <charset val="134"/>
      </rPr>
      <t>水利建设征地及移民支出</t>
    </r>
  </si>
  <si>
    <r>
      <rPr>
        <sz val="12"/>
        <rFont val="Times New Roman"/>
        <charset val="134"/>
      </rPr>
      <t xml:space="preserve">      </t>
    </r>
    <r>
      <rPr>
        <sz val="12"/>
        <rFont val="方正书宋_GBK"/>
        <charset val="134"/>
      </rPr>
      <t>农村供水</t>
    </r>
  </si>
  <si>
    <r>
      <rPr>
        <sz val="12"/>
        <rFont val="Times New Roman"/>
        <charset val="134"/>
      </rPr>
      <t xml:space="preserve">      </t>
    </r>
    <r>
      <rPr>
        <sz val="12"/>
        <rFont val="方正书宋_GBK"/>
        <charset val="134"/>
      </rPr>
      <t>南水北调工程建设</t>
    </r>
  </si>
  <si>
    <r>
      <rPr>
        <sz val="12"/>
        <rFont val="Times New Roman"/>
        <charset val="134"/>
      </rPr>
      <t xml:space="preserve">      </t>
    </r>
    <r>
      <rPr>
        <sz val="12"/>
        <rFont val="方正书宋_GBK"/>
        <charset val="134"/>
      </rPr>
      <t>南水北调工程管理</t>
    </r>
  </si>
  <si>
    <r>
      <rPr>
        <sz val="12"/>
        <rFont val="Times New Roman"/>
        <charset val="134"/>
      </rPr>
      <t xml:space="preserve">      </t>
    </r>
    <r>
      <rPr>
        <sz val="12"/>
        <rFont val="方正书宋_GBK"/>
        <charset val="134"/>
      </rPr>
      <t>其他水利支出</t>
    </r>
  </si>
  <si>
    <r>
      <rPr>
        <sz val="12"/>
        <rFont val="Times New Roman"/>
        <charset val="134"/>
      </rPr>
      <t xml:space="preserve">    </t>
    </r>
    <r>
      <rPr>
        <sz val="12"/>
        <rFont val="方正书宋_GBK"/>
        <charset val="134"/>
      </rPr>
      <t>巩固脱贫攻坚成果衔接乡村振兴</t>
    </r>
  </si>
  <si>
    <r>
      <rPr>
        <sz val="12"/>
        <rFont val="Times New Roman"/>
        <charset val="134"/>
      </rPr>
      <t xml:space="preserve">      </t>
    </r>
    <r>
      <rPr>
        <sz val="12"/>
        <rFont val="方正书宋_GBK"/>
        <charset val="134"/>
      </rPr>
      <t>农村基础设施建设</t>
    </r>
  </si>
  <si>
    <r>
      <rPr>
        <sz val="12"/>
        <rFont val="Times New Roman"/>
        <charset val="134"/>
      </rPr>
      <t xml:space="preserve">      </t>
    </r>
    <r>
      <rPr>
        <sz val="12"/>
        <rFont val="方正书宋_GBK"/>
        <charset val="134"/>
      </rPr>
      <t>生产发展</t>
    </r>
  </si>
  <si>
    <r>
      <rPr>
        <sz val="12"/>
        <rFont val="Times New Roman"/>
        <charset val="134"/>
      </rPr>
      <t xml:space="preserve">      </t>
    </r>
    <r>
      <rPr>
        <sz val="12"/>
        <rFont val="方正书宋_GBK"/>
        <charset val="134"/>
      </rPr>
      <t>社会发展</t>
    </r>
  </si>
  <si>
    <r>
      <rPr>
        <sz val="12"/>
        <rFont val="Times New Roman"/>
        <charset val="134"/>
      </rPr>
      <t xml:space="preserve">      </t>
    </r>
    <r>
      <rPr>
        <sz val="12"/>
        <rFont val="方正书宋_GBK"/>
        <charset val="134"/>
      </rPr>
      <t>贷款奖补和贴息</t>
    </r>
  </si>
  <si>
    <r>
      <rPr>
        <sz val="12"/>
        <rFont val="Times New Roman"/>
        <charset val="134"/>
      </rPr>
      <t xml:space="preserve">      “</t>
    </r>
    <r>
      <rPr>
        <sz val="12"/>
        <rFont val="方正书宋_GBK"/>
        <charset val="134"/>
      </rPr>
      <t>三西</t>
    </r>
    <r>
      <rPr>
        <sz val="12"/>
        <rFont val="Times New Roman"/>
        <charset val="134"/>
      </rPr>
      <t>”</t>
    </r>
    <r>
      <rPr>
        <sz val="12"/>
        <rFont val="方正书宋_GBK"/>
        <charset val="134"/>
      </rPr>
      <t>农业建设专项补助</t>
    </r>
  </si>
  <si>
    <r>
      <rPr>
        <sz val="12"/>
        <rFont val="Times New Roman"/>
        <charset val="134"/>
      </rPr>
      <t xml:space="preserve">      </t>
    </r>
    <r>
      <rPr>
        <sz val="12"/>
        <rFont val="方正书宋_GBK"/>
        <charset val="134"/>
      </rPr>
      <t>其他巩固脱贫攻坚成果衔接乡村振兴支出</t>
    </r>
  </si>
  <si>
    <r>
      <rPr>
        <sz val="12"/>
        <rFont val="Times New Roman"/>
        <charset val="134"/>
      </rPr>
      <t xml:space="preserve">    </t>
    </r>
    <r>
      <rPr>
        <sz val="12"/>
        <rFont val="方正书宋_GBK"/>
        <charset val="134"/>
      </rPr>
      <t>农村综合改革</t>
    </r>
  </si>
  <si>
    <r>
      <rPr>
        <sz val="12"/>
        <rFont val="Times New Roman"/>
        <charset val="134"/>
      </rPr>
      <t xml:space="preserve">      </t>
    </r>
    <r>
      <rPr>
        <sz val="12"/>
        <rFont val="方正书宋_GBK"/>
        <charset val="134"/>
      </rPr>
      <t>对村级公益事业建设的补助</t>
    </r>
  </si>
  <si>
    <r>
      <rPr>
        <sz val="12"/>
        <rFont val="Times New Roman"/>
        <charset val="134"/>
      </rPr>
      <t xml:space="preserve">      </t>
    </r>
    <r>
      <rPr>
        <sz val="12"/>
        <rFont val="方正书宋_GBK"/>
        <charset val="134"/>
      </rPr>
      <t>对村民委员会和村党支部的补助</t>
    </r>
  </si>
  <si>
    <r>
      <rPr>
        <sz val="12"/>
        <rFont val="Times New Roman"/>
        <charset val="134"/>
      </rPr>
      <t xml:space="preserve">      </t>
    </r>
    <r>
      <rPr>
        <sz val="12"/>
        <rFont val="方正书宋_GBK"/>
        <charset val="134"/>
      </rPr>
      <t>对村集体经济组织的补助</t>
    </r>
  </si>
  <si>
    <r>
      <rPr>
        <sz val="12"/>
        <rFont val="Times New Roman"/>
        <charset val="134"/>
      </rPr>
      <t xml:space="preserve">      </t>
    </r>
    <r>
      <rPr>
        <sz val="12"/>
        <rFont val="方正书宋_GBK"/>
        <charset val="134"/>
      </rPr>
      <t>农村综合改革示范试点补助</t>
    </r>
  </si>
  <si>
    <r>
      <rPr>
        <sz val="12"/>
        <rFont val="Times New Roman"/>
        <charset val="134"/>
      </rPr>
      <t xml:space="preserve">      </t>
    </r>
    <r>
      <rPr>
        <sz val="12"/>
        <rFont val="方正书宋_GBK"/>
        <charset val="134"/>
      </rPr>
      <t>其他农村综合改革支出</t>
    </r>
  </si>
  <si>
    <r>
      <rPr>
        <sz val="12"/>
        <rFont val="Times New Roman"/>
        <charset val="134"/>
      </rPr>
      <t xml:space="preserve">    </t>
    </r>
    <r>
      <rPr>
        <sz val="12"/>
        <rFont val="方正书宋_GBK"/>
        <charset val="134"/>
      </rPr>
      <t>普惠金融发展支出</t>
    </r>
  </si>
  <si>
    <r>
      <rPr>
        <sz val="12"/>
        <rFont val="Times New Roman"/>
        <charset val="134"/>
      </rPr>
      <t xml:space="preserve">      </t>
    </r>
    <r>
      <rPr>
        <sz val="12"/>
        <rFont val="方正书宋_GBK"/>
        <charset val="134"/>
      </rPr>
      <t>支持农村金融机构</t>
    </r>
  </si>
  <si>
    <r>
      <rPr>
        <sz val="12"/>
        <rFont val="Times New Roman"/>
        <charset val="134"/>
      </rPr>
      <t xml:space="preserve">      </t>
    </r>
    <r>
      <rPr>
        <sz val="12"/>
        <rFont val="方正书宋_GBK"/>
        <charset val="134"/>
      </rPr>
      <t>农业保险保费补贴</t>
    </r>
  </si>
  <si>
    <r>
      <rPr>
        <sz val="12"/>
        <rFont val="Times New Roman"/>
        <charset val="134"/>
      </rPr>
      <t xml:space="preserve">      </t>
    </r>
    <r>
      <rPr>
        <sz val="12"/>
        <rFont val="方正书宋_GBK"/>
        <charset val="134"/>
      </rPr>
      <t>创业担保贷款贴息及奖补</t>
    </r>
  </si>
  <si>
    <r>
      <rPr>
        <sz val="12"/>
        <rFont val="Times New Roman"/>
        <charset val="134"/>
      </rPr>
      <t xml:space="preserve">      </t>
    </r>
    <r>
      <rPr>
        <sz val="12"/>
        <rFont val="方正书宋_GBK"/>
        <charset val="134"/>
      </rPr>
      <t>补充创业担保贷款基金</t>
    </r>
  </si>
  <si>
    <r>
      <rPr>
        <sz val="12"/>
        <rFont val="Times New Roman"/>
        <charset val="134"/>
      </rPr>
      <t xml:space="preserve">      </t>
    </r>
    <r>
      <rPr>
        <sz val="12"/>
        <rFont val="方正书宋_GBK"/>
        <charset val="134"/>
      </rPr>
      <t>其他普惠金融发展支出</t>
    </r>
  </si>
  <si>
    <r>
      <rPr>
        <sz val="12"/>
        <rFont val="Times New Roman"/>
        <charset val="134"/>
      </rPr>
      <t xml:space="preserve">    </t>
    </r>
    <r>
      <rPr>
        <sz val="12"/>
        <rFont val="方正书宋_GBK"/>
        <charset val="134"/>
      </rPr>
      <t>目标价格补贴</t>
    </r>
  </si>
  <si>
    <r>
      <rPr>
        <sz val="12"/>
        <rFont val="Times New Roman"/>
        <charset val="134"/>
      </rPr>
      <t xml:space="preserve">      </t>
    </r>
    <r>
      <rPr>
        <sz val="12"/>
        <rFont val="方正书宋_GBK"/>
        <charset val="134"/>
      </rPr>
      <t>棉花目标价格补贴</t>
    </r>
  </si>
  <si>
    <r>
      <rPr>
        <sz val="12"/>
        <rFont val="Times New Roman"/>
        <charset val="134"/>
      </rPr>
      <t xml:space="preserve">      </t>
    </r>
    <r>
      <rPr>
        <sz val="12"/>
        <rFont val="方正书宋_GBK"/>
        <charset val="134"/>
      </rPr>
      <t>其他目标价格补贴</t>
    </r>
  </si>
  <si>
    <r>
      <rPr>
        <sz val="12"/>
        <rFont val="Times New Roman"/>
        <charset val="134"/>
      </rPr>
      <t xml:space="preserve">    </t>
    </r>
    <r>
      <rPr>
        <sz val="12"/>
        <rFont val="方正书宋_GBK"/>
        <charset val="134"/>
      </rPr>
      <t>其他农林水支出</t>
    </r>
  </si>
  <si>
    <r>
      <rPr>
        <sz val="12"/>
        <rFont val="Times New Roman"/>
        <charset val="134"/>
      </rPr>
      <t xml:space="preserve">      </t>
    </r>
    <r>
      <rPr>
        <sz val="12"/>
        <rFont val="方正书宋_GBK"/>
        <charset val="134"/>
      </rPr>
      <t>化解其他公益性乡村债务支出</t>
    </r>
  </si>
  <si>
    <r>
      <rPr>
        <sz val="12"/>
        <rFont val="Times New Roman"/>
        <charset val="134"/>
      </rPr>
      <t xml:space="preserve">      </t>
    </r>
    <r>
      <rPr>
        <sz val="12"/>
        <rFont val="方正书宋_GBK"/>
        <charset val="134"/>
      </rPr>
      <t>其他农林水支出</t>
    </r>
  </si>
  <si>
    <r>
      <rPr>
        <sz val="12"/>
        <rFont val="Times New Roman"/>
        <charset val="134"/>
      </rPr>
      <t xml:space="preserve">  </t>
    </r>
    <r>
      <rPr>
        <sz val="12"/>
        <rFont val="方正书宋_GBK"/>
        <charset val="134"/>
      </rPr>
      <t>交通运输支出</t>
    </r>
  </si>
  <si>
    <r>
      <rPr>
        <sz val="12"/>
        <rFont val="Times New Roman"/>
        <charset val="134"/>
      </rPr>
      <t xml:space="preserve">    </t>
    </r>
    <r>
      <rPr>
        <sz val="12"/>
        <rFont val="方正书宋_GBK"/>
        <charset val="134"/>
      </rPr>
      <t>公路水路运输</t>
    </r>
  </si>
  <si>
    <r>
      <rPr>
        <sz val="12"/>
        <rFont val="Times New Roman"/>
        <charset val="134"/>
      </rPr>
      <t xml:space="preserve">      </t>
    </r>
    <r>
      <rPr>
        <sz val="12"/>
        <rFont val="方正书宋_GBK"/>
        <charset val="134"/>
      </rPr>
      <t>公路建设</t>
    </r>
  </si>
  <si>
    <r>
      <rPr>
        <sz val="12"/>
        <rFont val="Times New Roman"/>
        <charset val="134"/>
      </rPr>
      <t xml:space="preserve">      </t>
    </r>
    <r>
      <rPr>
        <sz val="12"/>
        <rFont val="方正书宋_GBK"/>
        <charset val="134"/>
      </rPr>
      <t>公路养护</t>
    </r>
  </si>
  <si>
    <r>
      <rPr>
        <sz val="12"/>
        <rFont val="Times New Roman"/>
        <charset val="134"/>
      </rPr>
      <t xml:space="preserve">      </t>
    </r>
    <r>
      <rPr>
        <sz val="12"/>
        <rFont val="方正书宋_GBK"/>
        <charset val="134"/>
      </rPr>
      <t>交通运输信息化建设</t>
    </r>
  </si>
  <si>
    <r>
      <rPr>
        <sz val="12"/>
        <rFont val="Times New Roman"/>
        <charset val="134"/>
      </rPr>
      <t xml:space="preserve">      </t>
    </r>
    <r>
      <rPr>
        <sz val="12"/>
        <rFont val="方正书宋_GBK"/>
        <charset val="134"/>
      </rPr>
      <t>公路和运输安全</t>
    </r>
  </si>
  <si>
    <r>
      <rPr>
        <sz val="12"/>
        <rFont val="Times New Roman"/>
        <charset val="134"/>
      </rPr>
      <t xml:space="preserve">      </t>
    </r>
    <r>
      <rPr>
        <sz val="12"/>
        <rFont val="方正书宋_GBK"/>
        <charset val="134"/>
      </rPr>
      <t>公路运输管理</t>
    </r>
  </si>
  <si>
    <r>
      <rPr>
        <sz val="12"/>
        <rFont val="Times New Roman"/>
        <charset val="134"/>
      </rPr>
      <t xml:space="preserve">      </t>
    </r>
    <r>
      <rPr>
        <sz val="12"/>
        <rFont val="方正书宋_GBK"/>
        <charset val="134"/>
      </rPr>
      <t>公路和运输技术标准化建设</t>
    </r>
  </si>
  <si>
    <r>
      <rPr>
        <sz val="12"/>
        <rFont val="Times New Roman"/>
        <charset val="134"/>
      </rPr>
      <t xml:space="preserve">      </t>
    </r>
    <r>
      <rPr>
        <sz val="12"/>
        <rFont val="方正书宋_GBK"/>
        <charset val="134"/>
      </rPr>
      <t>水运建设</t>
    </r>
  </si>
  <si>
    <r>
      <rPr>
        <sz val="12"/>
        <rFont val="Times New Roman"/>
        <charset val="134"/>
      </rPr>
      <t xml:space="preserve">      </t>
    </r>
    <r>
      <rPr>
        <sz val="12"/>
        <rFont val="方正书宋_GBK"/>
        <charset val="134"/>
      </rPr>
      <t>航道维护</t>
    </r>
  </si>
  <si>
    <r>
      <rPr>
        <sz val="12"/>
        <rFont val="Times New Roman"/>
        <charset val="134"/>
      </rPr>
      <t xml:space="preserve">      </t>
    </r>
    <r>
      <rPr>
        <sz val="12"/>
        <rFont val="方正书宋_GBK"/>
        <charset val="134"/>
      </rPr>
      <t>船舶检验</t>
    </r>
  </si>
  <si>
    <r>
      <rPr>
        <sz val="12"/>
        <rFont val="Times New Roman"/>
        <charset val="134"/>
      </rPr>
      <t xml:space="preserve">      </t>
    </r>
    <r>
      <rPr>
        <sz val="12"/>
        <rFont val="方正书宋_GBK"/>
        <charset val="134"/>
      </rPr>
      <t>救助打捞</t>
    </r>
  </si>
  <si>
    <r>
      <rPr>
        <sz val="12"/>
        <rFont val="Times New Roman"/>
        <charset val="134"/>
      </rPr>
      <t xml:space="preserve">      </t>
    </r>
    <r>
      <rPr>
        <sz val="12"/>
        <rFont val="方正书宋_GBK"/>
        <charset val="134"/>
      </rPr>
      <t>内河运输</t>
    </r>
  </si>
  <si>
    <r>
      <rPr>
        <sz val="12"/>
        <rFont val="Times New Roman"/>
        <charset val="134"/>
      </rPr>
      <t xml:space="preserve">      </t>
    </r>
    <r>
      <rPr>
        <sz val="12"/>
        <rFont val="方正书宋_GBK"/>
        <charset val="134"/>
      </rPr>
      <t>远洋运输</t>
    </r>
  </si>
  <si>
    <r>
      <rPr>
        <sz val="12"/>
        <rFont val="Times New Roman"/>
        <charset val="134"/>
      </rPr>
      <t xml:space="preserve">      </t>
    </r>
    <r>
      <rPr>
        <sz val="12"/>
        <rFont val="方正书宋_GBK"/>
        <charset val="134"/>
      </rPr>
      <t>海事管理</t>
    </r>
  </si>
  <si>
    <r>
      <rPr>
        <sz val="12"/>
        <rFont val="Times New Roman"/>
        <charset val="134"/>
      </rPr>
      <t xml:space="preserve">      </t>
    </r>
    <r>
      <rPr>
        <sz val="12"/>
        <rFont val="方正书宋_GBK"/>
        <charset val="134"/>
      </rPr>
      <t>航标事业发展支出</t>
    </r>
  </si>
  <si>
    <r>
      <rPr>
        <sz val="12"/>
        <rFont val="Times New Roman"/>
        <charset val="134"/>
      </rPr>
      <t xml:space="preserve">      </t>
    </r>
    <r>
      <rPr>
        <sz val="12"/>
        <rFont val="方正书宋_GBK"/>
        <charset val="134"/>
      </rPr>
      <t>水路运输管理支出</t>
    </r>
  </si>
  <si>
    <r>
      <rPr>
        <sz val="12"/>
        <rFont val="Times New Roman"/>
        <charset val="134"/>
      </rPr>
      <t xml:space="preserve">      </t>
    </r>
    <r>
      <rPr>
        <sz val="12"/>
        <rFont val="方正书宋_GBK"/>
        <charset val="134"/>
      </rPr>
      <t>口岸建设</t>
    </r>
  </si>
  <si>
    <r>
      <rPr>
        <sz val="12"/>
        <rFont val="Times New Roman"/>
        <charset val="134"/>
      </rPr>
      <t xml:space="preserve">      </t>
    </r>
    <r>
      <rPr>
        <sz val="12"/>
        <rFont val="方正书宋_GBK"/>
        <charset val="134"/>
      </rPr>
      <t>其他公路水路运输支出</t>
    </r>
  </si>
  <si>
    <r>
      <rPr>
        <sz val="12"/>
        <rFont val="Times New Roman"/>
        <charset val="134"/>
      </rPr>
      <t xml:space="preserve">    </t>
    </r>
    <r>
      <rPr>
        <sz val="12"/>
        <rFont val="方正书宋_GBK"/>
        <charset val="134"/>
      </rPr>
      <t>铁路运输</t>
    </r>
  </si>
  <si>
    <r>
      <rPr>
        <sz val="12"/>
        <rFont val="Times New Roman"/>
        <charset val="134"/>
      </rPr>
      <t xml:space="preserve">      </t>
    </r>
    <r>
      <rPr>
        <sz val="12"/>
        <rFont val="方正书宋_GBK"/>
        <charset val="134"/>
      </rPr>
      <t>铁路路网建设</t>
    </r>
  </si>
  <si>
    <r>
      <rPr>
        <sz val="12"/>
        <rFont val="Times New Roman"/>
        <charset val="134"/>
      </rPr>
      <t xml:space="preserve">      </t>
    </r>
    <r>
      <rPr>
        <sz val="12"/>
        <rFont val="方正书宋_GBK"/>
        <charset val="134"/>
      </rPr>
      <t>铁路还贷专项</t>
    </r>
  </si>
  <si>
    <r>
      <rPr>
        <sz val="12"/>
        <rFont val="Times New Roman"/>
        <charset val="134"/>
      </rPr>
      <t xml:space="preserve">      </t>
    </r>
    <r>
      <rPr>
        <sz val="12"/>
        <rFont val="方正书宋_GBK"/>
        <charset val="134"/>
      </rPr>
      <t>铁路安全</t>
    </r>
  </si>
  <si>
    <r>
      <rPr>
        <sz val="12"/>
        <rFont val="Times New Roman"/>
        <charset val="134"/>
      </rPr>
      <t xml:space="preserve">      </t>
    </r>
    <r>
      <rPr>
        <sz val="12"/>
        <rFont val="方正书宋_GBK"/>
        <charset val="134"/>
      </rPr>
      <t>铁路专项运输</t>
    </r>
  </si>
  <si>
    <r>
      <rPr>
        <sz val="12"/>
        <rFont val="Times New Roman"/>
        <charset val="134"/>
      </rPr>
      <t xml:space="preserve">      </t>
    </r>
    <r>
      <rPr>
        <sz val="12"/>
        <rFont val="方正书宋_GBK"/>
        <charset val="134"/>
      </rPr>
      <t>行业监管</t>
    </r>
  </si>
  <si>
    <r>
      <rPr>
        <sz val="12"/>
        <rFont val="Times New Roman"/>
        <charset val="134"/>
      </rPr>
      <t xml:space="preserve">      </t>
    </r>
    <r>
      <rPr>
        <sz val="12"/>
        <rFont val="方正书宋_GBK"/>
        <charset val="134"/>
      </rPr>
      <t>其他铁路运输支出</t>
    </r>
  </si>
  <si>
    <r>
      <rPr>
        <sz val="12"/>
        <rFont val="Times New Roman"/>
        <charset val="134"/>
      </rPr>
      <t xml:space="preserve">    </t>
    </r>
    <r>
      <rPr>
        <sz val="12"/>
        <rFont val="方正书宋_GBK"/>
        <charset val="134"/>
      </rPr>
      <t>民用航空运输</t>
    </r>
  </si>
  <si>
    <r>
      <rPr>
        <sz val="12"/>
        <rFont val="Times New Roman"/>
        <charset val="134"/>
      </rPr>
      <t xml:space="preserve">      </t>
    </r>
    <r>
      <rPr>
        <sz val="12"/>
        <rFont val="方正书宋_GBK"/>
        <charset val="134"/>
      </rPr>
      <t>机场建设</t>
    </r>
  </si>
  <si>
    <r>
      <rPr>
        <sz val="12"/>
        <rFont val="Times New Roman"/>
        <charset val="134"/>
      </rPr>
      <t xml:space="preserve">      </t>
    </r>
    <r>
      <rPr>
        <sz val="12"/>
        <rFont val="方正书宋_GBK"/>
        <charset val="134"/>
      </rPr>
      <t>空管系统建设</t>
    </r>
  </si>
  <si>
    <r>
      <rPr>
        <sz val="12"/>
        <rFont val="Times New Roman"/>
        <charset val="134"/>
      </rPr>
      <t xml:space="preserve">      </t>
    </r>
    <r>
      <rPr>
        <sz val="12"/>
        <rFont val="方正书宋_GBK"/>
        <charset val="134"/>
      </rPr>
      <t>民航还贷专项支出</t>
    </r>
  </si>
  <si>
    <r>
      <rPr>
        <sz val="12"/>
        <rFont val="Times New Roman"/>
        <charset val="134"/>
      </rPr>
      <t xml:space="preserve">      </t>
    </r>
    <r>
      <rPr>
        <sz val="12"/>
        <rFont val="方正书宋_GBK"/>
        <charset val="134"/>
      </rPr>
      <t>民用航空安全</t>
    </r>
  </si>
  <si>
    <r>
      <rPr>
        <sz val="12"/>
        <rFont val="Times New Roman"/>
        <charset val="134"/>
      </rPr>
      <t xml:space="preserve">      </t>
    </r>
    <r>
      <rPr>
        <sz val="12"/>
        <rFont val="方正书宋_GBK"/>
        <charset val="134"/>
      </rPr>
      <t>民航专项运输</t>
    </r>
  </si>
  <si>
    <r>
      <rPr>
        <sz val="12"/>
        <rFont val="Times New Roman"/>
        <charset val="134"/>
      </rPr>
      <t xml:space="preserve">      </t>
    </r>
    <r>
      <rPr>
        <sz val="12"/>
        <rFont val="方正书宋_GBK"/>
        <charset val="134"/>
      </rPr>
      <t>其他民用航空运输支出</t>
    </r>
  </si>
  <si>
    <r>
      <rPr>
        <sz val="12"/>
        <rFont val="Times New Roman"/>
        <charset val="134"/>
      </rPr>
      <t xml:space="preserve">    </t>
    </r>
    <r>
      <rPr>
        <sz val="12"/>
        <rFont val="方正书宋_GBK"/>
        <charset val="134"/>
      </rPr>
      <t>邮政业支出</t>
    </r>
  </si>
  <si>
    <r>
      <rPr>
        <sz val="12"/>
        <rFont val="Times New Roman"/>
        <charset val="134"/>
      </rPr>
      <t xml:space="preserve">      </t>
    </r>
    <r>
      <rPr>
        <sz val="12"/>
        <rFont val="方正书宋_GBK"/>
        <charset val="134"/>
      </rPr>
      <t>邮政普遍服务与特殊服务</t>
    </r>
  </si>
  <si>
    <r>
      <rPr>
        <sz val="12"/>
        <rFont val="Times New Roman"/>
        <charset val="134"/>
      </rPr>
      <t xml:space="preserve">      </t>
    </r>
    <r>
      <rPr>
        <sz val="12"/>
        <rFont val="方正书宋_GBK"/>
        <charset val="134"/>
      </rPr>
      <t>其他邮政业支出</t>
    </r>
  </si>
  <si>
    <r>
      <rPr>
        <sz val="12"/>
        <rFont val="Times New Roman"/>
        <charset val="134"/>
      </rPr>
      <t xml:space="preserve">    </t>
    </r>
    <r>
      <rPr>
        <sz val="12"/>
        <rFont val="方正书宋_GBK"/>
        <charset val="134"/>
      </rPr>
      <t>其他交通运输支出</t>
    </r>
  </si>
  <si>
    <r>
      <rPr>
        <sz val="12"/>
        <rFont val="Times New Roman"/>
        <charset val="134"/>
      </rPr>
      <t xml:space="preserve">      </t>
    </r>
    <r>
      <rPr>
        <sz val="12"/>
        <rFont val="方正书宋_GBK"/>
        <charset val="134"/>
      </rPr>
      <t>公共交通运营补助</t>
    </r>
  </si>
  <si>
    <r>
      <rPr>
        <sz val="12"/>
        <rFont val="Times New Roman"/>
        <charset val="134"/>
      </rPr>
      <t xml:space="preserve">      </t>
    </r>
    <r>
      <rPr>
        <sz val="12"/>
        <rFont val="方正书宋_GBK"/>
        <charset val="134"/>
      </rPr>
      <t>其他交通运输支出</t>
    </r>
  </si>
  <si>
    <r>
      <rPr>
        <sz val="12"/>
        <rFont val="Times New Roman"/>
        <charset val="134"/>
      </rPr>
      <t xml:space="preserve">  </t>
    </r>
    <r>
      <rPr>
        <sz val="12"/>
        <rFont val="方正书宋_GBK"/>
        <charset val="134"/>
      </rPr>
      <t>资源勘探工业信息等支出</t>
    </r>
  </si>
  <si>
    <r>
      <rPr>
        <sz val="12"/>
        <rFont val="Times New Roman"/>
        <charset val="134"/>
      </rPr>
      <t xml:space="preserve">    </t>
    </r>
    <r>
      <rPr>
        <sz val="12"/>
        <rFont val="方正书宋_GBK"/>
        <charset val="134"/>
      </rPr>
      <t>资源勘探开发</t>
    </r>
  </si>
  <si>
    <r>
      <rPr>
        <sz val="12"/>
        <rFont val="Times New Roman"/>
        <charset val="134"/>
      </rPr>
      <t xml:space="preserve">      </t>
    </r>
    <r>
      <rPr>
        <sz val="12"/>
        <rFont val="方正书宋_GBK"/>
        <charset val="134"/>
      </rPr>
      <t>煤炭勘探开采和洗选</t>
    </r>
  </si>
  <si>
    <r>
      <rPr>
        <sz val="12"/>
        <rFont val="Times New Roman"/>
        <charset val="134"/>
      </rPr>
      <t xml:space="preserve">      </t>
    </r>
    <r>
      <rPr>
        <sz val="12"/>
        <rFont val="方正书宋_GBK"/>
        <charset val="134"/>
      </rPr>
      <t>石油和天然气勘探开采</t>
    </r>
  </si>
  <si>
    <r>
      <rPr>
        <sz val="12"/>
        <rFont val="Times New Roman"/>
        <charset val="134"/>
      </rPr>
      <t xml:space="preserve">      </t>
    </r>
    <r>
      <rPr>
        <sz val="12"/>
        <rFont val="方正书宋_GBK"/>
        <charset val="134"/>
      </rPr>
      <t>黑色金属矿勘探和采选</t>
    </r>
  </si>
  <si>
    <r>
      <rPr>
        <sz val="12"/>
        <rFont val="Times New Roman"/>
        <charset val="134"/>
      </rPr>
      <t xml:space="preserve">      </t>
    </r>
    <r>
      <rPr>
        <sz val="12"/>
        <rFont val="方正书宋_GBK"/>
        <charset val="134"/>
      </rPr>
      <t>有色金属矿勘探和采选</t>
    </r>
  </si>
  <si>
    <r>
      <rPr>
        <sz val="12"/>
        <rFont val="Times New Roman"/>
        <charset val="134"/>
      </rPr>
      <t xml:space="preserve">      </t>
    </r>
    <r>
      <rPr>
        <sz val="12"/>
        <rFont val="方正书宋_GBK"/>
        <charset val="134"/>
      </rPr>
      <t>非金属矿勘探和采选</t>
    </r>
  </si>
  <si>
    <r>
      <rPr>
        <sz val="12"/>
        <rFont val="Times New Roman"/>
        <charset val="134"/>
      </rPr>
      <t xml:space="preserve">      </t>
    </r>
    <r>
      <rPr>
        <sz val="12"/>
        <rFont val="方正书宋_GBK"/>
        <charset val="134"/>
      </rPr>
      <t>其他资源勘探业支出</t>
    </r>
  </si>
  <si>
    <r>
      <rPr>
        <sz val="12"/>
        <rFont val="Times New Roman"/>
        <charset val="134"/>
      </rPr>
      <t xml:space="preserve">    </t>
    </r>
    <r>
      <rPr>
        <sz val="12"/>
        <rFont val="方正书宋_GBK"/>
        <charset val="134"/>
      </rPr>
      <t>制造业</t>
    </r>
  </si>
  <si>
    <r>
      <rPr>
        <sz val="12"/>
        <rFont val="Times New Roman"/>
        <charset val="134"/>
      </rPr>
      <t xml:space="preserve">      </t>
    </r>
    <r>
      <rPr>
        <sz val="12"/>
        <rFont val="方正书宋_GBK"/>
        <charset val="134"/>
      </rPr>
      <t>纺织业</t>
    </r>
  </si>
  <si>
    <r>
      <rPr>
        <sz val="12"/>
        <rFont val="Times New Roman"/>
        <charset val="134"/>
      </rPr>
      <t xml:space="preserve">      </t>
    </r>
    <r>
      <rPr>
        <sz val="12"/>
        <rFont val="方正书宋_GBK"/>
        <charset val="134"/>
      </rPr>
      <t>医药制造业</t>
    </r>
  </si>
  <si>
    <r>
      <rPr>
        <sz val="12"/>
        <rFont val="Times New Roman"/>
        <charset val="134"/>
      </rPr>
      <t xml:space="preserve">      </t>
    </r>
    <r>
      <rPr>
        <sz val="12"/>
        <rFont val="方正书宋_GBK"/>
        <charset val="134"/>
      </rPr>
      <t>非金属矿物制品业</t>
    </r>
  </si>
  <si>
    <r>
      <rPr>
        <sz val="12"/>
        <rFont val="Times New Roman"/>
        <charset val="134"/>
      </rPr>
      <t xml:space="preserve">      </t>
    </r>
    <r>
      <rPr>
        <sz val="12"/>
        <rFont val="方正书宋_GBK"/>
        <charset val="134"/>
      </rPr>
      <t>通信设备、计算机及其他电子设备制造业</t>
    </r>
  </si>
  <si>
    <r>
      <rPr>
        <sz val="12"/>
        <rFont val="Times New Roman"/>
        <charset val="134"/>
      </rPr>
      <t xml:space="preserve">      </t>
    </r>
    <r>
      <rPr>
        <sz val="12"/>
        <rFont val="方正书宋_GBK"/>
        <charset val="134"/>
      </rPr>
      <t>交通运输设备制造业</t>
    </r>
  </si>
  <si>
    <r>
      <rPr>
        <sz val="12"/>
        <rFont val="Times New Roman"/>
        <charset val="134"/>
      </rPr>
      <t xml:space="preserve">      </t>
    </r>
    <r>
      <rPr>
        <sz val="12"/>
        <rFont val="方正书宋_GBK"/>
        <charset val="134"/>
      </rPr>
      <t>电气机械及器材制造业</t>
    </r>
  </si>
  <si>
    <r>
      <rPr>
        <sz val="12"/>
        <rFont val="Times New Roman"/>
        <charset val="134"/>
      </rPr>
      <t xml:space="preserve">      </t>
    </r>
    <r>
      <rPr>
        <sz val="12"/>
        <rFont val="方正书宋_GBK"/>
        <charset val="134"/>
      </rPr>
      <t>工艺品及其他制造业</t>
    </r>
  </si>
  <si>
    <r>
      <rPr>
        <sz val="12"/>
        <rFont val="Times New Roman"/>
        <charset val="134"/>
      </rPr>
      <t xml:space="preserve">      </t>
    </r>
    <r>
      <rPr>
        <sz val="12"/>
        <rFont val="方正书宋_GBK"/>
        <charset val="134"/>
      </rPr>
      <t>石油加工、炼焦及核燃料加工业</t>
    </r>
  </si>
  <si>
    <r>
      <rPr>
        <sz val="12"/>
        <rFont val="Times New Roman"/>
        <charset val="134"/>
      </rPr>
      <t xml:space="preserve">      </t>
    </r>
    <r>
      <rPr>
        <sz val="12"/>
        <rFont val="方正书宋_GBK"/>
        <charset val="134"/>
      </rPr>
      <t>化学原料及化学制品制造业</t>
    </r>
  </si>
  <si>
    <r>
      <rPr>
        <sz val="12"/>
        <rFont val="Times New Roman"/>
        <charset val="134"/>
      </rPr>
      <t xml:space="preserve">      </t>
    </r>
    <r>
      <rPr>
        <sz val="12"/>
        <rFont val="方正书宋_GBK"/>
        <charset val="134"/>
      </rPr>
      <t>黑色金属冶炼及压延加工业</t>
    </r>
  </si>
  <si>
    <r>
      <rPr>
        <sz val="12"/>
        <rFont val="Times New Roman"/>
        <charset val="134"/>
      </rPr>
      <t xml:space="preserve">      </t>
    </r>
    <r>
      <rPr>
        <sz val="12"/>
        <rFont val="方正书宋_GBK"/>
        <charset val="134"/>
      </rPr>
      <t>有色金属冶炼及压延加工业</t>
    </r>
  </si>
  <si>
    <r>
      <rPr>
        <sz val="12"/>
        <rFont val="Times New Roman"/>
        <charset val="134"/>
      </rPr>
      <t xml:space="preserve">      </t>
    </r>
    <r>
      <rPr>
        <sz val="12"/>
        <rFont val="方正书宋_GBK"/>
        <charset val="134"/>
      </rPr>
      <t>其他制造业支出</t>
    </r>
  </si>
  <si>
    <r>
      <rPr>
        <sz val="12"/>
        <rFont val="Times New Roman"/>
        <charset val="134"/>
      </rPr>
      <t xml:space="preserve">    </t>
    </r>
    <r>
      <rPr>
        <sz val="12"/>
        <rFont val="方正书宋_GBK"/>
        <charset val="134"/>
      </rPr>
      <t>建筑业</t>
    </r>
  </si>
  <si>
    <r>
      <rPr>
        <sz val="12"/>
        <rFont val="Times New Roman"/>
        <charset val="134"/>
      </rPr>
      <t xml:space="preserve">      </t>
    </r>
    <r>
      <rPr>
        <sz val="12"/>
        <rFont val="方正书宋_GBK"/>
        <charset val="134"/>
      </rPr>
      <t>其他建筑业支出</t>
    </r>
  </si>
  <si>
    <r>
      <rPr>
        <sz val="12"/>
        <rFont val="Times New Roman"/>
        <charset val="134"/>
      </rPr>
      <t xml:space="preserve">    </t>
    </r>
    <r>
      <rPr>
        <sz val="12"/>
        <rFont val="方正书宋_GBK"/>
        <charset val="134"/>
      </rPr>
      <t>工业和信息产业</t>
    </r>
  </si>
  <si>
    <r>
      <rPr>
        <sz val="12"/>
        <rFont val="Times New Roman"/>
        <charset val="134"/>
      </rPr>
      <t xml:space="preserve">      </t>
    </r>
    <r>
      <rPr>
        <sz val="12"/>
        <rFont val="方正书宋_GBK"/>
        <charset val="134"/>
      </rPr>
      <t>战备应急</t>
    </r>
  </si>
  <si>
    <r>
      <rPr>
        <sz val="12"/>
        <rFont val="Times New Roman"/>
        <charset val="134"/>
      </rPr>
      <t xml:space="preserve">      </t>
    </r>
    <r>
      <rPr>
        <sz val="12"/>
        <rFont val="方正书宋_GBK"/>
        <charset val="134"/>
      </rPr>
      <t>专用通信</t>
    </r>
  </si>
  <si>
    <r>
      <rPr>
        <sz val="12"/>
        <rFont val="Times New Roman"/>
        <charset val="134"/>
      </rPr>
      <t xml:space="preserve">      </t>
    </r>
    <r>
      <rPr>
        <sz val="12"/>
        <rFont val="方正书宋_GBK"/>
        <charset val="134"/>
      </rPr>
      <t>无线电及信息通信监管</t>
    </r>
  </si>
  <si>
    <r>
      <rPr>
        <sz val="12"/>
        <rFont val="Times New Roman"/>
        <charset val="134"/>
      </rPr>
      <t xml:space="preserve">      </t>
    </r>
    <r>
      <rPr>
        <sz val="12"/>
        <rFont val="方正书宋_GBK"/>
        <charset val="134"/>
      </rPr>
      <t>工程建设及运行维护</t>
    </r>
  </si>
  <si>
    <r>
      <rPr>
        <sz val="12"/>
        <rFont val="Times New Roman"/>
        <charset val="134"/>
      </rPr>
      <t xml:space="preserve">      </t>
    </r>
    <r>
      <rPr>
        <sz val="12"/>
        <rFont val="方正书宋_GBK"/>
        <charset val="134"/>
      </rPr>
      <t>产业发展</t>
    </r>
  </si>
  <si>
    <r>
      <rPr>
        <sz val="12"/>
        <rFont val="Times New Roman"/>
        <charset val="134"/>
      </rPr>
      <t xml:space="preserve">      </t>
    </r>
    <r>
      <rPr>
        <sz val="12"/>
        <rFont val="方正书宋_GBK"/>
        <charset val="134"/>
      </rPr>
      <t>其他工业和信息产业支出</t>
    </r>
  </si>
  <si>
    <r>
      <rPr>
        <sz val="12"/>
        <rFont val="Times New Roman"/>
        <charset val="134"/>
      </rPr>
      <t xml:space="preserve">    </t>
    </r>
    <r>
      <rPr>
        <sz val="12"/>
        <rFont val="方正书宋_GBK"/>
        <charset val="134"/>
      </rPr>
      <t>国有资产监管</t>
    </r>
  </si>
  <si>
    <r>
      <rPr>
        <sz val="12"/>
        <rFont val="Times New Roman"/>
        <charset val="134"/>
      </rPr>
      <t xml:space="preserve">      </t>
    </r>
    <r>
      <rPr>
        <sz val="12"/>
        <rFont val="方正书宋_GBK"/>
        <charset val="134"/>
      </rPr>
      <t>国有企业监事会专项</t>
    </r>
  </si>
  <si>
    <r>
      <rPr>
        <sz val="12"/>
        <rFont val="Times New Roman"/>
        <charset val="134"/>
      </rPr>
      <t xml:space="preserve">      </t>
    </r>
    <r>
      <rPr>
        <sz val="12"/>
        <rFont val="方正书宋_GBK"/>
        <charset val="134"/>
      </rPr>
      <t>中央企业专项管理</t>
    </r>
  </si>
  <si>
    <r>
      <rPr>
        <sz val="12"/>
        <rFont val="Times New Roman"/>
        <charset val="134"/>
      </rPr>
      <t xml:space="preserve">      </t>
    </r>
    <r>
      <rPr>
        <sz val="12"/>
        <rFont val="方正书宋_GBK"/>
        <charset val="134"/>
      </rPr>
      <t>其他国有资产监管支出</t>
    </r>
  </si>
  <si>
    <r>
      <rPr>
        <sz val="12"/>
        <rFont val="Times New Roman"/>
        <charset val="134"/>
      </rPr>
      <t xml:space="preserve">    </t>
    </r>
    <r>
      <rPr>
        <sz val="12"/>
        <rFont val="方正书宋_GBK"/>
        <charset val="134"/>
      </rPr>
      <t>支持中小企业发展和管理支出</t>
    </r>
  </si>
  <si>
    <r>
      <rPr>
        <sz val="12"/>
        <rFont val="Times New Roman"/>
        <charset val="134"/>
      </rPr>
      <t xml:space="preserve">      </t>
    </r>
    <r>
      <rPr>
        <sz val="12"/>
        <rFont val="方正书宋_GBK"/>
        <charset val="134"/>
      </rPr>
      <t>科技型中小企业技术创新基金</t>
    </r>
  </si>
  <si>
    <r>
      <rPr>
        <sz val="12"/>
        <rFont val="Times New Roman"/>
        <charset val="134"/>
      </rPr>
      <t xml:space="preserve">      </t>
    </r>
    <r>
      <rPr>
        <sz val="12"/>
        <rFont val="方正书宋_GBK"/>
        <charset val="134"/>
      </rPr>
      <t>中小企业发展专项</t>
    </r>
  </si>
  <si>
    <r>
      <rPr>
        <sz val="12"/>
        <rFont val="Times New Roman"/>
        <charset val="134"/>
      </rPr>
      <t xml:space="preserve">      </t>
    </r>
    <r>
      <rPr>
        <sz val="12"/>
        <rFont val="方正书宋_GBK"/>
        <charset val="134"/>
      </rPr>
      <t>减免房租补贴</t>
    </r>
  </si>
  <si>
    <r>
      <rPr>
        <sz val="12"/>
        <rFont val="Times New Roman"/>
        <charset val="134"/>
      </rPr>
      <t xml:space="preserve">      </t>
    </r>
    <r>
      <rPr>
        <sz val="12"/>
        <rFont val="方正书宋_GBK"/>
        <charset val="134"/>
      </rPr>
      <t>其他支持中小企业发展和管理支出</t>
    </r>
  </si>
  <si>
    <r>
      <rPr>
        <sz val="12"/>
        <rFont val="Times New Roman"/>
        <charset val="134"/>
      </rPr>
      <t xml:space="preserve">    </t>
    </r>
    <r>
      <rPr>
        <sz val="12"/>
        <rFont val="方正书宋_GBK"/>
        <charset val="134"/>
      </rPr>
      <t>其他资源勘探工业信息等支出</t>
    </r>
  </si>
  <si>
    <r>
      <rPr>
        <sz val="12"/>
        <rFont val="Times New Roman"/>
        <charset val="134"/>
      </rPr>
      <t xml:space="preserve">      </t>
    </r>
    <r>
      <rPr>
        <sz val="12"/>
        <rFont val="方正书宋_GBK"/>
        <charset val="134"/>
      </rPr>
      <t>黄金事务</t>
    </r>
  </si>
  <si>
    <r>
      <rPr>
        <sz val="12"/>
        <rFont val="Times New Roman"/>
        <charset val="134"/>
      </rPr>
      <t xml:space="preserve">      </t>
    </r>
    <r>
      <rPr>
        <sz val="12"/>
        <rFont val="方正书宋_GBK"/>
        <charset val="134"/>
      </rPr>
      <t>技术改造支出</t>
    </r>
  </si>
  <si>
    <r>
      <rPr>
        <sz val="12"/>
        <rFont val="Times New Roman"/>
        <charset val="134"/>
      </rPr>
      <t xml:space="preserve">      </t>
    </r>
    <r>
      <rPr>
        <sz val="12"/>
        <rFont val="方正书宋_GBK"/>
        <charset val="134"/>
      </rPr>
      <t>中药材扶持资金支出</t>
    </r>
  </si>
  <si>
    <r>
      <rPr>
        <sz val="12"/>
        <rFont val="Times New Roman"/>
        <charset val="134"/>
      </rPr>
      <t xml:space="preserve">      </t>
    </r>
    <r>
      <rPr>
        <sz val="12"/>
        <rFont val="方正书宋_GBK"/>
        <charset val="134"/>
      </rPr>
      <t>重点产业振兴和技术改造项目贷款贴息</t>
    </r>
  </si>
  <si>
    <r>
      <rPr>
        <sz val="12"/>
        <rFont val="Times New Roman"/>
        <charset val="134"/>
      </rPr>
      <t xml:space="preserve">      </t>
    </r>
    <r>
      <rPr>
        <sz val="12"/>
        <rFont val="方正书宋_GBK"/>
        <charset val="134"/>
      </rPr>
      <t>其他资源勘探工业信息等支出</t>
    </r>
  </si>
  <si>
    <r>
      <rPr>
        <sz val="12"/>
        <rFont val="Times New Roman"/>
        <charset val="134"/>
      </rPr>
      <t xml:space="preserve">  </t>
    </r>
    <r>
      <rPr>
        <sz val="12"/>
        <rFont val="方正书宋_GBK"/>
        <charset val="134"/>
      </rPr>
      <t>商业服务业等支出</t>
    </r>
  </si>
  <si>
    <r>
      <rPr>
        <sz val="12"/>
        <rFont val="Times New Roman"/>
        <charset val="134"/>
      </rPr>
      <t xml:space="preserve">    </t>
    </r>
    <r>
      <rPr>
        <sz val="12"/>
        <rFont val="方正书宋_GBK"/>
        <charset val="134"/>
      </rPr>
      <t>商业流通事务</t>
    </r>
  </si>
  <si>
    <r>
      <rPr>
        <sz val="12"/>
        <rFont val="Times New Roman"/>
        <charset val="134"/>
      </rPr>
      <t xml:space="preserve">      </t>
    </r>
    <r>
      <rPr>
        <sz val="12"/>
        <rFont val="方正书宋_GBK"/>
        <charset val="134"/>
      </rPr>
      <t>食品流通安全补贴</t>
    </r>
  </si>
  <si>
    <r>
      <rPr>
        <sz val="12"/>
        <rFont val="Times New Roman"/>
        <charset val="134"/>
      </rPr>
      <t xml:space="preserve">      </t>
    </r>
    <r>
      <rPr>
        <sz val="12"/>
        <rFont val="方正书宋_GBK"/>
        <charset val="134"/>
      </rPr>
      <t>市场监测及信息管理</t>
    </r>
  </si>
  <si>
    <r>
      <rPr>
        <sz val="12"/>
        <rFont val="Times New Roman"/>
        <charset val="134"/>
      </rPr>
      <t xml:space="preserve">      </t>
    </r>
    <r>
      <rPr>
        <sz val="12"/>
        <rFont val="方正书宋_GBK"/>
        <charset val="134"/>
      </rPr>
      <t>民贸企业补贴</t>
    </r>
  </si>
  <si>
    <r>
      <rPr>
        <sz val="12"/>
        <rFont val="Times New Roman"/>
        <charset val="134"/>
      </rPr>
      <t xml:space="preserve">      </t>
    </r>
    <r>
      <rPr>
        <sz val="12"/>
        <rFont val="方正书宋_GBK"/>
        <charset val="134"/>
      </rPr>
      <t>民贸民品贷款贴息</t>
    </r>
  </si>
  <si>
    <r>
      <rPr>
        <sz val="12"/>
        <rFont val="Times New Roman"/>
        <charset val="134"/>
      </rPr>
      <t xml:space="preserve">      </t>
    </r>
    <r>
      <rPr>
        <sz val="12"/>
        <rFont val="方正书宋_GBK"/>
        <charset val="134"/>
      </rPr>
      <t>其他商业流通事务支出</t>
    </r>
  </si>
  <si>
    <r>
      <rPr>
        <sz val="12"/>
        <rFont val="Times New Roman"/>
        <charset val="134"/>
      </rPr>
      <t xml:space="preserve">    </t>
    </r>
    <r>
      <rPr>
        <sz val="12"/>
        <rFont val="方正书宋_GBK"/>
        <charset val="134"/>
      </rPr>
      <t>涉外发展服务支出</t>
    </r>
  </si>
  <si>
    <r>
      <rPr>
        <sz val="12"/>
        <rFont val="Times New Roman"/>
        <charset val="134"/>
      </rPr>
      <t xml:space="preserve">      </t>
    </r>
    <r>
      <rPr>
        <sz val="12"/>
        <rFont val="方正书宋_GBK"/>
        <charset val="134"/>
      </rPr>
      <t>外商投资环境建设补助资金</t>
    </r>
  </si>
  <si>
    <r>
      <rPr>
        <sz val="12"/>
        <rFont val="Times New Roman"/>
        <charset val="134"/>
      </rPr>
      <t xml:space="preserve">      </t>
    </r>
    <r>
      <rPr>
        <sz val="12"/>
        <rFont val="方正书宋_GBK"/>
        <charset val="134"/>
      </rPr>
      <t>其他涉外发展服务支出</t>
    </r>
  </si>
  <si>
    <r>
      <rPr>
        <sz val="12"/>
        <rFont val="Times New Roman"/>
        <charset val="134"/>
      </rPr>
      <t xml:space="preserve">    </t>
    </r>
    <r>
      <rPr>
        <sz val="12"/>
        <rFont val="方正书宋_GBK"/>
        <charset val="134"/>
      </rPr>
      <t>其他商业服务业等支出</t>
    </r>
  </si>
  <si>
    <r>
      <rPr>
        <sz val="12"/>
        <rFont val="Times New Roman"/>
        <charset val="134"/>
      </rPr>
      <t xml:space="preserve">      </t>
    </r>
    <r>
      <rPr>
        <sz val="12"/>
        <rFont val="方正书宋_GBK"/>
        <charset val="134"/>
      </rPr>
      <t>服务业基础设施建设</t>
    </r>
  </si>
  <si>
    <r>
      <rPr>
        <sz val="12"/>
        <rFont val="Times New Roman"/>
        <charset val="134"/>
      </rPr>
      <t xml:space="preserve">      </t>
    </r>
    <r>
      <rPr>
        <sz val="12"/>
        <rFont val="方正书宋_GBK"/>
        <charset val="134"/>
      </rPr>
      <t>其他商业服务业等支出</t>
    </r>
  </si>
  <si>
    <r>
      <rPr>
        <sz val="12"/>
        <rFont val="Times New Roman"/>
        <charset val="134"/>
      </rPr>
      <t xml:space="preserve">  </t>
    </r>
    <r>
      <rPr>
        <sz val="12"/>
        <rFont val="方正书宋_GBK"/>
        <charset val="134"/>
      </rPr>
      <t>金融支出</t>
    </r>
  </si>
  <si>
    <r>
      <rPr>
        <sz val="12"/>
        <rFont val="Times New Roman"/>
        <charset val="134"/>
      </rPr>
      <t xml:space="preserve">    </t>
    </r>
    <r>
      <rPr>
        <sz val="12"/>
        <rFont val="方正书宋_GBK"/>
        <charset val="134"/>
      </rPr>
      <t>金融部门行政支出</t>
    </r>
  </si>
  <si>
    <r>
      <rPr>
        <sz val="12"/>
        <rFont val="Times New Roman"/>
        <charset val="134"/>
      </rPr>
      <t xml:space="preserve">      </t>
    </r>
    <r>
      <rPr>
        <sz val="12"/>
        <rFont val="方正书宋_GBK"/>
        <charset val="134"/>
      </rPr>
      <t>安全防卫</t>
    </r>
  </si>
  <si>
    <r>
      <rPr>
        <sz val="12"/>
        <rFont val="Times New Roman"/>
        <charset val="134"/>
      </rPr>
      <t xml:space="preserve">      </t>
    </r>
    <r>
      <rPr>
        <sz val="12"/>
        <rFont val="方正书宋_GBK"/>
        <charset val="134"/>
      </rPr>
      <t>金融部门其他行政支出</t>
    </r>
  </si>
  <si>
    <r>
      <rPr>
        <sz val="12"/>
        <rFont val="Times New Roman"/>
        <charset val="134"/>
      </rPr>
      <t xml:space="preserve">    </t>
    </r>
    <r>
      <rPr>
        <sz val="12"/>
        <rFont val="方正书宋_GBK"/>
        <charset val="134"/>
      </rPr>
      <t>金融部门监管支出</t>
    </r>
  </si>
  <si>
    <r>
      <rPr>
        <sz val="12"/>
        <rFont val="Times New Roman"/>
        <charset val="134"/>
      </rPr>
      <t xml:space="preserve">      </t>
    </r>
    <r>
      <rPr>
        <sz val="12"/>
        <rFont val="方正书宋_GBK"/>
        <charset val="134"/>
      </rPr>
      <t>货币发行</t>
    </r>
  </si>
  <si>
    <r>
      <rPr>
        <sz val="12"/>
        <rFont val="Times New Roman"/>
        <charset val="134"/>
      </rPr>
      <t xml:space="preserve">      </t>
    </r>
    <r>
      <rPr>
        <sz val="12"/>
        <rFont val="方正书宋_GBK"/>
        <charset val="134"/>
      </rPr>
      <t>金融服务</t>
    </r>
  </si>
  <si>
    <r>
      <rPr>
        <sz val="12"/>
        <rFont val="Times New Roman"/>
        <charset val="134"/>
      </rPr>
      <t xml:space="preserve">      </t>
    </r>
    <r>
      <rPr>
        <sz val="12"/>
        <rFont val="方正书宋_GBK"/>
        <charset val="134"/>
      </rPr>
      <t>反假币</t>
    </r>
  </si>
  <si>
    <r>
      <rPr>
        <sz val="12"/>
        <rFont val="Times New Roman"/>
        <charset val="134"/>
      </rPr>
      <t xml:space="preserve">      </t>
    </r>
    <r>
      <rPr>
        <sz val="12"/>
        <rFont val="方正书宋_GBK"/>
        <charset val="134"/>
      </rPr>
      <t>重点金融机构监管</t>
    </r>
  </si>
  <si>
    <r>
      <rPr>
        <sz val="12"/>
        <rFont val="Times New Roman"/>
        <charset val="134"/>
      </rPr>
      <t xml:space="preserve">      </t>
    </r>
    <r>
      <rPr>
        <sz val="12"/>
        <rFont val="方正书宋_GBK"/>
        <charset val="134"/>
      </rPr>
      <t>金融稽查与案件处理</t>
    </r>
  </si>
  <si>
    <r>
      <rPr>
        <sz val="12"/>
        <rFont val="Times New Roman"/>
        <charset val="134"/>
      </rPr>
      <t xml:space="preserve">      </t>
    </r>
    <r>
      <rPr>
        <sz val="12"/>
        <rFont val="方正书宋_GBK"/>
        <charset val="134"/>
      </rPr>
      <t>金融行业电子化建设</t>
    </r>
  </si>
  <si>
    <r>
      <rPr>
        <sz val="12"/>
        <rFont val="Times New Roman"/>
        <charset val="134"/>
      </rPr>
      <t xml:space="preserve">      </t>
    </r>
    <r>
      <rPr>
        <sz val="12"/>
        <rFont val="方正书宋_GBK"/>
        <charset val="134"/>
      </rPr>
      <t>从业人员资格考试</t>
    </r>
  </si>
  <si>
    <r>
      <rPr>
        <sz val="12"/>
        <rFont val="Times New Roman"/>
        <charset val="134"/>
      </rPr>
      <t xml:space="preserve">      </t>
    </r>
    <r>
      <rPr>
        <sz val="12"/>
        <rFont val="方正书宋_GBK"/>
        <charset val="134"/>
      </rPr>
      <t>反洗钱</t>
    </r>
  </si>
  <si>
    <r>
      <rPr>
        <sz val="12"/>
        <rFont val="Times New Roman"/>
        <charset val="134"/>
      </rPr>
      <t xml:space="preserve">      </t>
    </r>
    <r>
      <rPr>
        <sz val="12"/>
        <rFont val="方正书宋_GBK"/>
        <charset val="134"/>
      </rPr>
      <t>金融部门其他监管支出</t>
    </r>
  </si>
  <si>
    <r>
      <rPr>
        <sz val="12"/>
        <rFont val="Times New Roman"/>
        <charset val="134"/>
      </rPr>
      <t xml:space="preserve">    </t>
    </r>
    <r>
      <rPr>
        <sz val="12"/>
        <rFont val="方正书宋_GBK"/>
        <charset val="134"/>
      </rPr>
      <t>金融发展支出</t>
    </r>
  </si>
  <si>
    <r>
      <rPr>
        <sz val="12"/>
        <rFont val="Times New Roman"/>
        <charset val="134"/>
      </rPr>
      <t xml:space="preserve">      </t>
    </r>
    <r>
      <rPr>
        <sz val="12"/>
        <rFont val="方正书宋_GBK"/>
        <charset val="134"/>
      </rPr>
      <t>政策性银行亏损补贴</t>
    </r>
  </si>
  <si>
    <r>
      <rPr>
        <sz val="12"/>
        <rFont val="Times New Roman"/>
        <charset val="134"/>
      </rPr>
      <t xml:space="preserve">      </t>
    </r>
    <r>
      <rPr>
        <sz val="12"/>
        <rFont val="方正书宋_GBK"/>
        <charset val="134"/>
      </rPr>
      <t>利息费用补贴支出</t>
    </r>
  </si>
  <si>
    <r>
      <rPr>
        <sz val="12"/>
        <rFont val="Times New Roman"/>
        <charset val="134"/>
      </rPr>
      <t xml:space="preserve">      </t>
    </r>
    <r>
      <rPr>
        <sz val="12"/>
        <rFont val="方正书宋_GBK"/>
        <charset val="134"/>
      </rPr>
      <t>补充资本金</t>
    </r>
  </si>
  <si>
    <r>
      <rPr>
        <sz val="12"/>
        <rFont val="Times New Roman"/>
        <charset val="134"/>
      </rPr>
      <t xml:space="preserve">      </t>
    </r>
    <r>
      <rPr>
        <sz val="12"/>
        <rFont val="方正书宋_GBK"/>
        <charset val="134"/>
      </rPr>
      <t>风险基金补助</t>
    </r>
  </si>
  <si>
    <r>
      <rPr>
        <sz val="12"/>
        <rFont val="Times New Roman"/>
        <charset val="134"/>
      </rPr>
      <t xml:space="preserve">      </t>
    </r>
    <r>
      <rPr>
        <sz val="12"/>
        <rFont val="方正书宋_GBK"/>
        <charset val="134"/>
      </rPr>
      <t>其他金融发展支出</t>
    </r>
  </si>
  <si>
    <r>
      <rPr>
        <sz val="12"/>
        <rFont val="Times New Roman"/>
        <charset val="134"/>
      </rPr>
      <t xml:space="preserve">    </t>
    </r>
    <r>
      <rPr>
        <sz val="12"/>
        <rFont val="方正书宋_GBK"/>
        <charset val="134"/>
      </rPr>
      <t>金融调控支出</t>
    </r>
  </si>
  <si>
    <r>
      <rPr>
        <sz val="12"/>
        <rFont val="Times New Roman"/>
        <charset val="134"/>
      </rPr>
      <t xml:space="preserve">      </t>
    </r>
    <r>
      <rPr>
        <sz val="12"/>
        <rFont val="方正书宋_GBK"/>
        <charset val="134"/>
      </rPr>
      <t>中央银行亏损补贴</t>
    </r>
  </si>
  <si>
    <r>
      <rPr>
        <sz val="12"/>
        <rFont val="Times New Roman"/>
        <charset val="134"/>
      </rPr>
      <t xml:space="preserve">      </t>
    </r>
    <r>
      <rPr>
        <sz val="12"/>
        <rFont val="方正书宋_GBK"/>
        <charset val="134"/>
      </rPr>
      <t>其他金融调控支出</t>
    </r>
  </si>
  <si>
    <r>
      <rPr>
        <sz val="12"/>
        <rFont val="Times New Roman"/>
        <charset val="134"/>
      </rPr>
      <t xml:space="preserve">    </t>
    </r>
    <r>
      <rPr>
        <sz val="12"/>
        <rFont val="方正书宋_GBK"/>
        <charset val="134"/>
      </rPr>
      <t>其他金融支出</t>
    </r>
  </si>
  <si>
    <r>
      <rPr>
        <sz val="12"/>
        <rFont val="Times New Roman"/>
        <charset val="134"/>
      </rPr>
      <t xml:space="preserve">      </t>
    </r>
    <r>
      <rPr>
        <sz val="12"/>
        <rFont val="方正书宋_GBK"/>
        <charset val="134"/>
      </rPr>
      <t>重点企业贷款贴息</t>
    </r>
  </si>
  <si>
    <r>
      <rPr>
        <sz val="12"/>
        <rFont val="Times New Roman"/>
        <charset val="134"/>
      </rPr>
      <t xml:space="preserve">      </t>
    </r>
    <r>
      <rPr>
        <sz val="12"/>
        <rFont val="方正书宋_GBK"/>
        <charset val="134"/>
      </rPr>
      <t>其他金融支出</t>
    </r>
  </si>
  <si>
    <r>
      <rPr>
        <sz val="12"/>
        <rFont val="Times New Roman"/>
        <charset val="134"/>
      </rPr>
      <t xml:space="preserve">  </t>
    </r>
    <r>
      <rPr>
        <sz val="12"/>
        <rFont val="方正书宋_GBK"/>
        <charset val="134"/>
      </rPr>
      <t>援助其他地区支出</t>
    </r>
  </si>
  <si>
    <r>
      <rPr>
        <sz val="12"/>
        <rFont val="Times New Roman"/>
        <charset val="134"/>
      </rPr>
      <t xml:space="preserve">    </t>
    </r>
    <r>
      <rPr>
        <sz val="12"/>
        <rFont val="方正书宋_GBK"/>
        <charset val="134"/>
      </rPr>
      <t>一般公共服务</t>
    </r>
  </si>
  <si>
    <r>
      <rPr>
        <sz val="12"/>
        <rFont val="Times New Roman"/>
        <charset val="134"/>
      </rPr>
      <t xml:space="preserve">    </t>
    </r>
    <r>
      <rPr>
        <sz val="12"/>
        <rFont val="方正书宋_GBK"/>
        <charset val="134"/>
      </rPr>
      <t>教育</t>
    </r>
  </si>
  <si>
    <r>
      <rPr>
        <sz val="12"/>
        <rFont val="Times New Roman"/>
        <charset val="134"/>
      </rPr>
      <t xml:space="preserve">    </t>
    </r>
    <r>
      <rPr>
        <sz val="12"/>
        <rFont val="方正书宋_GBK"/>
        <charset val="134"/>
      </rPr>
      <t>文化旅游体育与传媒</t>
    </r>
  </si>
  <si>
    <r>
      <rPr>
        <sz val="12"/>
        <rFont val="Times New Roman"/>
        <charset val="134"/>
      </rPr>
      <t xml:space="preserve">    </t>
    </r>
    <r>
      <rPr>
        <sz val="12"/>
        <rFont val="方正书宋_GBK"/>
        <charset val="134"/>
      </rPr>
      <t>卫生健康</t>
    </r>
  </si>
  <si>
    <r>
      <rPr>
        <sz val="12"/>
        <rFont val="Times New Roman"/>
        <charset val="134"/>
      </rPr>
      <t xml:space="preserve">    </t>
    </r>
    <r>
      <rPr>
        <sz val="12"/>
        <rFont val="方正书宋_GBK"/>
        <charset val="134"/>
      </rPr>
      <t>节能环保</t>
    </r>
  </si>
  <si>
    <r>
      <rPr>
        <sz val="12"/>
        <rFont val="Times New Roman"/>
        <charset val="134"/>
      </rPr>
      <t xml:space="preserve">    </t>
    </r>
    <r>
      <rPr>
        <sz val="12"/>
        <rFont val="方正书宋_GBK"/>
        <charset val="134"/>
      </rPr>
      <t>交通运输</t>
    </r>
  </si>
  <si>
    <r>
      <rPr>
        <sz val="12"/>
        <rFont val="Times New Roman"/>
        <charset val="134"/>
      </rPr>
      <t xml:space="preserve">    </t>
    </r>
    <r>
      <rPr>
        <sz val="12"/>
        <rFont val="方正书宋_GBK"/>
        <charset val="134"/>
      </rPr>
      <t>住房保障</t>
    </r>
  </si>
  <si>
    <r>
      <rPr>
        <sz val="12"/>
        <rFont val="Times New Roman"/>
        <charset val="134"/>
      </rPr>
      <t xml:space="preserve">    </t>
    </r>
    <r>
      <rPr>
        <sz val="12"/>
        <rFont val="方正书宋_GBK"/>
        <charset val="134"/>
      </rPr>
      <t>其他支出</t>
    </r>
  </si>
  <si>
    <r>
      <rPr>
        <sz val="12"/>
        <rFont val="Times New Roman"/>
        <charset val="134"/>
      </rPr>
      <t xml:space="preserve">  </t>
    </r>
    <r>
      <rPr>
        <sz val="12"/>
        <rFont val="方正书宋_GBK"/>
        <charset val="134"/>
      </rPr>
      <t>自然资源海洋气象等支出</t>
    </r>
  </si>
  <si>
    <r>
      <rPr>
        <sz val="12"/>
        <rFont val="Times New Roman"/>
        <charset val="134"/>
      </rPr>
      <t xml:space="preserve">    </t>
    </r>
    <r>
      <rPr>
        <sz val="12"/>
        <rFont val="方正书宋_GBK"/>
        <charset val="134"/>
      </rPr>
      <t>自然资源事务</t>
    </r>
  </si>
  <si>
    <r>
      <rPr>
        <sz val="12"/>
        <rFont val="Times New Roman"/>
        <charset val="134"/>
      </rPr>
      <t xml:space="preserve">      </t>
    </r>
    <r>
      <rPr>
        <sz val="12"/>
        <rFont val="方正书宋_GBK"/>
        <charset val="134"/>
      </rPr>
      <t>自然资源规划及管理</t>
    </r>
  </si>
  <si>
    <r>
      <rPr>
        <sz val="12"/>
        <rFont val="Times New Roman"/>
        <charset val="134"/>
      </rPr>
      <t xml:space="preserve">      </t>
    </r>
    <r>
      <rPr>
        <sz val="12"/>
        <rFont val="方正书宋_GBK"/>
        <charset val="134"/>
      </rPr>
      <t>自然资源利用与保护</t>
    </r>
  </si>
  <si>
    <r>
      <rPr>
        <sz val="12"/>
        <rFont val="Times New Roman"/>
        <charset val="134"/>
      </rPr>
      <t xml:space="preserve">      </t>
    </r>
    <r>
      <rPr>
        <sz val="12"/>
        <rFont val="方正书宋_GBK"/>
        <charset val="134"/>
      </rPr>
      <t>自然资源社会公益服务</t>
    </r>
  </si>
  <si>
    <r>
      <rPr>
        <sz val="12"/>
        <rFont val="Times New Roman"/>
        <charset val="134"/>
      </rPr>
      <t xml:space="preserve">      </t>
    </r>
    <r>
      <rPr>
        <sz val="12"/>
        <rFont val="方正书宋_GBK"/>
        <charset val="134"/>
      </rPr>
      <t>自然资源行业业务管理</t>
    </r>
  </si>
  <si>
    <r>
      <rPr>
        <sz val="12"/>
        <rFont val="Times New Roman"/>
        <charset val="134"/>
      </rPr>
      <t xml:space="preserve">      </t>
    </r>
    <r>
      <rPr>
        <sz val="12"/>
        <rFont val="方正书宋_GBK"/>
        <charset val="134"/>
      </rPr>
      <t>自然资源调查与确权登记</t>
    </r>
  </si>
  <si>
    <r>
      <rPr>
        <sz val="12"/>
        <rFont val="Times New Roman"/>
        <charset val="134"/>
      </rPr>
      <t xml:space="preserve">      </t>
    </r>
    <r>
      <rPr>
        <sz val="12"/>
        <rFont val="方正书宋_GBK"/>
        <charset val="134"/>
      </rPr>
      <t>土地资源储备支出</t>
    </r>
  </si>
  <si>
    <r>
      <rPr>
        <sz val="12"/>
        <rFont val="Times New Roman"/>
        <charset val="134"/>
      </rPr>
      <t xml:space="preserve">      </t>
    </r>
    <r>
      <rPr>
        <sz val="12"/>
        <rFont val="方正书宋_GBK"/>
        <charset val="134"/>
      </rPr>
      <t>地质矿产资源与环境调查</t>
    </r>
  </si>
  <si>
    <r>
      <rPr>
        <sz val="12"/>
        <rFont val="Times New Roman"/>
        <charset val="134"/>
      </rPr>
      <t xml:space="preserve">      </t>
    </r>
    <r>
      <rPr>
        <sz val="12"/>
        <rFont val="方正书宋_GBK"/>
        <charset val="134"/>
      </rPr>
      <t>地质勘查与矿产资源管理</t>
    </r>
  </si>
  <si>
    <r>
      <rPr>
        <sz val="12"/>
        <rFont val="Times New Roman"/>
        <charset val="134"/>
      </rPr>
      <t xml:space="preserve">      </t>
    </r>
    <r>
      <rPr>
        <sz val="12"/>
        <rFont val="方正书宋_GBK"/>
        <charset val="134"/>
      </rPr>
      <t>地质转产项目财政贴息</t>
    </r>
  </si>
  <si>
    <r>
      <rPr>
        <sz val="12"/>
        <rFont val="Times New Roman"/>
        <charset val="134"/>
      </rPr>
      <t xml:space="preserve">      </t>
    </r>
    <r>
      <rPr>
        <sz val="12"/>
        <rFont val="方正书宋_GBK"/>
        <charset val="134"/>
      </rPr>
      <t>国外风险勘查</t>
    </r>
  </si>
  <si>
    <r>
      <rPr>
        <sz val="12"/>
        <rFont val="Times New Roman"/>
        <charset val="134"/>
      </rPr>
      <t xml:space="preserve">      </t>
    </r>
    <r>
      <rPr>
        <sz val="12"/>
        <rFont val="方正书宋_GBK"/>
        <charset val="134"/>
      </rPr>
      <t>地质勘查基金</t>
    </r>
    <r>
      <rPr>
        <sz val="12"/>
        <rFont val="Times New Roman"/>
        <charset val="134"/>
      </rPr>
      <t>(</t>
    </r>
    <r>
      <rPr>
        <sz val="12"/>
        <rFont val="方正书宋_GBK"/>
        <charset val="134"/>
      </rPr>
      <t>周转金</t>
    </r>
    <r>
      <rPr>
        <sz val="12"/>
        <rFont val="Times New Roman"/>
        <charset val="134"/>
      </rPr>
      <t>)</t>
    </r>
    <r>
      <rPr>
        <sz val="12"/>
        <rFont val="方正书宋_GBK"/>
        <charset val="134"/>
      </rPr>
      <t>支出</t>
    </r>
  </si>
  <si>
    <r>
      <rPr>
        <sz val="12"/>
        <rFont val="Times New Roman"/>
        <charset val="134"/>
      </rPr>
      <t xml:space="preserve">      </t>
    </r>
    <r>
      <rPr>
        <sz val="12"/>
        <rFont val="方正书宋_GBK"/>
        <charset val="134"/>
      </rPr>
      <t>海域与海岛管理</t>
    </r>
  </si>
  <si>
    <r>
      <rPr>
        <sz val="12"/>
        <rFont val="Times New Roman"/>
        <charset val="134"/>
      </rPr>
      <t xml:space="preserve">      </t>
    </r>
    <r>
      <rPr>
        <sz val="12"/>
        <rFont val="方正书宋_GBK"/>
        <charset val="134"/>
      </rPr>
      <t>自然资源国际合作与海洋权益维护</t>
    </r>
  </si>
  <si>
    <r>
      <rPr>
        <sz val="12"/>
        <rFont val="Times New Roman"/>
        <charset val="134"/>
      </rPr>
      <t xml:space="preserve">      </t>
    </r>
    <r>
      <rPr>
        <sz val="12"/>
        <rFont val="方正书宋_GBK"/>
        <charset val="134"/>
      </rPr>
      <t>自然资源卫星</t>
    </r>
  </si>
  <si>
    <r>
      <rPr>
        <sz val="12"/>
        <rFont val="Times New Roman"/>
        <charset val="134"/>
      </rPr>
      <t xml:space="preserve">      </t>
    </r>
    <r>
      <rPr>
        <sz val="12"/>
        <rFont val="方正书宋_GBK"/>
        <charset val="134"/>
      </rPr>
      <t>极地考察</t>
    </r>
  </si>
  <si>
    <r>
      <rPr>
        <sz val="12"/>
        <rFont val="Times New Roman"/>
        <charset val="134"/>
      </rPr>
      <t xml:space="preserve">      </t>
    </r>
    <r>
      <rPr>
        <sz val="12"/>
        <rFont val="方正书宋_GBK"/>
        <charset val="134"/>
      </rPr>
      <t>深海调查与资源开发</t>
    </r>
  </si>
  <si>
    <r>
      <rPr>
        <sz val="12"/>
        <rFont val="Times New Roman"/>
        <charset val="134"/>
      </rPr>
      <t xml:space="preserve">      </t>
    </r>
    <r>
      <rPr>
        <sz val="12"/>
        <rFont val="方正书宋_GBK"/>
        <charset val="134"/>
      </rPr>
      <t>海港航标维护</t>
    </r>
  </si>
  <si>
    <r>
      <rPr>
        <sz val="12"/>
        <rFont val="Times New Roman"/>
        <charset val="134"/>
      </rPr>
      <t xml:space="preserve">      </t>
    </r>
    <r>
      <rPr>
        <sz val="12"/>
        <rFont val="方正书宋_GBK"/>
        <charset val="134"/>
      </rPr>
      <t>海水淡化</t>
    </r>
  </si>
  <si>
    <r>
      <rPr>
        <sz val="12"/>
        <rFont val="Times New Roman"/>
        <charset val="134"/>
      </rPr>
      <t xml:space="preserve">      </t>
    </r>
    <r>
      <rPr>
        <sz val="12"/>
        <rFont val="方正书宋_GBK"/>
        <charset val="134"/>
      </rPr>
      <t>无居民海岛使用金支出</t>
    </r>
  </si>
  <si>
    <r>
      <rPr>
        <sz val="12"/>
        <rFont val="Times New Roman"/>
        <charset val="134"/>
      </rPr>
      <t xml:space="preserve">      </t>
    </r>
    <r>
      <rPr>
        <sz val="12"/>
        <rFont val="方正书宋_GBK"/>
        <charset val="134"/>
      </rPr>
      <t>海洋战略规划与预警监测</t>
    </r>
  </si>
  <si>
    <r>
      <rPr>
        <sz val="12"/>
        <rFont val="Times New Roman"/>
        <charset val="134"/>
      </rPr>
      <t xml:space="preserve">      </t>
    </r>
    <r>
      <rPr>
        <sz val="12"/>
        <rFont val="方正书宋_GBK"/>
        <charset val="134"/>
      </rPr>
      <t>基础测绘与地理信息监管</t>
    </r>
  </si>
  <si>
    <r>
      <rPr>
        <sz val="12"/>
        <rFont val="Times New Roman"/>
        <charset val="134"/>
      </rPr>
      <t xml:space="preserve">      </t>
    </r>
    <r>
      <rPr>
        <sz val="12"/>
        <rFont val="方正书宋_GBK"/>
        <charset val="134"/>
      </rPr>
      <t>其他自然资源事务支出</t>
    </r>
  </si>
  <si>
    <r>
      <rPr>
        <sz val="12"/>
        <rFont val="Times New Roman"/>
        <charset val="134"/>
      </rPr>
      <t xml:space="preserve">    </t>
    </r>
    <r>
      <rPr>
        <sz val="12"/>
        <rFont val="方正书宋_GBK"/>
        <charset val="134"/>
      </rPr>
      <t>气象事务</t>
    </r>
  </si>
  <si>
    <r>
      <rPr>
        <sz val="12"/>
        <rFont val="Times New Roman"/>
        <charset val="134"/>
      </rPr>
      <t xml:space="preserve">      </t>
    </r>
    <r>
      <rPr>
        <sz val="12"/>
        <rFont val="方正书宋_GBK"/>
        <charset val="134"/>
      </rPr>
      <t>气象事业机构</t>
    </r>
  </si>
  <si>
    <r>
      <rPr>
        <sz val="12"/>
        <rFont val="Times New Roman"/>
        <charset val="134"/>
      </rPr>
      <t xml:space="preserve">      </t>
    </r>
    <r>
      <rPr>
        <sz val="12"/>
        <rFont val="方正书宋_GBK"/>
        <charset val="134"/>
      </rPr>
      <t>气象探测</t>
    </r>
  </si>
  <si>
    <r>
      <rPr>
        <sz val="12"/>
        <rFont val="Times New Roman"/>
        <charset val="134"/>
      </rPr>
      <t xml:space="preserve">      </t>
    </r>
    <r>
      <rPr>
        <sz val="12"/>
        <rFont val="方正书宋_GBK"/>
        <charset val="134"/>
      </rPr>
      <t>气象信息传输及管理</t>
    </r>
  </si>
  <si>
    <r>
      <rPr>
        <sz val="12"/>
        <rFont val="Times New Roman"/>
        <charset val="134"/>
      </rPr>
      <t xml:space="preserve">      </t>
    </r>
    <r>
      <rPr>
        <sz val="12"/>
        <rFont val="方正书宋_GBK"/>
        <charset val="134"/>
      </rPr>
      <t>气象预报预测</t>
    </r>
  </si>
  <si>
    <r>
      <rPr>
        <sz val="12"/>
        <rFont val="Times New Roman"/>
        <charset val="134"/>
      </rPr>
      <t xml:space="preserve">      </t>
    </r>
    <r>
      <rPr>
        <sz val="12"/>
        <rFont val="方正书宋_GBK"/>
        <charset val="134"/>
      </rPr>
      <t>气象服务</t>
    </r>
  </si>
  <si>
    <r>
      <rPr>
        <sz val="12"/>
        <rFont val="Times New Roman"/>
        <charset val="134"/>
      </rPr>
      <t xml:space="preserve">      </t>
    </r>
    <r>
      <rPr>
        <sz val="12"/>
        <rFont val="方正书宋_GBK"/>
        <charset val="134"/>
      </rPr>
      <t>气象装备保障维护</t>
    </r>
  </si>
  <si>
    <r>
      <rPr>
        <sz val="12"/>
        <rFont val="Times New Roman"/>
        <charset val="134"/>
      </rPr>
      <t xml:space="preserve">      </t>
    </r>
    <r>
      <rPr>
        <sz val="12"/>
        <rFont val="方正书宋_GBK"/>
        <charset val="134"/>
      </rPr>
      <t>气象基础设施建设与维修</t>
    </r>
  </si>
  <si>
    <r>
      <rPr>
        <sz val="12"/>
        <rFont val="Times New Roman"/>
        <charset val="134"/>
      </rPr>
      <t xml:space="preserve">      </t>
    </r>
    <r>
      <rPr>
        <sz val="12"/>
        <rFont val="方正书宋_GBK"/>
        <charset val="134"/>
      </rPr>
      <t>气象卫星</t>
    </r>
  </si>
  <si>
    <r>
      <rPr>
        <sz val="12"/>
        <rFont val="Times New Roman"/>
        <charset val="134"/>
      </rPr>
      <t xml:space="preserve">      </t>
    </r>
    <r>
      <rPr>
        <sz val="12"/>
        <rFont val="方正书宋_GBK"/>
        <charset val="134"/>
      </rPr>
      <t>气象法规与标准</t>
    </r>
  </si>
  <si>
    <r>
      <rPr>
        <sz val="12"/>
        <rFont val="Times New Roman"/>
        <charset val="134"/>
      </rPr>
      <t xml:space="preserve">      </t>
    </r>
    <r>
      <rPr>
        <sz val="12"/>
        <rFont val="方正书宋_GBK"/>
        <charset val="134"/>
      </rPr>
      <t>气象资金审计稽查</t>
    </r>
  </si>
  <si>
    <r>
      <rPr>
        <sz val="12"/>
        <rFont val="Times New Roman"/>
        <charset val="134"/>
      </rPr>
      <t xml:space="preserve">      </t>
    </r>
    <r>
      <rPr>
        <sz val="12"/>
        <rFont val="方正书宋_GBK"/>
        <charset val="134"/>
      </rPr>
      <t>其他气象事务支出</t>
    </r>
  </si>
  <si>
    <r>
      <rPr>
        <sz val="12"/>
        <rFont val="Times New Roman"/>
        <charset val="134"/>
      </rPr>
      <t xml:space="preserve">    </t>
    </r>
    <r>
      <rPr>
        <sz val="12"/>
        <rFont val="方正书宋_GBK"/>
        <charset val="134"/>
      </rPr>
      <t>其他自然资源海洋气象等支出</t>
    </r>
  </si>
  <si>
    <r>
      <rPr>
        <sz val="12"/>
        <rFont val="Times New Roman"/>
        <charset val="134"/>
      </rPr>
      <t xml:space="preserve">      </t>
    </r>
    <r>
      <rPr>
        <sz val="12"/>
        <rFont val="方正书宋_GBK"/>
        <charset val="134"/>
      </rPr>
      <t>其他自然资源海洋气象等支出</t>
    </r>
  </si>
  <si>
    <r>
      <rPr>
        <sz val="12"/>
        <rFont val="Times New Roman"/>
        <charset val="134"/>
      </rPr>
      <t xml:space="preserve">  </t>
    </r>
    <r>
      <rPr>
        <sz val="12"/>
        <rFont val="方正书宋_GBK"/>
        <charset val="134"/>
      </rPr>
      <t>住房保障支出</t>
    </r>
  </si>
  <si>
    <r>
      <rPr>
        <sz val="12"/>
        <rFont val="Times New Roman"/>
        <charset val="134"/>
      </rPr>
      <t xml:space="preserve">    </t>
    </r>
    <r>
      <rPr>
        <sz val="12"/>
        <rFont val="方正书宋_GBK"/>
        <charset val="134"/>
      </rPr>
      <t>保障性安居工程支出</t>
    </r>
  </si>
  <si>
    <r>
      <rPr>
        <sz val="12"/>
        <rFont val="Times New Roman"/>
        <charset val="134"/>
      </rPr>
      <t xml:space="preserve">      </t>
    </r>
    <r>
      <rPr>
        <sz val="12"/>
        <rFont val="方正书宋_GBK"/>
        <charset val="134"/>
      </rPr>
      <t>沉陷区治理</t>
    </r>
  </si>
  <si>
    <r>
      <rPr>
        <sz val="12"/>
        <rFont val="Times New Roman"/>
        <charset val="134"/>
      </rPr>
      <t xml:space="preserve">      </t>
    </r>
    <r>
      <rPr>
        <sz val="12"/>
        <rFont val="方正书宋_GBK"/>
        <charset val="134"/>
      </rPr>
      <t>棚户区改造</t>
    </r>
  </si>
  <si>
    <r>
      <rPr>
        <sz val="12"/>
        <rFont val="Times New Roman"/>
        <charset val="134"/>
      </rPr>
      <t xml:space="preserve">      </t>
    </r>
    <r>
      <rPr>
        <sz val="12"/>
        <rFont val="方正书宋_GBK"/>
        <charset val="134"/>
      </rPr>
      <t>少数民族地区游牧民定居工程</t>
    </r>
  </si>
  <si>
    <r>
      <rPr>
        <sz val="12"/>
        <rFont val="Times New Roman"/>
        <charset val="134"/>
      </rPr>
      <t xml:space="preserve">      </t>
    </r>
    <r>
      <rPr>
        <sz val="12"/>
        <rFont val="方正书宋_GBK"/>
        <charset val="134"/>
      </rPr>
      <t>农村危房改造</t>
    </r>
  </si>
  <si>
    <r>
      <rPr>
        <sz val="12"/>
        <rFont val="Times New Roman"/>
        <charset val="134"/>
      </rPr>
      <t xml:space="preserve">      </t>
    </r>
    <r>
      <rPr>
        <sz val="12"/>
        <rFont val="方正书宋_GBK"/>
        <charset val="134"/>
      </rPr>
      <t>老旧小区改造</t>
    </r>
  </si>
  <si>
    <r>
      <rPr>
        <sz val="12"/>
        <rFont val="Times New Roman"/>
        <charset val="134"/>
      </rPr>
      <t xml:space="preserve">      </t>
    </r>
    <r>
      <rPr>
        <sz val="12"/>
        <rFont val="方正书宋_GBK"/>
        <charset val="134"/>
      </rPr>
      <t>配租型住房保障</t>
    </r>
  </si>
  <si>
    <r>
      <rPr>
        <sz val="12"/>
        <rFont val="Times New Roman"/>
        <charset val="134"/>
      </rPr>
      <t xml:space="preserve">      </t>
    </r>
    <r>
      <rPr>
        <sz val="12"/>
        <rFont val="方正书宋_GBK"/>
        <charset val="134"/>
      </rPr>
      <t>配售型保障性住房</t>
    </r>
  </si>
  <si>
    <r>
      <rPr>
        <sz val="12"/>
        <rFont val="Times New Roman"/>
        <charset val="134"/>
      </rPr>
      <t xml:space="preserve">      </t>
    </r>
    <r>
      <rPr>
        <sz val="12"/>
        <rFont val="方正书宋_GBK"/>
        <charset val="134"/>
      </rPr>
      <t>城中村改造</t>
    </r>
  </si>
  <si>
    <r>
      <rPr>
        <sz val="12"/>
        <rFont val="Times New Roman"/>
        <charset val="134"/>
      </rPr>
      <t xml:space="preserve">      </t>
    </r>
    <r>
      <rPr>
        <sz val="12"/>
        <rFont val="方正书宋_GBK"/>
        <charset val="134"/>
      </rPr>
      <t>其他保障性安居工程支出</t>
    </r>
  </si>
  <si>
    <r>
      <rPr>
        <sz val="12"/>
        <rFont val="Times New Roman"/>
        <charset val="134"/>
      </rPr>
      <t xml:space="preserve">    </t>
    </r>
    <r>
      <rPr>
        <sz val="12"/>
        <rFont val="方正书宋_GBK"/>
        <charset val="134"/>
      </rPr>
      <t>住房改革支出</t>
    </r>
  </si>
  <si>
    <r>
      <rPr>
        <sz val="12"/>
        <rFont val="Times New Roman"/>
        <charset val="134"/>
      </rPr>
      <t xml:space="preserve">      </t>
    </r>
    <r>
      <rPr>
        <sz val="12"/>
        <rFont val="方正书宋_GBK"/>
        <charset val="134"/>
      </rPr>
      <t>住房公积金</t>
    </r>
  </si>
  <si>
    <r>
      <rPr>
        <sz val="12"/>
        <rFont val="Times New Roman"/>
        <charset val="134"/>
      </rPr>
      <t xml:space="preserve">      </t>
    </r>
    <r>
      <rPr>
        <sz val="12"/>
        <rFont val="方正书宋_GBK"/>
        <charset val="134"/>
      </rPr>
      <t>提租补贴</t>
    </r>
  </si>
  <si>
    <r>
      <rPr>
        <sz val="12"/>
        <rFont val="Times New Roman"/>
        <charset val="134"/>
      </rPr>
      <t xml:space="preserve">      </t>
    </r>
    <r>
      <rPr>
        <sz val="12"/>
        <rFont val="方正书宋_GBK"/>
        <charset val="134"/>
      </rPr>
      <t>购房补贴</t>
    </r>
  </si>
  <si>
    <r>
      <rPr>
        <sz val="12"/>
        <rFont val="Times New Roman"/>
        <charset val="134"/>
      </rPr>
      <t xml:space="preserve">    </t>
    </r>
    <r>
      <rPr>
        <sz val="12"/>
        <rFont val="方正书宋_GBK"/>
        <charset val="134"/>
      </rPr>
      <t>城乡社区住宅</t>
    </r>
  </si>
  <si>
    <r>
      <rPr>
        <sz val="12"/>
        <rFont val="Times New Roman"/>
        <charset val="134"/>
      </rPr>
      <t xml:space="preserve">      </t>
    </r>
    <r>
      <rPr>
        <sz val="12"/>
        <rFont val="方正书宋_GBK"/>
        <charset val="134"/>
      </rPr>
      <t>公有住房建设和维修改造支出</t>
    </r>
  </si>
  <si>
    <r>
      <rPr>
        <sz val="12"/>
        <rFont val="Times New Roman"/>
        <charset val="134"/>
      </rPr>
      <t xml:space="preserve">      </t>
    </r>
    <r>
      <rPr>
        <sz val="12"/>
        <rFont val="方正书宋_GBK"/>
        <charset val="134"/>
      </rPr>
      <t>住房公积金管理</t>
    </r>
  </si>
  <si>
    <r>
      <rPr>
        <sz val="12"/>
        <rFont val="Times New Roman"/>
        <charset val="134"/>
      </rPr>
      <t xml:space="preserve">      </t>
    </r>
    <r>
      <rPr>
        <sz val="12"/>
        <rFont val="方正书宋_GBK"/>
        <charset val="134"/>
      </rPr>
      <t>其他城乡社区住宅支出</t>
    </r>
  </si>
  <si>
    <r>
      <rPr>
        <sz val="12"/>
        <rFont val="Times New Roman"/>
        <charset val="134"/>
      </rPr>
      <t xml:space="preserve">  </t>
    </r>
    <r>
      <rPr>
        <sz val="12"/>
        <rFont val="方正书宋_GBK"/>
        <charset val="134"/>
      </rPr>
      <t>粮油物资储备支出</t>
    </r>
  </si>
  <si>
    <r>
      <rPr>
        <sz val="12"/>
        <rFont val="Times New Roman"/>
        <charset val="134"/>
      </rPr>
      <t xml:space="preserve">    </t>
    </r>
    <r>
      <rPr>
        <sz val="12"/>
        <rFont val="方正书宋_GBK"/>
        <charset val="134"/>
      </rPr>
      <t>粮油物资事务</t>
    </r>
  </si>
  <si>
    <r>
      <rPr>
        <sz val="12"/>
        <rFont val="Times New Roman"/>
        <charset val="134"/>
      </rPr>
      <t xml:space="preserve">      </t>
    </r>
    <r>
      <rPr>
        <sz val="12"/>
        <rFont val="方正书宋_GBK"/>
        <charset val="134"/>
      </rPr>
      <t>财务和审计支出</t>
    </r>
  </si>
  <si>
    <r>
      <rPr>
        <sz val="12"/>
        <rFont val="Times New Roman"/>
        <charset val="134"/>
      </rPr>
      <t xml:space="preserve">      </t>
    </r>
    <r>
      <rPr>
        <sz val="12"/>
        <rFont val="方正书宋_GBK"/>
        <charset val="134"/>
      </rPr>
      <t>信息统计</t>
    </r>
  </si>
  <si>
    <r>
      <rPr>
        <sz val="12"/>
        <rFont val="Times New Roman"/>
        <charset val="134"/>
      </rPr>
      <t xml:space="preserve">      </t>
    </r>
    <r>
      <rPr>
        <sz val="12"/>
        <rFont val="方正书宋_GBK"/>
        <charset val="134"/>
      </rPr>
      <t>专项业务活动</t>
    </r>
  </si>
  <si>
    <r>
      <rPr>
        <sz val="12"/>
        <rFont val="Times New Roman"/>
        <charset val="134"/>
      </rPr>
      <t xml:space="preserve">      </t>
    </r>
    <r>
      <rPr>
        <sz val="12"/>
        <rFont val="方正书宋_GBK"/>
        <charset val="134"/>
      </rPr>
      <t>国家粮油差价补贴</t>
    </r>
  </si>
  <si>
    <r>
      <rPr>
        <sz val="12"/>
        <rFont val="Times New Roman"/>
        <charset val="134"/>
      </rPr>
      <t xml:space="preserve">      </t>
    </r>
    <r>
      <rPr>
        <sz val="12"/>
        <rFont val="方正书宋_GBK"/>
        <charset val="134"/>
      </rPr>
      <t>粮食财务挂账利息补贴</t>
    </r>
  </si>
  <si>
    <r>
      <rPr>
        <sz val="12"/>
        <rFont val="Times New Roman"/>
        <charset val="134"/>
      </rPr>
      <t xml:space="preserve">      </t>
    </r>
    <r>
      <rPr>
        <sz val="12"/>
        <rFont val="方正书宋_GBK"/>
        <charset val="134"/>
      </rPr>
      <t>粮食财务挂账消化款</t>
    </r>
  </si>
  <si>
    <r>
      <rPr>
        <sz val="12"/>
        <rFont val="Times New Roman"/>
        <charset val="134"/>
      </rPr>
      <t xml:space="preserve">      </t>
    </r>
    <r>
      <rPr>
        <sz val="12"/>
        <rFont val="方正书宋_GBK"/>
        <charset val="134"/>
      </rPr>
      <t>处理陈化粮补贴</t>
    </r>
  </si>
  <si>
    <r>
      <rPr>
        <sz val="12"/>
        <rFont val="Times New Roman"/>
        <charset val="134"/>
      </rPr>
      <t xml:space="preserve">      </t>
    </r>
    <r>
      <rPr>
        <sz val="12"/>
        <rFont val="方正书宋_GBK"/>
        <charset val="134"/>
      </rPr>
      <t>粮食风险基金</t>
    </r>
  </si>
  <si>
    <r>
      <rPr>
        <sz val="12"/>
        <rFont val="Times New Roman"/>
        <charset val="134"/>
      </rPr>
      <t xml:space="preserve">      </t>
    </r>
    <r>
      <rPr>
        <sz val="12"/>
        <rFont val="方正书宋_GBK"/>
        <charset val="134"/>
      </rPr>
      <t>粮油市场调控专项资金</t>
    </r>
  </si>
  <si>
    <r>
      <rPr>
        <sz val="12"/>
        <rFont val="Times New Roman"/>
        <charset val="134"/>
      </rPr>
      <t xml:space="preserve">      </t>
    </r>
    <r>
      <rPr>
        <sz val="12"/>
        <rFont val="方正书宋_GBK"/>
        <charset val="134"/>
      </rPr>
      <t>设施建设</t>
    </r>
  </si>
  <si>
    <r>
      <rPr>
        <sz val="12"/>
        <rFont val="Times New Roman"/>
        <charset val="134"/>
      </rPr>
      <t xml:space="preserve">      </t>
    </r>
    <r>
      <rPr>
        <sz val="12"/>
        <rFont val="方正书宋_GBK"/>
        <charset val="134"/>
      </rPr>
      <t>设施安全</t>
    </r>
  </si>
  <si>
    <r>
      <rPr>
        <sz val="12"/>
        <rFont val="Times New Roman"/>
        <charset val="134"/>
      </rPr>
      <t xml:space="preserve">      </t>
    </r>
    <r>
      <rPr>
        <sz val="12"/>
        <rFont val="方正书宋_GBK"/>
        <charset val="134"/>
      </rPr>
      <t>物资保管保养</t>
    </r>
  </si>
  <si>
    <r>
      <rPr>
        <sz val="12"/>
        <rFont val="Times New Roman"/>
        <charset val="134"/>
      </rPr>
      <t xml:space="preserve">      </t>
    </r>
    <r>
      <rPr>
        <sz val="12"/>
        <rFont val="方正书宋_GBK"/>
        <charset val="134"/>
      </rPr>
      <t>其他粮油物资事务支出</t>
    </r>
  </si>
  <si>
    <r>
      <rPr>
        <sz val="12"/>
        <rFont val="Times New Roman"/>
        <charset val="134"/>
      </rPr>
      <t xml:space="preserve">    </t>
    </r>
    <r>
      <rPr>
        <sz val="12"/>
        <rFont val="方正书宋_GBK"/>
        <charset val="134"/>
      </rPr>
      <t>能源储备</t>
    </r>
  </si>
  <si>
    <r>
      <rPr>
        <sz val="12"/>
        <rFont val="Times New Roman"/>
        <charset val="134"/>
      </rPr>
      <t xml:space="preserve">      </t>
    </r>
    <r>
      <rPr>
        <sz val="12"/>
        <rFont val="方正书宋_GBK"/>
        <charset val="134"/>
      </rPr>
      <t>石油储备</t>
    </r>
  </si>
  <si>
    <r>
      <rPr>
        <sz val="12"/>
        <rFont val="Times New Roman"/>
        <charset val="134"/>
      </rPr>
      <t xml:space="preserve">      </t>
    </r>
    <r>
      <rPr>
        <sz val="12"/>
        <rFont val="方正书宋_GBK"/>
        <charset val="134"/>
      </rPr>
      <t>天然铀储备</t>
    </r>
  </si>
  <si>
    <r>
      <rPr>
        <sz val="12"/>
        <rFont val="Times New Roman"/>
        <charset val="134"/>
      </rPr>
      <t xml:space="preserve">      </t>
    </r>
    <r>
      <rPr>
        <sz val="12"/>
        <rFont val="方正书宋_GBK"/>
        <charset val="134"/>
      </rPr>
      <t>煤炭储备</t>
    </r>
  </si>
  <si>
    <r>
      <rPr>
        <sz val="12"/>
        <rFont val="Times New Roman"/>
        <charset val="134"/>
      </rPr>
      <t xml:space="preserve">      </t>
    </r>
    <r>
      <rPr>
        <sz val="12"/>
        <rFont val="方正书宋_GBK"/>
        <charset val="134"/>
      </rPr>
      <t>成品油储备</t>
    </r>
  </si>
  <si>
    <r>
      <rPr>
        <sz val="12"/>
        <rFont val="Times New Roman"/>
        <charset val="134"/>
      </rPr>
      <t xml:space="preserve">      </t>
    </r>
    <r>
      <rPr>
        <sz val="12"/>
        <rFont val="方正书宋_GBK"/>
        <charset val="134"/>
      </rPr>
      <t>天然气储备</t>
    </r>
  </si>
  <si>
    <r>
      <rPr>
        <sz val="12"/>
        <rFont val="Times New Roman"/>
        <charset val="134"/>
      </rPr>
      <t xml:space="preserve">      </t>
    </r>
    <r>
      <rPr>
        <sz val="12"/>
        <rFont val="方正书宋_GBK"/>
        <charset val="134"/>
      </rPr>
      <t>其他能源储备支出</t>
    </r>
  </si>
  <si>
    <r>
      <rPr>
        <sz val="12"/>
        <rFont val="Times New Roman"/>
        <charset val="134"/>
      </rPr>
      <t xml:space="preserve">    </t>
    </r>
    <r>
      <rPr>
        <sz val="12"/>
        <rFont val="方正书宋_GBK"/>
        <charset val="134"/>
      </rPr>
      <t>粮油储备</t>
    </r>
  </si>
  <si>
    <r>
      <rPr>
        <sz val="12"/>
        <rFont val="Times New Roman"/>
        <charset val="134"/>
      </rPr>
      <t xml:space="preserve">      </t>
    </r>
    <r>
      <rPr>
        <sz val="12"/>
        <rFont val="方正书宋_GBK"/>
        <charset val="134"/>
      </rPr>
      <t>储备粮油补贴</t>
    </r>
  </si>
  <si>
    <r>
      <rPr>
        <sz val="12"/>
        <rFont val="Times New Roman"/>
        <charset val="134"/>
      </rPr>
      <t xml:space="preserve">      </t>
    </r>
    <r>
      <rPr>
        <sz val="12"/>
        <rFont val="方正书宋_GBK"/>
        <charset val="134"/>
      </rPr>
      <t>储备粮油差价补贴</t>
    </r>
  </si>
  <si>
    <r>
      <rPr>
        <sz val="12"/>
        <rFont val="Times New Roman"/>
        <charset val="134"/>
      </rPr>
      <t xml:space="preserve">      </t>
    </r>
    <r>
      <rPr>
        <sz val="12"/>
        <rFont val="方正书宋_GBK"/>
        <charset val="134"/>
      </rPr>
      <t>储备粮</t>
    </r>
    <r>
      <rPr>
        <sz val="12"/>
        <rFont val="Times New Roman"/>
        <charset val="134"/>
      </rPr>
      <t>(</t>
    </r>
    <r>
      <rPr>
        <sz val="12"/>
        <rFont val="方正书宋_GBK"/>
        <charset val="134"/>
      </rPr>
      <t>油</t>
    </r>
    <r>
      <rPr>
        <sz val="12"/>
        <rFont val="Times New Roman"/>
        <charset val="134"/>
      </rPr>
      <t>)</t>
    </r>
    <r>
      <rPr>
        <sz val="12"/>
        <rFont val="方正书宋_GBK"/>
        <charset val="134"/>
      </rPr>
      <t>库建设</t>
    </r>
  </si>
  <si>
    <r>
      <rPr>
        <sz val="12"/>
        <rFont val="Times New Roman"/>
        <charset val="134"/>
      </rPr>
      <t xml:space="preserve">      </t>
    </r>
    <r>
      <rPr>
        <sz val="12"/>
        <rFont val="方正书宋_GBK"/>
        <charset val="134"/>
      </rPr>
      <t>最低收购价政策支出</t>
    </r>
  </si>
  <si>
    <r>
      <rPr>
        <sz val="12"/>
        <rFont val="Times New Roman"/>
        <charset val="134"/>
      </rPr>
      <t xml:space="preserve">      </t>
    </r>
    <r>
      <rPr>
        <sz val="12"/>
        <rFont val="方正书宋_GBK"/>
        <charset val="134"/>
      </rPr>
      <t>其他粮油储备支出</t>
    </r>
  </si>
  <si>
    <r>
      <rPr>
        <sz val="12"/>
        <rFont val="Times New Roman"/>
        <charset val="134"/>
      </rPr>
      <t xml:space="preserve">    </t>
    </r>
    <r>
      <rPr>
        <sz val="12"/>
        <rFont val="方正书宋_GBK"/>
        <charset val="134"/>
      </rPr>
      <t>重要商品储备</t>
    </r>
  </si>
  <si>
    <r>
      <rPr>
        <sz val="12"/>
        <rFont val="Times New Roman"/>
        <charset val="134"/>
      </rPr>
      <t xml:space="preserve">      </t>
    </r>
    <r>
      <rPr>
        <sz val="12"/>
        <rFont val="方正书宋_GBK"/>
        <charset val="134"/>
      </rPr>
      <t>棉花储备</t>
    </r>
  </si>
  <si>
    <r>
      <rPr>
        <sz val="12"/>
        <rFont val="Times New Roman"/>
        <charset val="134"/>
      </rPr>
      <t xml:space="preserve">      </t>
    </r>
    <r>
      <rPr>
        <sz val="12"/>
        <rFont val="方正书宋_GBK"/>
        <charset val="134"/>
      </rPr>
      <t>食糖储备</t>
    </r>
  </si>
  <si>
    <r>
      <rPr>
        <sz val="12"/>
        <rFont val="Times New Roman"/>
        <charset val="134"/>
      </rPr>
      <t xml:space="preserve">      </t>
    </r>
    <r>
      <rPr>
        <sz val="12"/>
        <rFont val="方正书宋_GBK"/>
        <charset val="134"/>
      </rPr>
      <t>肉类储备</t>
    </r>
  </si>
  <si>
    <r>
      <rPr>
        <sz val="12"/>
        <rFont val="Times New Roman"/>
        <charset val="134"/>
      </rPr>
      <t xml:space="preserve">      </t>
    </r>
    <r>
      <rPr>
        <sz val="12"/>
        <rFont val="方正书宋_GBK"/>
        <charset val="134"/>
      </rPr>
      <t>化肥储备</t>
    </r>
  </si>
  <si>
    <r>
      <rPr>
        <sz val="12"/>
        <rFont val="Times New Roman"/>
        <charset val="134"/>
      </rPr>
      <t xml:space="preserve">      </t>
    </r>
    <r>
      <rPr>
        <sz val="12"/>
        <rFont val="方正书宋_GBK"/>
        <charset val="134"/>
      </rPr>
      <t>农药储备</t>
    </r>
  </si>
  <si>
    <r>
      <rPr>
        <sz val="12"/>
        <rFont val="Times New Roman"/>
        <charset val="134"/>
      </rPr>
      <t xml:space="preserve">      </t>
    </r>
    <r>
      <rPr>
        <sz val="12"/>
        <rFont val="方正书宋_GBK"/>
        <charset val="134"/>
      </rPr>
      <t>边销茶储备</t>
    </r>
  </si>
  <si>
    <r>
      <rPr>
        <sz val="12"/>
        <rFont val="Times New Roman"/>
        <charset val="134"/>
      </rPr>
      <t xml:space="preserve">      </t>
    </r>
    <r>
      <rPr>
        <sz val="12"/>
        <rFont val="方正书宋_GBK"/>
        <charset val="134"/>
      </rPr>
      <t>羊毛储备</t>
    </r>
  </si>
  <si>
    <r>
      <rPr>
        <sz val="12"/>
        <rFont val="Times New Roman"/>
        <charset val="134"/>
      </rPr>
      <t xml:space="preserve">      </t>
    </r>
    <r>
      <rPr>
        <sz val="12"/>
        <rFont val="方正书宋_GBK"/>
        <charset val="134"/>
      </rPr>
      <t>医药储备</t>
    </r>
  </si>
  <si>
    <r>
      <rPr>
        <sz val="12"/>
        <rFont val="Times New Roman"/>
        <charset val="134"/>
      </rPr>
      <t xml:space="preserve">      </t>
    </r>
    <r>
      <rPr>
        <sz val="12"/>
        <rFont val="方正书宋_GBK"/>
        <charset val="134"/>
      </rPr>
      <t>食盐储备</t>
    </r>
  </si>
  <si>
    <r>
      <rPr>
        <sz val="12"/>
        <rFont val="Times New Roman"/>
        <charset val="134"/>
      </rPr>
      <t xml:space="preserve">      </t>
    </r>
    <r>
      <rPr>
        <sz val="12"/>
        <rFont val="方正书宋_GBK"/>
        <charset val="134"/>
      </rPr>
      <t>战略物资储备</t>
    </r>
  </si>
  <si>
    <r>
      <rPr>
        <sz val="12"/>
        <rFont val="Times New Roman"/>
        <charset val="134"/>
      </rPr>
      <t xml:space="preserve">      </t>
    </r>
    <r>
      <rPr>
        <sz val="12"/>
        <rFont val="方正书宋_GBK"/>
        <charset val="134"/>
      </rPr>
      <t>应急物资储备</t>
    </r>
  </si>
  <si>
    <r>
      <rPr>
        <sz val="12"/>
        <rFont val="Times New Roman"/>
        <charset val="134"/>
      </rPr>
      <t xml:space="preserve">      </t>
    </r>
    <r>
      <rPr>
        <sz val="12"/>
        <rFont val="方正书宋_GBK"/>
        <charset val="134"/>
      </rPr>
      <t>其他重要商品储备支出</t>
    </r>
  </si>
  <si>
    <r>
      <rPr>
        <sz val="12"/>
        <rFont val="Times New Roman"/>
        <charset val="134"/>
      </rPr>
      <t xml:space="preserve">  </t>
    </r>
    <r>
      <rPr>
        <sz val="12"/>
        <rFont val="方正书宋_GBK"/>
        <charset val="134"/>
      </rPr>
      <t>灾害防治及应急管理支出</t>
    </r>
  </si>
  <si>
    <r>
      <rPr>
        <sz val="12"/>
        <rFont val="Times New Roman"/>
        <charset val="134"/>
      </rPr>
      <t xml:space="preserve">    </t>
    </r>
    <r>
      <rPr>
        <sz val="12"/>
        <rFont val="方正书宋_GBK"/>
        <charset val="134"/>
      </rPr>
      <t>应急管理事务</t>
    </r>
  </si>
  <si>
    <r>
      <rPr>
        <sz val="12"/>
        <rFont val="Times New Roman"/>
        <charset val="134"/>
      </rPr>
      <t xml:space="preserve">      </t>
    </r>
    <r>
      <rPr>
        <sz val="12"/>
        <rFont val="方正书宋_GBK"/>
        <charset val="134"/>
      </rPr>
      <t>灾害风险防治</t>
    </r>
  </si>
  <si>
    <r>
      <rPr>
        <sz val="12"/>
        <rFont val="Times New Roman"/>
        <charset val="134"/>
      </rPr>
      <t xml:space="preserve">      </t>
    </r>
    <r>
      <rPr>
        <sz val="12"/>
        <rFont val="方正书宋_GBK"/>
        <charset val="134"/>
      </rPr>
      <t>国务院安委会专项</t>
    </r>
  </si>
  <si>
    <r>
      <rPr>
        <sz val="12"/>
        <rFont val="Times New Roman"/>
        <charset val="134"/>
      </rPr>
      <t xml:space="preserve">      </t>
    </r>
    <r>
      <rPr>
        <sz val="12"/>
        <rFont val="方正书宋_GBK"/>
        <charset val="134"/>
      </rPr>
      <t>安全监管</t>
    </r>
  </si>
  <si>
    <r>
      <rPr>
        <sz val="12"/>
        <rFont val="Times New Roman"/>
        <charset val="134"/>
      </rPr>
      <t xml:space="preserve">      </t>
    </r>
    <r>
      <rPr>
        <sz val="12"/>
        <rFont val="方正书宋_GBK"/>
        <charset val="134"/>
      </rPr>
      <t>应急救援</t>
    </r>
  </si>
  <si>
    <r>
      <rPr>
        <sz val="12"/>
        <rFont val="Times New Roman"/>
        <charset val="134"/>
      </rPr>
      <t xml:space="preserve">      </t>
    </r>
    <r>
      <rPr>
        <sz val="12"/>
        <rFont val="方正书宋_GBK"/>
        <charset val="134"/>
      </rPr>
      <t>应急管理</t>
    </r>
  </si>
  <si>
    <r>
      <rPr>
        <sz val="12"/>
        <rFont val="Times New Roman"/>
        <charset val="134"/>
      </rPr>
      <t xml:space="preserve">      </t>
    </r>
    <r>
      <rPr>
        <sz val="12"/>
        <rFont val="方正书宋_GBK"/>
        <charset val="134"/>
      </rPr>
      <t>其他应急管理支出</t>
    </r>
  </si>
  <si>
    <r>
      <rPr>
        <sz val="12"/>
        <rFont val="Times New Roman"/>
        <charset val="134"/>
      </rPr>
      <t xml:space="preserve">    </t>
    </r>
    <r>
      <rPr>
        <sz val="12"/>
        <rFont val="方正书宋_GBK"/>
        <charset val="134"/>
      </rPr>
      <t>消防救援事务</t>
    </r>
  </si>
  <si>
    <r>
      <rPr>
        <sz val="12"/>
        <rFont val="Times New Roman"/>
        <charset val="134"/>
      </rPr>
      <t xml:space="preserve">      </t>
    </r>
    <r>
      <rPr>
        <sz val="12"/>
        <rFont val="方正书宋_GBK"/>
        <charset val="134"/>
      </rPr>
      <t>消防应急救援</t>
    </r>
  </si>
  <si>
    <r>
      <rPr>
        <sz val="12"/>
        <rFont val="Times New Roman"/>
        <charset val="134"/>
      </rPr>
      <t xml:space="preserve">      </t>
    </r>
    <r>
      <rPr>
        <sz val="12"/>
        <rFont val="方正书宋_GBK"/>
        <charset val="134"/>
      </rPr>
      <t>其他消防救援事务支出</t>
    </r>
  </si>
  <si>
    <r>
      <rPr>
        <sz val="12"/>
        <rFont val="Times New Roman"/>
        <charset val="134"/>
      </rPr>
      <t xml:space="preserve">    </t>
    </r>
    <r>
      <rPr>
        <sz val="12"/>
        <rFont val="方正书宋_GBK"/>
        <charset val="134"/>
      </rPr>
      <t>矿山安全</t>
    </r>
  </si>
  <si>
    <r>
      <rPr>
        <sz val="12"/>
        <rFont val="Times New Roman"/>
        <charset val="134"/>
      </rPr>
      <t xml:space="preserve">      </t>
    </r>
    <r>
      <rPr>
        <sz val="12"/>
        <rFont val="方正书宋_GBK"/>
        <charset val="134"/>
      </rPr>
      <t>矿山安全监察事务</t>
    </r>
  </si>
  <si>
    <r>
      <rPr>
        <sz val="12"/>
        <rFont val="Times New Roman"/>
        <charset val="134"/>
      </rPr>
      <t xml:space="preserve">      </t>
    </r>
    <r>
      <rPr>
        <sz val="12"/>
        <rFont val="方正书宋_GBK"/>
        <charset val="134"/>
      </rPr>
      <t>矿山应急救援事务</t>
    </r>
  </si>
  <si>
    <r>
      <rPr>
        <sz val="12"/>
        <rFont val="Times New Roman"/>
        <charset val="134"/>
      </rPr>
      <t xml:space="preserve">      </t>
    </r>
    <r>
      <rPr>
        <sz val="12"/>
        <rFont val="方正书宋_GBK"/>
        <charset val="134"/>
      </rPr>
      <t>其他矿山安全支出</t>
    </r>
  </si>
  <si>
    <r>
      <rPr>
        <sz val="12"/>
        <rFont val="Times New Roman"/>
        <charset val="134"/>
      </rPr>
      <t xml:space="preserve">    </t>
    </r>
    <r>
      <rPr>
        <sz val="12"/>
        <rFont val="方正书宋_GBK"/>
        <charset val="134"/>
      </rPr>
      <t>地震事务</t>
    </r>
  </si>
  <si>
    <r>
      <rPr>
        <sz val="12"/>
        <rFont val="Times New Roman"/>
        <charset val="134"/>
      </rPr>
      <t xml:space="preserve">      </t>
    </r>
    <r>
      <rPr>
        <sz val="12"/>
        <rFont val="方正书宋_GBK"/>
        <charset val="134"/>
      </rPr>
      <t>地震监测</t>
    </r>
  </si>
  <si>
    <r>
      <rPr>
        <sz val="12"/>
        <rFont val="Times New Roman"/>
        <charset val="134"/>
      </rPr>
      <t xml:space="preserve">      </t>
    </r>
    <r>
      <rPr>
        <sz val="12"/>
        <rFont val="方正书宋_GBK"/>
        <charset val="134"/>
      </rPr>
      <t>地震预测预报</t>
    </r>
  </si>
  <si>
    <r>
      <rPr>
        <sz val="12"/>
        <rFont val="Times New Roman"/>
        <charset val="134"/>
      </rPr>
      <t xml:space="preserve">      </t>
    </r>
    <r>
      <rPr>
        <sz val="12"/>
        <rFont val="方正书宋_GBK"/>
        <charset val="134"/>
      </rPr>
      <t>地震灾害预防</t>
    </r>
  </si>
  <si>
    <r>
      <rPr>
        <sz val="12"/>
        <rFont val="Times New Roman"/>
        <charset val="134"/>
      </rPr>
      <t xml:space="preserve">      </t>
    </r>
    <r>
      <rPr>
        <sz val="12"/>
        <rFont val="方正书宋_GBK"/>
        <charset val="134"/>
      </rPr>
      <t>地震应急救援</t>
    </r>
  </si>
  <si>
    <r>
      <rPr>
        <sz val="12"/>
        <rFont val="Times New Roman"/>
        <charset val="134"/>
      </rPr>
      <t xml:space="preserve">      </t>
    </r>
    <r>
      <rPr>
        <sz val="12"/>
        <rFont val="方正书宋_GBK"/>
        <charset val="134"/>
      </rPr>
      <t>地震环境探察</t>
    </r>
  </si>
  <si>
    <r>
      <rPr>
        <sz val="12"/>
        <rFont val="Times New Roman"/>
        <charset val="134"/>
      </rPr>
      <t xml:space="preserve">      </t>
    </r>
    <r>
      <rPr>
        <sz val="12"/>
        <rFont val="方正书宋_GBK"/>
        <charset val="134"/>
      </rPr>
      <t>防震减灾信息管理</t>
    </r>
  </si>
  <si>
    <r>
      <rPr>
        <sz val="12"/>
        <rFont val="Times New Roman"/>
        <charset val="134"/>
      </rPr>
      <t xml:space="preserve">      </t>
    </r>
    <r>
      <rPr>
        <sz val="12"/>
        <rFont val="方正书宋_GBK"/>
        <charset val="134"/>
      </rPr>
      <t>防震减灾基础管理</t>
    </r>
  </si>
  <si>
    <r>
      <rPr>
        <sz val="12"/>
        <rFont val="Times New Roman"/>
        <charset val="134"/>
      </rPr>
      <t xml:space="preserve">      </t>
    </r>
    <r>
      <rPr>
        <sz val="12"/>
        <rFont val="方正书宋_GBK"/>
        <charset val="134"/>
      </rPr>
      <t>地震事业机构</t>
    </r>
    <r>
      <rPr>
        <sz val="12"/>
        <rFont val="Times New Roman"/>
        <charset val="134"/>
      </rPr>
      <t xml:space="preserve"> </t>
    </r>
  </si>
  <si>
    <r>
      <rPr>
        <sz val="12"/>
        <rFont val="Times New Roman"/>
        <charset val="134"/>
      </rPr>
      <t xml:space="preserve">      </t>
    </r>
    <r>
      <rPr>
        <sz val="12"/>
        <rFont val="方正书宋_GBK"/>
        <charset val="134"/>
      </rPr>
      <t>其他地震事务支出</t>
    </r>
  </si>
  <si>
    <r>
      <rPr>
        <sz val="12"/>
        <rFont val="Times New Roman"/>
        <charset val="134"/>
      </rPr>
      <t xml:space="preserve">    </t>
    </r>
    <r>
      <rPr>
        <sz val="12"/>
        <rFont val="方正书宋_GBK"/>
        <charset val="134"/>
      </rPr>
      <t>自然灾害防治</t>
    </r>
  </si>
  <si>
    <r>
      <rPr>
        <sz val="12"/>
        <rFont val="Times New Roman"/>
        <charset val="134"/>
      </rPr>
      <t xml:space="preserve">      </t>
    </r>
    <r>
      <rPr>
        <sz val="12"/>
        <rFont val="方正书宋_GBK"/>
        <charset val="134"/>
      </rPr>
      <t>地质灾害防治</t>
    </r>
  </si>
  <si>
    <r>
      <rPr>
        <sz val="12"/>
        <rFont val="Times New Roman"/>
        <charset val="134"/>
      </rPr>
      <t xml:space="preserve">      </t>
    </r>
    <r>
      <rPr>
        <sz val="12"/>
        <rFont val="方正书宋_GBK"/>
        <charset val="134"/>
      </rPr>
      <t>森林草原防灾减灾</t>
    </r>
  </si>
  <si>
    <r>
      <rPr>
        <sz val="12"/>
        <rFont val="Times New Roman"/>
        <charset val="134"/>
      </rPr>
      <t xml:space="preserve">      </t>
    </r>
    <r>
      <rPr>
        <sz val="12"/>
        <rFont val="方正书宋_GBK"/>
        <charset val="134"/>
      </rPr>
      <t>其他自然灾害防治支出</t>
    </r>
  </si>
  <si>
    <r>
      <rPr>
        <sz val="12"/>
        <rFont val="Times New Roman"/>
        <charset val="134"/>
      </rPr>
      <t xml:space="preserve">    </t>
    </r>
    <r>
      <rPr>
        <sz val="12"/>
        <rFont val="方正书宋_GBK"/>
        <charset val="134"/>
      </rPr>
      <t>自然灾害救灾及恢复重建支出</t>
    </r>
  </si>
  <si>
    <r>
      <rPr>
        <sz val="12"/>
        <rFont val="Times New Roman"/>
        <charset val="134"/>
      </rPr>
      <t xml:space="preserve">      </t>
    </r>
    <r>
      <rPr>
        <sz val="12"/>
        <rFont val="方正书宋_GBK"/>
        <charset val="134"/>
      </rPr>
      <t>自然灾害救灾补助</t>
    </r>
  </si>
  <si>
    <r>
      <rPr>
        <sz val="12"/>
        <rFont val="Times New Roman"/>
        <charset val="134"/>
      </rPr>
      <t xml:space="preserve">      </t>
    </r>
    <r>
      <rPr>
        <sz val="12"/>
        <rFont val="方正书宋_GBK"/>
        <charset val="134"/>
      </rPr>
      <t>自然灾害灾后重建补助</t>
    </r>
  </si>
  <si>
    <r>
      <rPr>
        <sz val="12"/>
        <rFont val="Times New Roman"/>
        <charset val="134"/>
      </rPr>
      <t xml:space="preserve">      </t>
    </r>
    <r>
      <rPr>
        <sz val="12"/>
        <rFont val="方正书宋_GBK"/>
        <charset val="134"/>
      </rPr>
      <t>其他自然灾害救灾及恢复重建支出</t>
    </r>
  </si>
  <si>
    <r>
      <rPr>
        <sz val="12"/>
        <rFont val="Times New Roman"/>
        <charset val="134"/>
      </rPr>
      <t xml:space="preserve">    </t>
    </r>
    <r>
      <rPr>
        <sz val="12"/>
        <rFont val="方正书宋_GBK"/>
        <charset val="134"/>
      </rPr>
      <t>其他灾害防治及应急管理支出</t>
    </r>
  </si>
  <si>
    <r>
      <rPr>
        <sz val="12"/>
        <rFont val="Times New Roman"/>
        <charset val="134"/>
      </rPr>
      <t xml:space="preserve">      </t>
    </r>
    <r>
      <rPr>
        <sz val="12"/>
        <rFont val="方正书宋_GBK"/>
        <charset val="134"/>
      </rPr>
      <t>其他灾害防治及应急管理支出</t>
    </r>
  </si>
  <si>
    <r>
      <rPr>
        <sz val="12"/>
        <rFont val="Times New Roman"/>
        <charset val="134"/>
      </rPr>
      <t xml:space="preserve">  </t>
    </r>
    <r>
      <rPr>
        <sz val="12"/>
        <rFont val="方正书宋_GBK"/>
        <charset val="134"/>
      </rPr>
      <t>其他支出</t>
    </r>
  </si>
  <si>
    <r>
      <rPr>
        <sz val="12"/>
        <rFont val="Times New Roman"/>
        <charset val="134"/>
      </rPr>
      <t xml:space="preserve">  </t>
    </r>
    <r>
      <rPr>
        <sz val="12"/>
        <rFont val="方正书宋_GBK"/>
        <charset val="134"/>
      </rPr>
      <t>债务付息支出</t>
    </r>
  </si>
  <si>
    <r>
      <rPr>
        <sz val="12"/>
        <rFont val="Times New Roman"/>
        <charset val="134"/>
      </rPr>
      <t xml:space="preserve">    </t>
    </r>
    <r>
      <rPr>
        <sz val="12"/>
        <rFont val="方正书宋_GBK"/>
        <charset val="134"/>
      </rPr>
      <t>中央政府国内债务付息支出</t>
    </r>
  </si>
  <si>
    <r>
      <rPr>
        <sz val="12"/>
        <rFont val="Times New Roman"/>
        <charset val="134"/>
      </rPr>
      <t xml:space="preserve">      </t>
    </r>
    <r>
      <rPr>
        <sz val="12"/>
        <rFont val="方正书宋_GBK"/>
        <charset val="134"/>
      </rPr>
      <t>中央政府国内债务付息支出</t>
    </r>
  </si>
  <si>
    <r>
      <rPr>
        <sz val="12"/>
        <rFont val="Times New Roman"/>
        <charset val="134"/>
      </rPr>
      <t xml:space="preserve">    </t>
    </r>
    <r>
      <rPr>
        <sz val="12"/>
        <rFont val="方正书宋_GBK"/>
        <charset val="134"/>
      </rPr>
      <t>中央政府国外债务付息支出</t>
    </r>
  </si>
  <si>
    <r>
      <rPr>
        <sz val="12"/>
        <rFont val="Times New Roman"/>
        <charset val="134"/>
      </rPr>
      <t xml:space="preserve">      </t>
    </r>
    <r>
      <rPr>
        <sz val="12"/>
        <rFont val="方正书宋_GBK"/>
        <charset val="134"/>
      </rPr>
      <t>中央政府境外发行主权债券付息支出</t>
    </r>
  </si>
  <si>
    <r>
      <rPr>
        <sz val="12"/>
        <rFont val="Times New Roman"/>
        <charset val="134"/>
      </rPr>
      <t xml:space="preserve">      </t>
    </r>
    <r>
      <rPr>
        <sz val="12"/>
        <rFont val="方正书宋_GBK"/>
        <charset val="134"/>
      </rPr>
      <t>中央政府向外国政府借款付息支出</t>
    </r>
  </si>
  <si>
    <r>
      <rPr>
        <sz val="12"/>
        <rFont val="Times New Roman"/>
        <charset val="134"/>
      </rPr>
      <t xml:space="preserve">      </t>
    </r>
    <r>
      <rPr>
        <sz val="12"/>
        <rFont val="方正书宋_GBK"/>
        <charset val="134"/>
      </rPr>
      <t>中央政府向国际金融组织借款付息支出</t>
    </r>
  </si>
  <si>
    <r>
      <rPr>
        <sz val="12"/>
        <rFont val="Times New Roman"/>
        <charset val="134"/>
      </rPr>
      <t xml:space="preserve">      </t>
    </r>
    <r>
      <rPr>
        <sz val="12"/>
        <rFont val="方正书宋_GBK"/>
        <charset val="134"/>
      </rPr>
      <t>中央政府其他国外借款付息支出</t>
    </r>
  </si>
  <si>
    <r>
      <rPr>
        <sz val="12"/>
        <rFont val="Times New Roman"/>
        <charset val="134"/>
      </rPr>
      <t xml:space="preserve">    </t>
    </r>
    <r>
      <rPr>
        <sz val="12"/>
        <rFont val="方正书宋_GBK"/>
        <charset val="134"/>
      </rPr>
      <t>地方政府一般债务付息支出</t>
    </r>
  </si>
  <si>
    <r>
      <rPr>
        <sz val="12"/>
        <rFont val="Times New Roman"/>
        <charset val="134"/>
      </rPr>
      <t xml:space="preserve">      </t>
    </r>
    <r>
      <rPr>
        <sz val="12"/>
        <rFont val="方正书宋_GBK"/>
        <charset val="134"/>
      </rPr>
      <t>地方政府一般债券付息支出</t>
    </r>
  </si>
  <si>
    <r>
      <rPr>
        <sz val="12"/>
        <rFont val="Times New Roman"/>
        <charset val="134"/>
      </rPr>
      <t xml:space="preserve">      </t>
    </r>
    <r>
      <rPr>
        <sz val="12"/>
        <rFont val="方正书宋_GBK"/>
        <charset val="134"/>
      </rPr>
      <t>地方政府向外国政府借款付息支出</t>
    </r>
  </si>
  <si>
    <r>
      <rPr>
        <sz val="12"/>
        <rFont val="Times New Roman"/>
        <charset val="134"/>
      </rPr>
      <t xml:space="preserve">      </t>
    </r>
    <r>
      <rPr>
        <sz val="12"/>
        <rFont val="方正书宋_GBK"/>
        <charset val="134"/>
      </rPr>
      <t>地方政府向国际组织借款付息支出</t>
    </r>
  </si>
  <si>
    <r>
      <rPr>
        <sz val="12"/>
        <rFont val="Times New Roman"/>
        <charset val="134"/>
      </rPr>
      <t xml:space="preserve">      </t>
    </r>
    <r>
      <rPr>
        <sz val="12"/>
        <rFont val="方正书宋_GBK"/>
        <charset val="134"/>
      </rPr>
      <t>地方政府其他一般债务付息支出</t>
    </r>
  </si>
  <si>
    <r>
      <rPr>
        <sz val="12"/>
        <rFont val="Times New Roman"/>
        <charset val="134"/>
      </rPr>
      <t xml:space="preserve">  </t>
    </r>
    <r>
      <rPr>
        <sz val="12"/>
        <rFont val="方正书宋_GBK"/>
        <charset val="134"/>
      </rPr>
      <t>债务发行费用支出</t>
    </r>
  </si>
  <si>
    <r>
      <rPr>
        <sz val="12"/>
        <rFont val="Times New Roman"/>
        <charset val="134"/>
      </rPr>
      <t xml:space="preserve">    </t>
    </r>
    <r>
      <rPr>
        <sz val="12"/>
        <rFont val="方正书宋_GBK"/>
        <charset val="134"/>
      </rPr>
      <t>中央政府国内债务发行费用支出</t>
    </r>
  </si>
  <si>
    <r>
      <rPr>
        <sz val="12"/>
        <rFont val="Times New Roman"/>
        <charset val="134"/>
      </rPr>
      <t xml:space="preserve">      </t>
    </r>
    <r>
      <rPr>
        <sz val="12"/>
        <rFont val="方正书宋_GBK"/>
        <charset val="134"/>
      </rPr>
      <t>中央政府国内债务发行费用支出</t>
    </r>
  </si>
  <si>
    <r>
      <rPr>
        <sz val="12"/>
        <rFont val="Times New Roman"/>
        <charset val="134"/>
      </rPr>
      <t xml:space="preserve">    </t>
    </r>
    <r>
      <rPr>
        <sz val="12"/>
        <rFont val="方正书宋_GBK"/>
        <charset val="134"/>
      </rPr>
      <t>中央政府国外债务发行费用支出</t>
    </r>
  </si>
  <si>
    <r>
      <rPr>
        <sz val="12"/>
        <rFont val="Times New Roman"/>
        <charset val="134"/>
      </rPr>
      <t xml:space="preserve">      </t>
    </r>
    <r>
      <rPr>
        <sz val="12"/>
        <rFont val="方正书宋_GBK"/>
        <charset val="134"/>
      </rPr>
      <t>中央政府国外债务发行费用支出</t>
    </r>
  </si>
  <si>
    <r>
      <rPr>
        <sz val="12"/>
        <rFont val="Times New Roman"/>
        <charset val="134"/>
      </rPr>
      <t xml:space="preserve">    </t>
    </r>
    <r>
      <rPr>
        <sz val="12"/>
        <rFont val="方正书宋_GBK"/>
        <charset val="134"/>
      </rPr>
      <t>地方政府一般债务发行费用支出</t>
    </r>
  </si>
  <si>
    <r>
      <rPr>
        <sz val="12"/>
        <rFont val="Times New Roman"/>
        <charset val="134"/>
      </rPr>
      <t xml:space="preserve">      </t>
    </r>
    <r>
      <rPr>
        <sz val="12"/>
        <rFont val="方正书宋_GBK"/>
        <charset val="134"/>
      </rPr>
      <t>地方政府一般债务发行费用支出</t>
    </r>
  </si>
  <si>
    <t>注：本表详细反映2025年全区一般公共预算支出情况，按《中华人民共和国预算法》要求细化到功能分类项级科目。</t>
  </si>
  <si>
    <t>表3</t>
  </si>
  <si>
    <r>
      <rPr>
        <sz val="20"/>
        <rFont val="Times New Roman"/>
        <charset val="134"/>
      </rPr>
      <t>2025</t>
    </r>
    <r>
      <rPr>
        <sz val="20"/>
        <rFont val="方正小标宋_GBK"/>
        <charset val="134"/>
      </rPr>
      <t>年区级一般公共预算收支执行表</t>
    </r>
  </si>
  <si>
    <t>收      入</t>
  </si>
  <si>
    <t>上年
决算数</t>
  </si>
  <si>
    <t>调整
预算数</t>
  </si>
  <si>
    <t>执行数
为调整
预算数的%</t>
  </si>
  <si>
    <t>执行数比
上年决算
数增长%</t>
  </si>
  <si>
    <t>支      出</t>
  </si>
  <si>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2025</t>
    </r>
    <r>
      <rPr>
        <sz val="12"/>
        <rFont val="方正仿宋_GBK"/>
        <charset val="134"/>
      </rPr>
      <t>年区级一般公共预算收入与支出的平衡关系。</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t>
    </r>
    <r>
      <rPr>
        <sz val="12"/>
        <rFont val="Times New Roman"/>
        <charset val="134"/>
      </rPr>
      <t xml:space="preserve">
       3.</t>
    </r>
    <r>
      <rPr>
        <sz val="12"/>
        <rFont val="方正仿宋_GBK"/>
        <charset val="134"/>
      </rPr>
      <t>调整预算数是指根据预算法规定，经区人大常委会审查批准对年初预算进行调整后形成的预算数，下同。</t>
    </r>
    <r>
      <rPr>
        <sz val="12"/>
        <rFont val="Times New Roman"/>
        <charset val="134"/>
      </rPr>
      <t xml:space="preserve">
       4.</t>
    </r>
    <r>
      <rPr>
        <sz val="12"/>
        <rFont val="方正仿宋_GBK"/>
        <charset val="134"/>
      </rPr>
      <t>其他税收为营业税尾欠。</t>
    </r>
  </si>
  <si>
    <t>表4</t>
  </si>
  <si>
    <r>
      <rPr>
        <sz val="20"/>
        <rFont val="Times New Roman"/>
        <charset val="134"/>
      </rPr>
      <t>2025</t>
    </r>
    <r>
      <rPr>
        <sz val="20"/>
        <rFont val="方正小标宋_GBK"/>
        <charset val="134"/>
      </rPr>
      <t>年区级一般公共预算支出执行表</t>
    </r>
  </si>
  <si>
    <t>注：本表详细反映2025年区级一般公共预算支出情况，按《中华人民共和国预算法》要求细化到功能分类项级科目。</t>
  </si>
  <si>
    <r>
      <rPr>
        <sz val="12"/>
        <rFont val="方正黑体_GBK"/>
        <charset val="134"/>
      </rPr>
      <t>表</t>
    </r>
    <r>
      <rPr>
        <sz val="12"/>
        <rFont val="Times New Roman"/>
        <charset val="134"/>
      </rPr>
      <t>5</t>
    </r>
  </si>
  <si>
    <r>
      <rPr>
        <sz val="20"/>
        <rFont val="Times New Roman"/>
        <charset val="134"/>
      </rPr>
      <t>2025</t>
    </r>
    <r>
      <rPr>
        <sz val="20"/>
        <rFont val="方正小标宋_GBK"/>
        <charset val="134"/>
      </rPr>
      <t>年区级一般公共预算转移支付收入执行表</t>
    </r>
  </si>
  <si>
    <r>
      <rPr>
        <sz val="12"/>
        <rFont val="方正黑体_GBK"/>
        <charset val="134"/>
      </rPr>
      <t>项</t>
    </r>
    <r>
      <rPr>
        <sz val="12"/>
        <rFont val="Times New Roman"/>
        <charset val="134"/>
      </rPr>
      <t xml:space="preserve">    </t>
    </r>
    <r>
      <rPr>
        <sz val="12"/>
        <rFont val="方正黑体_GBK"/>
        <charset val="134"/>
      </rPr>
      <t>目</t>
    </r>
  </si>
  <si>
    <t>本年
执行数</t>
  </si>
  <si>
    <r>
      <rPr>
        <sz val="12"/>
        <rFont val="方正黑体_GBK"/>
        <charset val="134"/>
      </rPr>
      <t>执行数比上年</t>
    </r>
    <r>
      <rPr>
        <sz val="12"/>
        <rFont val="Times New Roman"/>
        <charset val="134"/>
      </rPr>
      <t xml:space="preserve">
</t>
    </r>
    <r>
      <rPr>
        <sz val="12"/>
        <rFont val="方正黑体_GBK"/>
        <charset val="134"/>
      </rPr>
      <t>决算数增长</t>
    </r>
    <r>
      <rPr>
        <sz val="12"/>
        <rFont val="Times New Roman"/>
        <charset val="134"/>
      </rPr>
      <t>%</t>
    </r>
  </si>
  <si>
    <t>一、返还性收入</t>
  </si>
  <si>
    <r>
      <rPr>
        <sz val="12"/>
        <rFont val="Times New Roman"/>
        <charset val="134"/>
      </rPr>
      <t xml:space="preserve">      </t>
    </r>
    <r>
      <rPr>
        <sz val="12"/>
        <rFont val="方正仿宋_GBK"/>
        <charset val="134"/>
      </rPr>
      <t>增值税和消费税税收返还</t>
    </r>
    <r>
      <rPr>
        <sz val="12"/>
        <rFont val="Times New Roman"/>
        <charset val="134"/>
      </rPr>
      <t xml:space="preserve"> </t>
    </r>
  </si>
  <si>
    <r>
      <rPr>
        <sz val="12"/>
        <rFont val="Times New Roman"/>
        <charset val="134"/>
      </rPr>
      <t xml:space="preserve">      </t>
    </r>
    <r>
      <rPr>
        <sz val="12"/>
        <rFont val="方正仿宋_GBK"/>
        <charset val="134"/>
      </rPr>
      <t>所得税基数返还</t>
    </r>
  </si>
  <si>
    <t>二、一般性转移支付收入</t>
  </si>
  <si>
    <r>
      <rPr>
        <sz val="12"/>
        <rFont val="Times New Roman"/>
        <charset val="134"/>
      </rPr>
      <t xml:space="preserve">      </t>
    </r>
    <r>
      <rPr>
        <sz val="12"/>
        <rFont val="方正仿宋_GBK"/>
        <charset val="134"/>
      </rPr>
      <t>体制补助收入</t>
    </r>
  </si>
  <si>
    <r>
      <rPr>
        <sz val="12"/>
        <rFont val="Times New Roman"/>
        <charset val="134"/>
      </rPr>
      <t xml:space="preserve">      </t>
    </r>
    <r>
      <rPr>
        <sz val="12"/>
        <rFont val="方正仿宋_GBK"/>
        <charset val="134"/>
      </rPr>
      <t>均衡性转移支付收入</t>
    </r>
  </si>
  <si>
    <r>
      <rPr>
        <sz val="12"/>
        <rFont val="Times New Roman"/>
        <charset val="134"/>
      </rPr>
      <t xml:space="preserve">      </t>
    </r>
    <r>
      <rPr>
        <sz val="12"/>
        <rFont val="方正仿宋_GBK"/>
        <charset val="134"/>
      </rPr>
      <t>县级基本财力保障机制奖补资金收入</t>
    </r>
  </si>
  <si>
    <r>
      <rPr>
        <sz val="12"/>
        <rFont val="Times New Roman"/>
        <charset val="134"/>
      </rPr>
      <t xml:space="preserve">      </t>
    </r>
    <r>
      <rPr>
        <sz val="12"/>
        <rFont val="方正仿宋_GBK"/>
        <charset val="134"/>
      </rPr>
      <t>结算补助收入</t>
    </r>
  </si>
  <si>
    <r>
      <rPr>
        <sz val="12"/>
        <rFont val="Times New Roman"/>
        <charset val="134"/>
      </rPr>
      <t xml:space="preserve">      </t>
    </r>
    <r>
      <rPr>
        <sz val="12"/>
        <rFont val="方正仿宋_GBK"/>
        <charset val="134"/>
      </rPr>
      <t>产粮（油）大县奖励资金收入</t>
    </r>
  </si>
  <si>
    <r>
      <rPr>
        <sz val="12"/>
        <rFont val="Times New Roman"/>
        <charset val="134"/>
      </rPr>
      <t xml:space="preserve">      </t>
    </r>
    <r>
      <rPr>
        <sz val="12"/>
        <rFont val="方正仿宋_GBK"/>
        <charset val="134"/>
      </rPr>
      <t>重点生态功能区转移支付收入</t>
    </r>
  </si>
  <si>
    <r>
      <rPr>
        <sz val="12"/>
        <rFont val="Times New Roman"/>
        <charset val="134"/>
      </rPr>
      <t xml:space="preserve">      </t>
    </r>
    <r>
      <rPr>
        <sz val="12"/>
        <rFont val="方正仿宋_GBK"/>
        <charset val="134"/>
      </rPr>
      <t>固定数额补助收入</t>
    </r>
  </si>
  <si>
    <r>
      <rPr>
        <sz val="12"/>
        <rFont val="Times New Roman"/>
        <charset val="134"/>
      </rPr>
      <t xml:space="preserve">      </t>
    </r>
    <r>
      <rPr>
        <sz val="12"/>
        <rFont val="方正仿宋_GBK"/>
        <charset val="134"/>
      </rPr>
      <t>巩固脱贫攻坚成果衔接乡村振兴转移支付收入</t>
    </r>
  </si>
  <si>
    <r>
      <rPr>
        <sz val="12"/>
        <rFont val="Times New Roman"/>
        <charset val="134"/>
      </rPr>
      <t xml:space="preserve">      </t>
    </r>
    <r>
      <rPr>
        <sz val="12"/>
        <rFont val="方正仿宋_GBK"/>
        <charset val="134"/>
      </rPr>
      <t>其他一般性转移支付收入</t>
    </r>
  </si>
  <si>
    <t>三、共同财政事权转移支付收入</t>
  </si>
  <si>
    <r>
      <rPr>
        <sz val="12"/>
        <rFont val="Times New Roman"/>
        <charset val="134"/>
      </rPr>
      <t xml:space="preserve">      </t>
    </r>
    <r>
      <rPr>
        <sz val="12"/>
        <rFont val="方正仿宋_GBK"/>
        <charset val="134"/>
      </rPr>
      <t>一般公共服务共同财政事权转移支付支出</t>
    </r>
  </si>
  <si>
    <r>
      <rPr>
        <sz val="12"/>
        <rFont val="Times New Roman"/>
        <charset val="134"/>
      </rPr>
      <t xml:space="preserve">      </t>
    </r>
    <r>
      <rPr>
        <sz val="12"/>
        <rFont val="方正仿宋_GBK"/>
        <charset val="134"/>
      </rPr>
      <t>公共安全共同财政事权转移支付收入</t>
    </r>
  </si>
  <si>
    <r>
      <rPr>
        <sz val="12"/>
        <rFont val="Times New Roman"/>
        <charset val="134"/>
      </rPr>
      <t xml:space="preserve">      </t>
    </r>
    <r>
      <rPr>
        <sz val="12"/>
        <rFont val="方正仿宋_GBK"/>
        <charset val="134"/>
      </rPr>
      <t>教育共同财政事权转移支付收入</t>
    </r>
  </si>
  <si>
    <r>
      <rPr>
        <sz val="12"/>
        <rFont val="Times New Roman"/>
        <charset val="134"/>
      </rPr>
      <t xml:space="preserve">      </t>
    </r>
    <r>
      <rPr>
        <sz val="12"/>
        <rFont val="方正仿宋_GBK"/>
        <charset val="134"/>
      </rPr>
      <t>科学技术共同财政事权转移支付收入</t>
    </r>
  </si>
  <si>
    <r>
      <rPr>
        <sz val="12"/>
        <rFont val="Times New Roman"/>
        <charset val="134"/>
      </rPr>
      <t xml:space="preserve">      </t>
    </r>
    <r>
      <rPr>
        <sz val="12"/>
        <rFont val="方正仿宋_GBK"/>
        <charset val="134"/>
      </rPr>
      <t>文化旅游体育与传媒共同财政事权转移支付收入</t>
    </r>
  </si>
  <si>
    <r>
      <rPr>
        <sz val="12"/>
        <rFont val="Times New Roman"/>
        <charset val="134"/>
      </rPr>
      <t xml:space="preserve">      </t>
    </r>
    <r>
      <rPr>
        <sz val="12"/>
        <rFont val="方正仿宋_GBK"/>
        <charset val="134"/>
      </rPr>
      <t>社会保障和就业共同财政事权转移支付收入</t>
    </r>
  </si>
  <si>
    <r>
      <rPr>
        <sz val="12"/>
        <rFont val="Times New Roman"/>
        <charset val="134"/>
      </rPr>
      <t xml:space="preserve">      </t>
    </r>
    <r>
      <rPr>
        <sz val="12"/>
        <rFont val="方正仿宋_GBK"/>
        <charset val="134"/>
      </rPr>
      <t>医疗卫生共同财政事权转移支付收入</t>
    </r>
  </si>
  <si>
    <r>
      <rPr>
        <sz val="12"/>
        <rFont val="Times New Roman"/>
        <charset val="134"/>
      </rPr>
      <t xml:space="preserve">      </t>
    </r>
    <r>
      <rPr>
        <sz val="12"/>
        <rFont val="方正仿宋_GBK"/>
        <charset val="134"/>
      </rPr>
      <t>节能环保共同财政事权转移支付收入</t>
    </r>
  </si>
  <si>
    <r>
      <rPr>
        <sz val="12"/>
        <rFont val="方正书宋_GBK"/>
        <charset val="134"/>
      </rPr>
      <t xml:space="preserve">        </t>
    </r>
    <r>
      <rPr>
        <sz val="12"/>
        <rFont val="方正仿宋_GBK"/>
        <charset val="134"/>
      </rPr>
      <t>城乡社区共同财政事权转移支付收入</t>
    </r>
  </si>
  <si>
    <r>
      <rPr>
        <sz val="12"/>
        <rFont val="Times New Roman"/>
        <charset val="134"/>
      </rPr>
      <t xml:space="preserve">      </t>
    </r>
    <r>
      <rPr>
        <sz val="12"/>
        <rFont val="方正仿宋_GBK"/>
        <charset val="134"/>
      </rPr>
      <t>农林水共同财政事权转移支付收入</t>
    </r>
  </si>
  <si>
    <r>
      <rPr>
        <sz val="12"/>
        <rFont val="Times New Roman"/>
        <charset val="134"/>
      </rPr>
      <t xml:space="preserve">      </t>
    </r>
    <r>
      <rPr>
        <sz val="12"/>
        <rFont val="方正仿宋_GBK"/>
        <charset val="134"/>
      </rPr>
      <t>住房保障共同财政事权转移支付收入</t>
    </r>
  </si>
  <si>
    <r>
      <rPr>
        <sz val="12"/>
        <rFont val="Times New Roman"/>
        <charset val="134"/>
      </rPr>
      <t xml:space="preserve">      </t>
    </r>
    <r>
      <rPr>
        <sz val="12"/>
        <rFont val="方正仿宋_GBK"/>
        <charset val="134"/>
      </rPr>
      <t>交通运输共同财政事权转移支付收入</t>
    </r>
  </si>
  <si>
    <r>
      <rPr>
        <sz val="12"/>
        <rFont val="Times New Roman"/>
        <charset val="134"/>
      </rPr>
      <t xml:space="preserve">      </t>
    </r>
    <r>
      <rPr>
        <sz val="12"/>
        <rFont val="方正仿宋_GBK"/>
        <charset val="134"/>
      </rPr>
      <t>灾害防治及应急管理共同财政事权转移支付收入</t>
    </r>
  </si>
  <si>
    <r>
      <rPr>
        <sz val="12"/>
        <rFont val="Times New Roman"/>
        <charset val="134"/>
      </rPr>
      <t xml:space="preserve">      </t>
    </r>
    <r>
      <rPr>
        <sz val="12"/>
        <rFont val="方正仿宋_GBK"/>
        <charset val="134"/>
      </rPr>
      <t>其他共同财政事权转移支付收入</t>
    </r>
  </si>
  <si>
    <t>四、专项转移支付收入</t>
  </si>
  <si>
    <r>
      <rPr>
        <sz val="12"/>
        <rFont val="Times New Roman"/>
        <charset val="134"/>
      </rPr>
      <t xml:space="preserve">      </t>
    </r>
    <r>
      <rPr>
        <sz val="12"/>
        <rFont val="方正仿宋_GBK"/>
        <charset val="134"/>
      </rPr>
      <t>一般公共服务</t>
    </r>
  </si>
  <si>
    <r>
      <rPr>
        <sz val="12"/>
        <rFont val="Times New Roman"/>
        <charset val="134"/>
      </rPr>
      <t xml:space="preserve">      </t>
    </r>
    <r>
      <rPr>
        <sz val="12"/>
        <rFont val="方正仿宋_GBK"/>
        <charset val="134"/>
      </rPr>
      <t>国防</t>
    </r>
  </si>
  <si>
    <r>
      <rPr>
        <sz val="12"/>
        <rFont val="Times New Roman"/>
        <charset val="134"/>
      </rPr>
      <t xml:space="preserve">      </t>
    </r>
    <r>
      <rPr>
        <sz val="12"/>
        <rFont val="方正仿宋_GBK"/>
        <charset val="134"/>
      </rPr>
      <t>公共安全</t>
    </r>
  </si>
  <si>
    <r>
      <rPr>
        <sz val="12"/>
        <rFont val="Times New Roman"/>
        <charset val="134"/>
      </rPr>
      <t xml:space="preserve">      </t>
    </r>
    <r>
      <rPr>
        <sz val="12"/>
        <rFont val="方正仿宋_GBK"/>
        <charset val="134"/>
      </rPr>
      <t>教育</t>
    </r>
  </si>
  <si>
    <r>
      <rPr>
        <sz val="12"/>
        <rFont val="Times New Roman"/>
        <charset val="134"/>
      </rPr>
      <t xml:space="preserve">      </t>
    </r>
    <r>
      <rPr>
        <sz val="12"/>
        <rFont val="方正仿宋_GBK"/>
        <charset val="134"/>
      </rPr>
      <t>科学技术</t>
    </r>
  </si>
  <si>
    <r>
      <rPr>
        <sz val="12"/>
        <rFont val="Times New Roman"/>
        <charset val="134"/>
      </rPr>
      <t xml:space="preserve">      </t>
    </r>
    <r>
      <rPr>
        <sz val="12"/>
        <rFont val="方正仿宋_GBK"/>
        <charset val="134"/>
      </rPr>
      <t>文化旅游体育与传媒</t>
    </r>
  </si>
  <si>
    <r>
      <rPr>
        <sz val="12"/>
        <rFont val="Times New Roman"/>
        <charset val="134"/>
      </rPr>
      <t xml:space="preserve">      </t>
    </r>
    <r>
      <rPr>
        <sz val="12"/>
        <rFont val="方正仿宋_GBK"/>
        <charset val="134"/>
      </rPr>
      <t>社会保障和就业</t>
    </r>
  </si>
  <si>
    <r>
      <rPr>
        <sz val="12"/>
        <rFont val="Times New Roman"/>
        <charset val="134"/>
      </rPr>
      <t xml:space="preserve">      </t>
    </r>
    <r>
      <rPr>
        <sz val="12"/>
        <rFont val="方正仿宋_GBK"/>
        <charset val="134"/>
      </rPr>
      <t>卫生健康</t>
    </r>
  </si>
  <si>
    <r>
      <rPr>
        <sz val="12"/>
        <rFont val="Times New Roman"/>
        <charset val="134"/>
      </rPr>
      <t xml:space="preserve">      </t>
    </r>
    <r>
      <rPr>
        <sz val="12"/>
        <rFont val="方正仿宋_GBK"/>
        <charset val="134"/>
      </rPr>
      <t>节能环保</t>
    </r>
  </si>
  <si>
    <r>
      <rPr>
        <sz val="12"/>
        <rFont val="Times New Roman"/>
        <charset val="134"/>
      </rPr>
      <t xml:space="preserve">      </t>
    </r>
    <r>
      <rPr>
        <sz val="12"/>
        <rFont val="方正仿宋_GBK"/>
        <charset val="134"/>
      </rPr>
      <t>城乡社区</t>
    </r>
  </si>
  <si>
    <r>
      <rPr>
        <sz val="12"/>
        <rFont val="Times New Roman"/>
        <charset val="134"/>
      </rPr>
      <t xml:space="preserve">      </t>
    </r>
    <r>
      <rPr>
        <sz val="12"/>
        <rFont val="方正仿宋_GBK"/>
        <charset val="134"/>
      </rPr>
      <t>农林水</t>
    </r>
  </si>
  <si>
    <r>
      <rPr>
        <sz val="12"/>
        <rFont val="Times New Roman"/>
        <charset val="134"/>
      </rPr>
      <t xml:space="preserve">      </t>
    </r>
    <r>
      <rPr>
        <sz val="12"/>
        <rFont val="方正仿宋_GBK"/>
        <charset val="134"/>
      </rPr>
      <t>交通运输</t>
    </r>
  </si>
  <si>
    <r>
      <rPr>
        <sz val="12"/>
        <rFont val="Times New Roman"/>
        <charset val="134"/>
      </rPr>
      <t xml:space="preserve">      </t>
    </r>
    <r>
      <rPr>
        <sz val="12"/>
        <rFont val="方正仿宋_GBK"/>
        <charset val="134"/>
      </rPr>
      <t>资源勘探工业信息等</t>
    </r>
  </si>
  <si>
    <r>
      <rPr>
        <sz val="12"/>
        <rFont val="Times New Roman"/>
        <charset val="134"/>
      </rPr>
      <t xml:space="preserve">      </t>
    </r>
    <r>
      <rPr>
        <sz val="12"/>
        <rFont val="方正仿宋_GBK"/>
        <charset val="134"/>
      </rPr>
      <t>商业服务业等</t>
    </r>
  </si>
  <si>
    <r>
      <rPr>
        <sz val="12"/>
        <rFont val="Times New Roman"/>
        <charset val="134"/>
      </rPr>
      <t xml:space="preserve">      </t>
    </r>
    <r>
      <rPr>
        <sz val="12"/>
        <rFont val="方正仿宋_GBK"/>
        <charset val="134"/>
      </rPr>
      <t>金融</t>
    </r>
  </si>
  <si>
    <r>
      <rPr>
        <sz val="12"/>
        <rFont val="Times New Roman"/>
        <charset val="134"/>
      </rPr>
      <t xml:space="preserve">      </t>
    </r>
    <r>
      <rPr>
        <sz val="12"/>
        <rFont val="方正仿宋_GBK"/>
        <charset val="134"/>
      </rPr>
      <t>自然资源海洋气象等</t>
    </r>
  </si>
  <si>
    <r>
      <rPr>
        <sz val="12"/>
        <rFont val="Times New Roman"/>
        <charset val="134"/>
      </rPr>
      <t xml:space="preserve">      </t>
    </r>
    <r>
      <rPr>
        <sz val="12"/>
        <rFont val="方正仿宋_GBK"/>
        <charset val="134"/>
      </rPr>
      <t>住房保障</t>
    </r>
  </si>
  <si>
    <r>
      <rPr>
        <sz val="12"/>
        <rFont val="Times New Roman"/>
        <charset val="134"/>
      </rPr>
      <t xml:space="preserve">      </t>
    </r>
    <r>
      <rPr>
        <sz val="12"/>
        <rFont val="方正仿宋_GBK"/>
        <charset val="134"/>
      </rPr>
      <t>粮油物资储备</t>
    </r>
  </si>
  <si>
    <r>
      <rPr>
        <sz val="12"/>
        <rFont val="Times New Roman"/>
        <charset val="134"/>
      </rPr>
      <t xml:space="preserve">      </t>
    </r>
    <r>
      <rPr>
        <sz val="12"/>
        <rFont val="方正仿宋_GBK"/>
        <charset val="134"/>
      </rPr>
      <t>灾害防治及应急管理</t>
    </r>
  </si>
  <si>
    <r>
      <rPr>
        <sz val="12"/>
        <rFont val="Times New Roman"/>
        <charset val="134"/>
      </rPr>
      <t xml:space="preserve">      </t>
    </r>
    <r>
      <rPr>
        <sz val="12"/>
        <rFont val="方正仿宋_GBK"/>
        <charset val="134"/>
      </rPr>
      <t>其他收入</t>
    </r>
  </si>
  <si>
    <r>
      <rPr>
        <sz val="12"/>
        <rFont val="方正仿宋_GBK"/>
        <charset val="134"/>
      </rPr>
      <t>合</t>
    </r>
    <r>
      <rPr>
        <sz val="12"/>
        <rFont val="Times New Roman"/>
        <charset val="134"/>
      </rPr>
      <t xml:space="preserve">    </t>
    </r>
    <r>
      <rPr>
        <sz val="12"/>
        <rFont val="方正仿宋_GBK"/>
        <charset val="134"/>
      </rPr>
      <t>计</t>
    </r>
  </si>
  <si>
    <r>
      <rPr>
        <sz val="12"/>
        <color theme="1"/>
        <rFont val="方正黑体_GBK"/>
        <charset val="134"/>
      </rPr>
      <t>表</t>
    </r>
    <r>
      <rPr>
        <sz val="12"/>
        <color theme="1"/>
        <rFont val="Times New Roman"/>
        <charset val="134"/>
      </rPr>
      <t>6</t>
    </r>
  </si>
  <si>
    <r>
      <rPr>
        <sz val="18"/>
        <color theme="1"/>
        <rFont val="Times New Roman"/>
        <charset val="134"/>
      </rPr>
      <t>2025</t>
    </r>
    <r>
      <rPr>
        <sz val="18"/>
        <color theme="1"/>
        <rFont val="方正小标宋_GBK"/>
        <charset val="134"/>
      </rPr>
      <t>年区级一般公共预算转移支付支出执行表</t>
    </r>
    <r>
      <rPr>
        <sz val="18"/>
        <color theme="1"/>
        <rFont val="Times New Roman"/>
        <charset val="134"/>
      </rPr>
      <t xml:space="preserve"> </t>
    </r>
  </si>
  <si>
    <t>（分地区）</t>
  </si>
  <si>
    <r>
      <rPr>
        <sz val="12"/>
        <rFont val="方正黑体_GBK"/>
        <charset val="134"/>
      </rPr>
      <t>乡镇（街道）</t>
    </r>
  </si>
  <si>
    <r>
      <rPr>
        <sz val="12"/>
        <color theme="1"/>
        <rFont val="方正黑体_GBK"/>
        <charset val="134"/>
      </rPr>
      <t>执行数</t>
    </r>
  </si>
  <si>
    <t>补助乡镇（街道）合计</t>
  </si>
  <si>
    <t>重庆市开州区人民政府汉丰街道办事处（本级）</t>
  </si>
  <si>
    <t>重庆市开州区人民政府文峰街道办事处（本级）</t>
  </si>
  <si>
    <t>重庆市开州区人民政府云枫街道办事处（本级）</t>
  </si>
  <si>
    <t>重庆市开州区人民政府丰乐街道办事处（本级）</t>
  </si>
  <si>
    <t>重庆市开州区人民政府镇东街道办事处（本级）</t>
  </si>
  <si>
    <t>重庆市开州区人民政府白鹤街道办事处（本级）</t>
  </si>
  <si>
    <t>重庆市开州区人民政府赵家街道办事处（本级）</t>
  </si>
  <si>
    <t>重庆市开州区大德镇人民政府（本级）</t>
  </si>
  <si>
    <t>重庆市开州区人民政府正安街道办事处（本级）</t>
  </si>
  <si>
    <t>重庆市开州区厚坝镇人民政府（本级）</t>
  </si>
  <si>
    <t>重庆市开州区金峰镇人民政府（本级）</t>
  </si>
  <si>
    <t>重庆市开州区郭家镇人民政府（本级）</t>
  </si>
  <si>
    <t>重庆市开州区白桥镇人民政府（本级）</t>
  </si>
  <si>
    <t>重庆市开州区温泉镇人民政府（本级）</t>
  </si>
  <si>
    <t>重庆市开州区和谦镇人民政府（本级）</t>
  </si>
  <si>
    <t>重庆市开州区大进镇人民政府（本级）</t>
  </si>
  <si>
    <t>重庆市开州区谭家镇人民政府（本级）</t>
  </si>
  <si>
    <t>重庆市开州区满月镇人民政府（本级）</t>
  </si>
  <si>
    <t>重庆市开州区关面乡人民政府（本级）</t>
  </si>
  <si>
    <t>重庆市开州区雪宝山镇人民政府（本级）</t>
  </si>
  <si>
    <t>重庆市开州区河堰镇人民政府（本级）</t>
  </si>
  <si>
    <t>重庆市开州区敦好镇人民政府（本级）</t>
  </si>
  <si>
    <t>重庆市开州区高桥镇人民政府（本级）</t>
  </si>
  <si>
    <t>重庆市开州区麻柳乡人民政府（本级）</t>
  </si>
  <si>
    <t>重庆市开州区紫水乡人民政府（本级）</t>
  </si>
  <si>
    <t>重庆市开州区九龙山镇人民政府（本级）</t>
  </si>
  <si>
    <t>重庆市开州区天和镇人民政府（本级）</t>
  </si>
  <si>
    <t>重庆市开州区中和镇人民政府（本级）</t>
  </si>
  <si>
    <t>重庆市开州区三汇口乡人民政府（本级）</t>
  </si>
  <si>
    <t>重庆市开州区义和镇人民政府（本级）</t>
  </si>
  <si>
    <t>重庆市开州区临江镇人民政府（本级）</t>
  </si>
  <si>
    <t>重庆市开州区竹溪镇人民政府（本级）</t>
  </si>
  <si>
    <t>重庆市开州区铁桥镇人民政府（本级）</t>
  </si>
  <si>
    <t>重庆市开州区巫山镇人民政府（本级）</t>
  </si>
  <si>
    <t>重庆市开州区南雅镇人民政府（本级）</t>
  </si>
  <si>
    <t>重庆市开州区岳溪镇人民政府（本级）</t>
  </si>
  <si>
    <t>重庆市开州区五通乡人民政府（本级）</t>
  </si>
  <si>
    <t>重庆市开州区南门镇人民政府（本级）</t>
  </si>
  <si>
    <t>重庆市开州区长沙镇人民政府（本级）</t>
  </si>
  <si>
    <t>重庆市开州区渠口镇人民政府（本级）</t>
  </si>
  <si>
    <r>
      <rPr>
        <sz val="12"/>
        <color theme="1"/>
        <rFont val="方正黑体_GBK"/>
        <charset val="134"/>
      </rPr>
      <t>表</t>
    </r>
    <r>
      <rPr>
        <sz val="12"/>
        <color theme="1"/>
        <rFont val="Times New Roman"/>
        <charset val="134"/>
      </rPr>
      <t>7</t>
    </r>
  </si>
  <si>
    <r>
      <rPr>
        <sz val="20"/>
        <color theme="1"/>
        <rFont val="Times New Roman"/>
        <charset val="134"/>
      </rPr>
      <t>2025</t>
    </r>
    <r>
      <rPr>
        <sz val="20"/>
        <color theme="1"/>
        <rFont val="方正小标宋_GBK"/>
        <charset val="134"/>
      </rPr>
      <t>年区级一般公共预算转移支付支出执行表</t>
    </r>
    <r>
      <rPr>
        <sz val="20"/>
        <color theme="1"/>
        <rFont val="Times New Roman"/>
        <charset val="134"/>
      </rPr>
      <t xml:space="preserve"> </t>
    </r>
  </si>
  <si>
    <t>（分项目）</t>
  </si>
  <si>
    <r>
      <rPr>
        <sz val="12"/>
        <color theme="1"/>
        <rFont val="方正楷体_GBK"/>
        <charset val="134"/>
      </rPr>
      <t>单位：万元</t>
    </r>
  </si>
  <si>
    <t>补助乡镇（街道）支出</t>
  </si>
  <si>
    <t>人员类补助支出</t>
  </si>
  <si>
    <t>运转类补助支出</t>
  </si>
  <si>
    <t>特定目标类补助支出</t>
  </si>
  <si>
    <r>
      <rPr>
        <sz val="12"/>
        <color theme="1"/>
        <rFont val="方正仿宋_GBK"/>
        <charset val="134"/>
      </rPr>
      <t>注：本表直观反映区对各乡镇（街道）的转移支付分项目情况。</t>
    </r>
  </si>
  <si>
    <t>表8</t>
  </si>
  <si>
    <r>
      <rPr>
        <sz val="20"/>
        <rFont val="Times New Roman"/>
        <charset val="134"/>
      </rPr>
      <t>2025</t>
    </r>
    <r>
      <rPr>
        <sz val="20"/>
        <rFont val="方正小标宋_GBK"/>
        <charset val="134"/>
      </rPr>
      <t>年全区政府性基金预算收支执行表</t>
    </r>
  </si>
  <si>
    <t xml:space="preserve"> </t>
  </si>
  <si>
    <r>
      <rPr>
        <sz val="12"/>
        <rFont val="方正黑体_GBK"/>
        <charset val="134"/>
      </rPr>
      <t>收</t>
    </r>
    <r>
      <rPr>
        <sz val="12"/>
        <rFont val="Times New Roman"/>
        <charset val="134"/>
      </rPr>
      <t xml:space="preserve">        </t>
    </r>
    <r>
      <rPr>
        <sz val="12"/>
        <rFont val="方正黑体_GBK"/>
        <charset val="134"/>
      </rPr>
      <t>入</t>
    </r>
  </si>
  <si>
    <r>
      <rPr>
        <sz val="12"/>
        <rFont val="方正黑体_GBK"/>
        <charset val="134"/>
      </rPr>
      <t>上年</t>
    </r>
    <r>
      <rPr>
        <sz val="12"/>
        <rFont val="Times New Roman"/>
        <charset val="134"/>
      </rPr>
      <t xml:space="preserve">
</t>
    </r>
    <r>
      <rPr>
        <sz val="12"/>
        <rFont val="方正黑体_GBK"/>
        <charset val="134"/>
      </rPr>
      <t>决算数</t>
    </r>
  </si>
  <si>
    <t>一、农网还贷资金收入</t>
  </si>
  <si>
    <t>一、文化旅游体育与传媒支出</t>
  </si>
  <si>
    <t>二、港口建设费收入</t>
  </si>
  <si>
    <t>二、社会保障和就业支出</t>
  </si>
  <si>
    <t>三、国家电影事业发展专项资金收入</t>
  </si>
  <si>
    <t>三、卫生健康支出</t>
  </si>
  <si>
    <t>四、城市公用事业附加收入</t>
  </si>
  <si>
    <t>四、节能环保支出</t>
  </si>
  <si>
    <t>五、国有土地收益基金收入</t>
  </si>
  <si>
    <t>五、城乡社区支出</t>
  </si>
  <si>
    <t>六、农业土地开发资金收入</t>
  </si>
  <si>
    <t>六、农林水支出</t>
  </si>
  <si>
    <t>七、国有土地使用权出让收入</t>
  </si>
  <si>
    <t>七、交通运输支出</t>
  </si>
  <si>
    <t>八、大中型水库库区基金收入</t>
  </si>
  <si>
    <t>八、资源勘探工业信息等支出</t>
  </si>
  <si>
    <t>九、彩票公益金收入</t>
  </si>
  <si>
    <t>九、住房保障支出</t>
  </si>
  <si>
    <t>十、小型水库移民扶助基金收入</t>
  </si>
  <si>
    <t>十、其他支出</t>
  </si>
  <si>
    <t>十一、污水处理费收入</t>
  </si>
  <si>
    <t>十一、债务付息支出</t>
  </si>
  <si>
    <t>十二、彩票发行机构和彩票销售机构的业务费用</t>
  </si>
  <si>
    <t>十二、债务发行费用支出</t>
  </si>
  <si>
    <t>十三、城市基础设施配套费收入</t>
  </si>
  <si>
    <t>十三、抗疫特别国债安排的支出</t>
  </si>
  <si>
    <t>十四、专项债券对应项目专项收入</t>
  </si>
  <si>
    <t>一、补助乡镇（街道）支出</t>
  </si>
  <si>
    <t>二、地方政府专项债务转贷收入</t>
  </si>
  <si>
    <t>二、调出资金</t>
  </si>
  <si>
    <t>三、上年结转</t>
  </si>
  <si>
    <t>三、上解支出</t>
  </si>
  <si>
    <t>四、抗疫特别国债转移支付收入</t>
  </si>
  <si>
    <t>四、债务还本支出</t>
  </si>
  <si>
    <t>五、调入资金</t>
  </si>
  <si>
    <t>五、结转下年</t>
  </si>
  <si>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2025</t>
    </r>
    <r>
      <rPr>
        <sz val="12"/>
        <rFont val="方正仿宋_GBK"/>
        <charset val="134"/>
      </rPr>
      <t>年全区政府性基金预算收入与支出的平衡关系。</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t>
    </r>
    <r>
      <rPr>
        <sz val="12"/>
        <rFont val="Times New Roman"/>
        <charset val="134"/>
      </rPr>
      <t xml:space="preserve">
         3.</t>
    </r>
    <r>
      <rPr>
        <sz val="12"/>
        <rFont val="方正仿宋_GBK"/>
        <charset val="134"/>
      </rPr>
      <t>调整预算数是指根据预算法规定，经区人大常委会审查批准对年初预算进行调整后形成的预算数，下同。</t>
    </r>
  </si>
  <si>
    <r>
      <rPr>
        <sz val="12"/>
        <rFont val="方正黑体_GBK"/>
        <charset val="134"/>
      </rPr>
      <t>表</t>
    </r>
    <r>
      <rPr>
        <sz val="12"/>
        <rFont val="Times New Roman"/>
        <charset val="134"/>
      </rPr>
      <t>9</t>
    </r>
  </si>
  <si>
    <r>
      <rPr>
        <sz val="20"/>
        <rFont val="Times New Roman"/>
        <charset val="134"/>
      </rPr>
      <t>2025</t>
    </r>
    <r>
      <rPr>
        <sz val="20"/>
        <rFont val="方正小标宋_GBK"/>
        <charset val="134"/>
      </rPr>
      <t>年全区政府性基金预算支出执行表</t>
    </r>
  </si>
  <si>
    <t>支出合计</t>
  </si>
  <si>
    <t xml:space="preserve">  卫生健康支出</t>
  </si>
  <si>
    <t xml:space="preserve">    超长期特别国债安排的支出</t>
  </si>
  <si>
    <t xml:space="preserve">      公立医院</t>
  </si>
  <si>
    <t xml:space="preserve">      基层医疗卫生机构</t>
  </si>
  <si>
    <t xml:space="preserve">      公共卫生机构</t>
  </si>
  <si>
    <t xml:space="preserve">      托育机构</t>
  </si>
  <si>
    <t xml:space="preserve">      其他卫生健康支出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</si>
  <si>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</si>
  <si>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</si>
  <si>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</si>
  <si>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</si>
  <si>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</si>
  <si>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</si>
  <si>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</si>
  <si>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</si>
  <si>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</si>
  <si>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</si>
  <si>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</si>
  <si>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</si>
  <si>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</si>
  <si>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</si>
  <si>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</si>
  <si>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</si>
  <si>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</si>
  <si>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</si>
  <si>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</si>
  <si>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</si>
  <si>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</si>
  <si>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</si>
  <si>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</si>
  <si>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</si>
  <si>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</si>
  <si>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</si>
  <si>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</si>
  <si>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</si>
  <si>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</si>
  <si>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</si>
  <si>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</si>
  <si>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</si>
  <si>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</si>
  <si>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</si>
  <si>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</si>
  <si>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</si>
  <si>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</si>
  <si>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</si>
  <si>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</si>
  <si>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</si>
  <si>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</si>
  <si>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</si>
  <si>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</si>
  <si>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</si>
  <si>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</si>
  <si>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</si>
  <si>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</si>
  <si>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</si>
  <si>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</si>
  <si>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</si>
  <si>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</si>
  <si>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</si>
  <si>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</si>
  <si>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</si>
  <si>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</si>
  <si>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</si>
  <si>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其他城乡社区支出</t>
  </si>
  <si>
    <t xml:space="preserve">  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</si>
  <si>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</si>
  <si>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</si>
  <si>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</si>
  <si>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</si>
  <si>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</si>
  <si>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</si>
  <si>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</si>
  <si>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</si>
  <si>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</si>
  <si>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</si>
  <si>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</si>
  <si>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</si>
  <si>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</si>
  <si>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</si>
  <si>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</si>
  <si>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</si>
  <si>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</si>
  <si>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</si>
  <si>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</si>
  <si>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</si>
  <si>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</si>
  <si>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</si>
  <si>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</si>
  <si>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</si>
  <si>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</si>
  <si>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</si>
  <si>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</si>
  <si>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</si>
  <si>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</si>
  <si>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</si>
  <si>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</si>
  <si>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</si>
  <si>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</si>
  <si>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</si>
  <si>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</si>
  <si>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</si>
  <si>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</si>
  <si>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</si>
  <si>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</si>
  <si>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</si>
  <si>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</si>
  <si>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</si>
  <si>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</si>
  <si>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</si>
  <si>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</si>
  <si>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</si>
  <si>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</si>
  <si>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</si>
  <si>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</si>
  <si>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</si>
  <si>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</si>
  <si>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</si>
  <si>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</si>
  <si>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</si>
  <si>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</si>
  <si>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</si>
  <si>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</si>
  <si>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</si>
  <si>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</si>
  <si>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</si>
  <si>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</si>
  <si>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</si>
  <si>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</si>
  <si>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</si>
  <si>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</si>
  <si>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</si>
  <si>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</si>
  <si>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</si>
  <si>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</si>
  <si>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</si>
  <si>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</si>
  <si>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</si>
  <si>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邮政业支出</t>
  </si>
  <si>
    <t xml:space="preserve">      其他交通运输支出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</si>
  <si>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</si>
  <si>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</si>
  <si>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</si>
  <si>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</si>
  <si>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</si>
  <si>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</si>
  <si>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</si>
  <si>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</si>
  <si>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</si>
  <si>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住房保障支出</t>
  </si>
  <si>
    <t xml:space="preserve">      保障性租赁住房</t>
  </si>
  <si>
    <t xml:space="preserve">      其他住房保障支出</t>
  </si>
  <si>
    <t xml:space="preserve">  粮油物资储备支出</t>
  </si>
  <si>
    <t xml:space="preserve">      设施建设</t>
  </si>
  <si>
    <t xml:space="preserve">      其他粮油物资储备支出</t>
  </si>
  <si>
    <t xml:space="preserve">  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</si>
  <si>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</si>
  <si>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</si>
  <si>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</si>
  <si>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</si>
  <si>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</si>
  <si>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</si>
  <si>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</si>
  <si>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</si>
  <si>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</si>
  <si>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</si>
  <si>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</si>
  <si>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</si>
  <si>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</si>
  <si>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</si>
  <si>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</si>
  <si>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</si>
  <si>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</si>
  <si>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</si>
  <si>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</si>
  <si>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</si>
  <si>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</si>
  <si>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</si>
  <si>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</si>
  <si>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</si>
  <si>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</si>
  <si>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</si>
  <si>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</si>
  <si>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</si>
  <si>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</si>
  <si>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</si>
  <si>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</si>
  <si>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 xml:space="preserve">  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</si>
  <si>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</si>
  <si>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</si>
  <si>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</si>
  <si>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</si>
  <si>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</si>
  <si>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</si>
  <si>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</si>
  <si>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</si>
  <si>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</si>
  <si>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</si>
  <si>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</si>
  <si>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</si>
  <si>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</si>
  <si>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</si>
  <si>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</si>
  <si>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</si>
  <si>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</si>
  <si>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</si>
  <si>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</si>
  <si>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</si>
  <si>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</si>
  <si>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</si>
  <si>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</si>
  <si>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</si>
  <si>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</si>
  <si>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</si>
  <si>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</si>
  <si>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</si>
  <si>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</si>
  <si>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</si>
  <si>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</si>
  <si>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</si>
  <si>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</si>
  <si>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注：本表详细反映2025年全区政府性基金预算支出情况，按《中华人民共和国预算法》要求细化到功能分类项级科目。</t>
  </si>
  <si>
    <t>表10</t>
  </si>
  <si>
    <r>
      <rPr>
        <sz val="20"/>
        <rFont val="Times New Roman"/>
        <charset val="134"/>
      </rPr>
      <t>2025</t>
    </r>
    <r>
      <rPr>
        <sz val="20"/>
        <rFont val="方正小标宋_GBK"/>
        <charset val="134"/>
      </rPr>
      <t>年区级政府性基金预算收支执行表</t>
    </r>
  </si>
  <si>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2025</t>
    </r>
    <r>
      <rPr>
        <sz val="12"/>
        <rFont val="方正仿宋_GBK"/>
        <charset val="134"/>
      </rPr>
      <t>年区级政府性基金预算收入与支出的平衡关系。</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t>
    </r>
    <r>
      <rPr>
        <sz val="12"/>
        <rFont val="Times New Roman"/>
        <charset val="134"/>
      </rPr>
      <t xml:space="preserve">
        3.</t>
    </r>
    <r>
      <rPr>
        <sz val="12"/>
        <rFont val="方正仿宋_GBK"/>
        <charset val="134"/>
      </rPr>
      <t>补助乡镇的支出为</t>
    </r>
    <r>
      <rPr>
        <sz val="12"/>
        <rFont val="Times New Roman"/>
        <charset val="134"/>
      </rPr>
      <t>-21319</t>
    </r>
    <r>
      <rPr>
        <sz val="12"/>
        <rFont val="方正仿宋_GBK"/>
        <charset val="134"/>
      </rPr>
      <t>万元，是根据新总预算会计制度调整政府性基金结转结余核算方式，导致当年补助乡镇为负数。调整后区级政府性基金结转结余与全区政府性基金结转结余一致。</t>
    </r>
  </si>
  <si>
    <r>
      <rPr>
        <sz val="12"/>
        <rFont val="方正黑体_GBK"/>
        <charset val="134"/>
      </rPr>
      <t>表</t>
    </r>
    <r>
      <rPr>
        <sz val="12"/>
        <rFont val="Times New Roman"/>
        <charset val="134"/>
      </rPr>
      <t>11</t>
    </r>
  </si>
  <si>
    <r>
      <rPr>
        <sz val="20"/>
        <rFont val="Times New Roman"/>
        <charset val="134"/>
      </rPr>
      <t>2025</t>
    </r>
    <r>
      <rPr>
        <sz val="20"/>
        <rFont val="方正小标宋_GBK"/>
        <charset val="134"/>
      </rPr>
      <t>年区级政府性基金预算支出执行表</t>
    </r>
  </si>
  <si>
    <t>注：本表详细反映2025年区级政府性基金预算支出情况，按《中华人民共和国预算法》要求细化到功能分类项级科目。</t>
  </si>
  <si>
    <r>
      <rPr>
        <sz val="12"/>
        <rFont val="方正黑体_GBK"/>
        <charset val="134"/>
      </rPr>
      <t>表</t>
    </r>
    <r>
      <rPr>
        <sz val="12"/>
        <rFont val="Times New Roman"/>
        <charset val="134"/>
      </rPr>
      <t>12</t>
    </r>
  </si>
  <si>
    <t>2025年区级政府性基金预算转移支付收入执行表</t>
  </si>
  <si>
    <t>款级科目</t>
  </si>
  <si>
    <t>本年执行数</t>
  </si>
  <si>
    <r>
      <rPr>
        <sz val="12"/>
        <rFont val="Times New Roman"/>
        <charset val="134"/>
      </rPr>
      <t xml:space="preserve">    </t>
    </r>
    <r>
      <rPr>
        <sz val="12"/>
        <rFont val="方正仿宋_GBK"/>
        <charset val="134"/>
      </rPr>
      <t>国家电影事业发展专项资金</t>
    </r>
  </si>
  <si>
    <r>
      <rPr>
        <sz val="12"/>
        <rFont val="Times New Roman"/>
        <charset val="134"/>
      </rPr>
      <t xml:space="preserve">    </t>
    </r>
    <r>
      <rPr>
        <sz val="12"/>
        <rFont val="方正仿宋_GBK"/>
        <charset val="134"/>
      </rPr>
      <t>大中型水库移民后期扶持基金</t>
    </r>
  </si>
  <si>
    <r>
      <rPr>
        <sz val="12"/>
        <rFont val="Times New Roman"/>
        <charset val="134"/>
      </rPr>
      <t xml:space="preserve">    </t>
    </r>
    <r>
      <rPr>
        <sz val="12"/>
        <rFont val="方正仿宋_GBK"/>
        <charset val="134"/>
      </rPr>
      <t>小型水库移民扶助基金</t>
    </r>
  </si>
  <si>
    <r>
      <rPr>
        <sz val="12"/>
        <rFont val="Times New Roman"/>
        <charset val="134"/>
      </rPr>
      <t xml:space="preserve">    </t>
    </r>
    <r>
      <rPr>
        <sz val="12"/>
        <rFont val="方正仿宋_GBK"/>
        <charset val="134"/>
      </rPr>
      <t>大中型水库库区基金</t>
    </r>
  </si>
  <si>
    <r>
      <rPr>
        <sz val="12"/>
        <rFont val="Times New Roman"/>
        <charset val="134"/>
      </rPr>
      <t xml:space="preserve">    </t>
    </r>
    <r>
      <rPr>
        <sz val="12"/>
        <rFont val="方正仿宋_GBK"/>
        <charset val="134"/>
      </rPr>
      <t>国有土地使用权出让相关收入</t>
    </r>
  </si>
  <si>
    <r>
      <rPr>
        <sz val="12"/>
        <rFont val="Times New Roman"/>
        <charset val="134"/>
      </rPr>
      <t xml:space="preserve">    </t>
    </r>
    <r>
      <rPr>
        <sz val="12"/>
        <rFont val="方正仿宋_GBK"/>
        <charset val="134"/>
      </rPr>
      <t>农业土地开发资金</t>
    </r>
  </si>
  <si>
    <r>
      <rPr>
        <sz val="12"/>
        <rFont val="Times New Roman"/>
        <charset val="134"/>
      </rPr>
      <t xml:space="preserve">    </t>
    </r>
    <r>
      <rPr>
        <sz val="12"/>
        <rFont val="方正仿宋_GBK"/>
        <charset val="134"/>
      </rPr>
      <t>城市基础设施配套费相关收入</t>
    </r>
  </si>
  <si>
    <r>
      <rPr>
        <sz val="12"/>
        <rFont val="Times New Roman"/>
        <charset val="134"/>
      </rPr>
      <t xml:space="preserve">    </t>
    </r>
    <r>
      <rPr>
        <sz val="12"/>
        <rFont val="方正仿宋_GBK"/>
        <charset val="134"/>
      </rPr>
      <t>污水处理费相关收入</t>
    </r>
  </si>
  <si>
    <r>
      <rPr>
        <sz val="12"/>
        <rFont val="Times New Roman"/>
        <charset val="134"/>
      </rPr>
      <t xml:space="preserve">    </t>
    </r>
    <r>
      <rPr>
        <sz val="12"/>
        <rFont val="方正仿宋_GBK"/>
        <charset val="134"/>
      </rPr>
      <t>三峡水库库区基金</t>
    </r>
  </si>
  <si>
    <r>
      <rPr>
        <sz val="12"/>
        <rFont val="Times New Roman"/>
        <charset val="134"/>
      </rPr>
      <t xml:space="preserve">    </t>
    </r>
    <r>
      <rPr>
        <sz val="12"/>
        <rFont val="方正仿宋_GBK"/>
        <charset val="134"/>
      </rPr>
      <t>国家重大水利工程建设基金</t>
    </r>
  </si>
  <si>
    <r>
      <rPr>
        <sz val="12"/>
        <rFont val="Times New Roman"/>
        <charset val="134"/>
      </rPr>
      <t xml:space="preserve">    </t>
    </r>
    <r>
      <rPr>
        <sz val="12"/>
        <rFont val="方正仿宋_GBK"/>
        <charset val="134"/>
      </rPr>
      <t>旅游发展基金</t>
    </r>
  </si>
  <si>
    <r>
      <rPr>
        <sz val="12"/>
        <rFont val="Times New Roman"/>
        <charset val="134"/>
      </rPr>
      <t>21098</t>
    </r>
    <r>
      <rPr>
        <sz val="12"/>
        <rFont val="方正仿宋_GBK"/>
        <charset val="134"/>
      </rPr>
      <t>、</t>
    </r>
    <r>
      <rPr>
        <sz val="12"/>
        <rFont val="Times New Roman"/>
        <charset val="134"/>
      </rPr>
      <t>21198</t>
    </r>
    <r>
      <rPr>
        <sz val="12"/>
        <rFont val="方正仿宋_GBK"/>
        <charset val="134"/>
      </rPr>
      <t>、</t>
    </r>
    <r>
      <rPr>
        <sz val="12"/>
        <rFont val="Times New Roman"/>
        <charset val="134"/>
      </rPr>
      <t>21298</t>
    </r>
    <r>
      <rPr>
        <sz val="12"/>
        <rFont val="方正仿宋_GBK"/>
        <charset val="134"/>
      </rPr>
      <t>、</t>
    </r>
    <r>
      <rPr>
        <sz val="12"/>
        <rFont val="Times New Roman"/>
        <charset val="134"/>
      </rPr>
      <t>21498</t>
    </r>
    <r>
      <rPr>
        <sz val="12"/>
        <rFont val="方正仿宋_GBK"/>
        <charset val="134"/>
      </rPr>
      <t>、</t>
    </r>
    <r>
      <rPr>
        <sz val="12"/>
        <rFont val="Times New Roman"/>
        <charset val="134"/>
      </rPr>
      <t>22198</t>
    </r>
    <r>
      <rPr>
        <sz val="12"/>
        <rFont val="方正仿宋_GBK"/>
        <charset val="134"/>
      </rPr>
      <t>、</t>
    </r>
    <r>
      <rPr>
        <sz val="12"/>
        <rFont val="Times New Roman"/>
        <charset val="134"/>
      </rPr>
      <t>22998</t>
    </r>
  </si>
  <si>
    <r>
      <rPr>
        <sz val="12"/>
        <rFont val="Times New Roman"/>
        <charset val="134"/>
      </rPr>
      <t xml:space="preserve">    </t>
    </r>
    <r>
      <rPr>
        <sz val="12"/>
        <rFont val="方正仿宋_GBK"/>
        <charset val="134"/>
      </rPr>
      <t>超长期特别国债安排</t>
    </r>
  </si>
  <si>
    <r>
      <rPr>
        <sz val="12"/>
        <rFont val="Times New Roman"/>
        <charset val="134"/>
      </rPr>
      <t xml:space="preserve">    </t>
    </r>
    <r>
      <rPr>
        <sz val="12"/>
        <rFont val="方正仿宋_GBK"/>
        <charset val="134"/>
      </rPr>
      <t>彩票发行销售机构业务费</t>
    </r>
  </si>
  <si>
    <r>
      <rPr>
        <sz val="12"/>
        <rFont val="Times New Roman"/>
        <charset val="134"/>
      </rPr>
      <t xml:space="preserve">    </t>
    </r>
    <r>
      <rPr>
        <sz val="12"/>
        <rFont val="方正仿宋_GBK"/>
        <charset val="134"/>
      </rPr>
      <t>彩票公益金</t>
    </r>
  </si>
  <si>
    <r>
      <rPr>
        <sz val="12"/>
        <rFont val="Times New Roman"/>
        <charset val="134"/>
      </rPr>
      <t xml:space="preserve">    </t>
    </r>
    <r>
      <rPr>
        <sz val="12"/>
        <rFont val="方正仿宋_GBK"/>
        <charset val="134"/>
      </rPr>
      <t>其他政府性基金</t>
    </r>
  </si>
  <si>
    <t>合计</t>
  </si>
  <si>
    <t>表13</t>
  </si>
  <si>
    <r>
      <rPr>
        <sz val="20"/>
        <rFont val="Times New Roman"/>
        <charset val="134"/>
      </rPr>
      <t>2025</t>
    </r>
    <r>
      <rPr>
        <sz val="20"/>
        <rFont val="方正小标宋_GBK"/>
        <charset val="134"/>
      </rPr>
      <t>年全区国有资本经营预算收支执行表</t>
    </r>
  </si>
  <si>
    <r>
      <rPr>
        <sz val="12"/>
        <rFont val="方正黑体_GBK"/>
        <charset val="134"/>
      </rPr>
      <t>支</t>
    </r>
    <r>
      <rPr>
        <sz val="12"/>
        <rFont val="Times New Roman"/>
        <charset val="134"/>
      </rPr>
      <t xml:space="preserve">       </t>
    </r>
    <r>
      <rPr>
        <sz val="12"/>
        <rFont val="方正黑体_GBK"/>
        <charset val="134"/>
      </rPr>
      <t>出</t>
    </r>
  </si>
  <si>
    <t>一、利润收入</t>
  </si>
  <si>
    <t>一、解决历史遗留问题及改革成本支出</t>
  </si>
  <si>
    <t>二、股利、股息收入</t>
  </si>
  <si>
    <r>
      <rPr>
        <sz val="12"/>
        <rFont val="Times New Roman"/>
        <charset val="134"/>
      </rPr>
      <t xml:space="preserve">     “</t>
    </r>
    <r>
      <rPr>
        <sz val="12"/>
        <rFont val="方正仿宋_GBK"/>
        <charset val="134"/>
      </rPr>
      <t>三供一业</t>
    </r>
    <r>
      <rPr>
        <sz val="12"/>
        <rFont val="Times New Roman"/>
        <charset val="134"/>
      </rPr>
      <t>”</t>
    </r>
    <r>
      <rPr>
        <sz val="12"/>
        <rFont val="方正仿宋_GBK"/>
        <charset val="134"/>
      </rPr>
      <t>移交补助支出</t>
    </r>
  </si>
  <si>
    <t>三、产权转让收入</t>
  </si>
  <si>
    <r>
      <rPr>
        <sz val="12"/>
        <rFont val="Times New Roman"/>
        <charset val="134"/>
      </rPr>
      <t xml:space="preserve">      </t>
    </r>
    <r>
      <rPr>
        <sz val="12"/>
        <rFont val="方正仿宋_GBK"/>
        <charset val="134"/>
      </rPr>
      <t>国有企业棚户区改造支出</t>
    </r>
  </si>
  <si>
    <t>四、其他国有资本经营预算收入</t>
  </si>
  <si>
    <r>
      <rPr>
        <sz val="12"/>
        <rFont val="Times New Roman"/>
        <charset val="134"/>
      </rPr>
      <t xml:space="preserve">      </t>
    </r>
    <r>
      <rPr>
        <sz val="12"/>
        <rFont val="方正仿宋_GBK"/>
        <charset val="134"/>
      </rPr>
      <t>国有企业退休人员社会化管理补助支出</t>
    </r>
  </si>
  <si>
    <r>
      <rPr>
        <sz val="12"/>
        <rFont val="Times New Roman"/>
        <charset val="134"/>
      </rPr>
      <t xml:space="preserve">      </t>
    </r>
    <r>
      <rPr>
        <sz val="12"/>
        <rFont val="方正仿宋_GBK"/>
        <charset val="134"/>
      </rPr>
      <t>其他解决历史遗留问题及改革成本支出</t>
    </r>
  </si>
  <si>
    <t>二、国有企业资本金注入</t>
  </si>
  <si>
    <r>
      <rPr>
        <sz val="12"/>
        <rFont val="Times New Roman"/>
        <charset val="134"/>
      </rPr>
      <t xml:space="preserve">  </t>
    </r>
    <r>
      <rPr>
        <sz val="12"/>
        <rFont val="方正仿宋_GBK"/>
        <charset val="134"/>
      </rPr>
      <t>支持科技进步支出</t>
    </r>
  </si>
  <si>
    <r>
      <rPr>
        <sz val="12"/>
        <rFont val="Times New Roman"/>
        <charset val="134"/>
      </rPr>
      <t xml:space="preserve">      </t>
    </r>
    <r>
      <rPr>
        <sz val="12"/>
        <rFont val="方正仿宋_GBK"/>
        <charset val="134"/>
      </rPr>
      <t>其他国有企业资本金注入</t>
    </r>
  </si>
  <si>
    <t>三、金融国有资本经营预算支出</t>
  </si>
  <si>
    <r>
      <rPr>
        <sz val="12"/>
        <rFont val="Times New Roman"/>
        <charset val="134"/>
      </rPr>
      <t xml:space="preserve">      </t>
    </r>
    <r>
      <rPr>
        <sz val="12"/>
        <rFont val="方正仿宋_GBK"/>
        <charset val="134"/>
      </rPr>
      <t>其他金融国有资本经营预算支出</t>
    </r>
  </si>
  <si>
    <t>四、其他国有资本经营预算支出</t>
  </si>
  <si>
    <r>
      <rPr>
        <sz val="12"/>
        <rFont val="Times New Roman"/>
        <charset val="134"/>
      </rPr>
      <t xml:space="preserve">      </t>
    </r>
    <r>
      <rPr>
        <sz val="12"/>
        <rFont val="方正仿宋_GBK"/>
        <charset val="134"/>
      </rPr>
      <t>其他国有资本经营预算支出</t>
    </r>
  </si>
  <si>
    <t>一、调出资金</t>
  </si>
  <si>
    <t>二、上年结转</t>
  </si>
  <si>
    <t>二、补助乡镇（街道）</t>
  </si>
  <si>
    <t>三、结转下年</t>
  </si>
  <si>
    <r>
      <rPr>
        <sz val="12"/>
        <rFont val="方正书宋_GBK"/>
        <charset val="134"/>
      </rPr>
      <t>注：</t>
    </r>
    <r>
      <rPr>
        <sz val="12"/>
        <rFont val="Times New Roman"/>
        <charset val="134"/>
      </rPr>
      <t>1.</t>
    </r>
    <r>
      <rPr>
        <sz val="12"/>
        <rFont val="方正书宋_GBK"/>
        <charset val="134"/>
      </rPr>
      <t>本表直观反映</t>
    </r>
    <r>
      <rPr>
        <sz val="12"/>
        <rFont val="Times New Roman"/>
        <charset val="134"/>
      </rPr>
      <t>2025</t>
    </r>
    <r>
      <rPr>
        <sz val="12"/>
        <rFont val="方正书宋_GBK"/>
        <charset val="134"/>
      </rPr>
      <t>年全区国有资本经营预算收入与支出的平衡关系。</t>
    </r>
    <r>
      <rPr>
        <sz val="12"/>
        <rFont val="Times New Roman"/>
        <charset val="134"/>
      </rPr>
      <t xml:space="preserve">
       2.</t>
    </r>
    <r>
      <rPr>
        <sz val="12"/>
        <rFont val="方正书宋_GBK"/>
        <charset val="134"/>
      </rPr>
      <t>收入总计（本级收入合计</t>
    </r>
    <r>
      <rPr>
        <sz val="12"/>
        <rFont val="Times New Roman"/>
        <charset val="134"/>
      </rPr>
      <t>+</t>
    </r>
    <r>
      <rPr>
        <sz val="12"/>
        <rFont val="方正书宋_GBK"/>
        <charset val="134"/>
      </rPr>
      <t>转移性收入合计）</t>
    </r>
    <r>
      <rPr>
        <sz val="12"/>
        <rFont val="Times New Roman"/>
        <charset val="134"/>
      </rPr>
      <t>=</t>
    </r>
    <r>
      <rPr>
        <sz val="12"/>
        <rFont val="方正书宋_GBK"/>
        <charset val="134"/>
      </rPr>
      <t>支出总计（本级支出合计</t>
    </r>
    <r>
      <rPr>
        <sz val="12"/>
        <rFont val="Times New Roman"/>
        <charset val="134"/>
      </rPr>
      <t>+</t>
    </r>
    <r>
      <rPr>
        <sz val="12"/>
        <rFont val="方正书宋_GBK"/>
        <charset val="134"/>
      </rPr>
      <t>转移性支出合计）。</t>
    </r>
    <r>
      <rPr>
        <sz val="12"/>
        <rFont val="Times New Roman"/>
        <charset val="134"/>
      </rPr>
      <t xml:space="preserve">
       3.</t>
    </r>
    <r>
      <rPr>
        <sz val="12"/>
        <rFont val="方正书宋_GBK"/>
        <charset val="134"/>
      </rPr>
      <t>调整预算数是指根据预算法规定，经区人大常委会审查批准对年初预算进行调整后形成的预算数，下同。</t>
    </r>
  </si>
  <si>
    <t>表14</t>
  </si>
  <si>
    <r>
      <rPr>
        <sz val="20"/>
        <rFont val="Times New Roman"/>
        <charset val="134"/>
      </rPr>
      <t>2025</t>
    </r>
    <r>
      <rPr>
        <sz val="20"/>
        <rFont val="方正小标宋_GBK"/>
        <charset val="134"/>
      </rPr>
      <t>年区级国有资本经营预算收支执行表</t>
    </r>
  </si>
  <si>
    <r>
      <rPr>
        <sz val="12"/>
        <rFont val="方正书宋_GBK"/>
        <charset val="134"/>
      </rPr>
      <t>注：</t>
    </r>
    <r>
      <rPr>
        <sz val="12"/>
        <rFont val="Times New Roman"/>
        <charset val="134"/>
      </rPr>
      <t>1.</t>
    </r>
    <r>
      <rPr>
        <sz val="12"/>
        <rFont val="方正书宋_GBK"/>
        <charset val="134"/>
      </rPr>
      <t>本表直观反映</t>
    </r>
    <r>
      <rPr>
        <sz val="12"/>
        <rFont val="Times New Roman"/>
        <charset val="134"/>
      </rPr>
      <t>2025</t>
    </r>
    <r>
      <rPr>
        <sz val="12"/>
        <rFont val="方正书宋_GBK"/>
        <charset val="134"/>
      </rPr>
      <t>年区级国有资本经营预算收入与支出的平衡关系。</t>
    </r>
    <r>
      <rPr>
        <sz val="12"/>
        <rFont val="Times New Roman"/>
        <charset val="134"/>
      </rPr>
      <t xml:space="preserve">
       2.</t>
    </r>
    <r>
      <rPr>
        <sz val="12"/>
        <rFont val="方正书宋_GBK"/>
        <charset val="134"/>
      </rPr>
      <t>收入总计（本级收入合计</t>
    </r>
    <r>
      <rPr>
        <sz val="12"/>
        <rFont val="Times New Roman"/>
        <charset val="134"/>
      </rPr>
      <t>+</t>
    </r>
    <r>
      <rPr>
        <sz val="12"/>
        <rFont val="方正书宋_GBK"/>
        <charset val="134"/>
      </rPr>
      <t>转移性收入合计）</t>
    </r>
    <r>
      <rPr>
        <sz val="12"/>
        <rFont val="Times New Roman"/>
        <charset val="134"/>
      </rPr>
      <t>=</t>
    </r>
    <r>
      <rPr>
        <sz val="12"/>
        <rFont val="方正书宋_GBK"/>
        <charset val="134"/>
      </rPr>
      <t>支出总计（本级支出合计</t>
    </r>
    <r>
      <rPr>
        <sz val="12"/>
        <rFont val="Times New Roman"/>
        <charset val="134"/>
      </rPr>
      <t>+</t>
    </r>
    <r>
      <rPr>
        <sz val="12"/>
        <rFont val="方正书宋_GBK"/>
        <charset val="134"/>
      </rPr>
      <t>转移性支出合计）。</t>
    </r>
    <r>
      <rPr>
        <sz val="12"/>
        <rFont val="Times New Roman"/>
        <charset val="134"/>
      </rPr>
      <t xml:space="preserve">
       3.</t>
    </r>
    <r>
      <rPr>
        <sz val="12"/>
        <rFont val="方正书宋_GBK"/>
        <charset val="134"/>
      </rPr>
      <t>调整预算数是指根据预算法规定，经区人大常委会审查批准对年初预算进行调整后形成的预算数，下同。</t>
    </r>
  </si>
  <si>
    <t>表15</t>
  </si>
  <si>
    <t>2025年全区社会保险基金预算收支执行表</t>
  </si>
  <si>
    <t>（社保基金由市级统筹，故数据为空）</t>
  </si>
  <si>
    <t>执行数为调整预算数的%</t>
  </si>
  <si>
    <t>执行数为
上年决算
数的%</t>
  </si>
  <si>
    <t>支       出</t>
  </si>
  <si>
    <t>总  计</t>
  </si>
  <si>
    <t>全市收入合计</t>
  </si>
  <si>
    <t>全市支出合计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</si>
  <si>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</si>
  <si>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</si>
  <si>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</si>
  <si>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</si>
  <si>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</si>
  <si>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</si>
  <si>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</si>
  <si>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</si>
  <si>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</si>
  <si>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</si>
  <si>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</si>
  <si>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</si>
  <si>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</si>
  <si>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</si>
  <si>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</si>
  <si>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r>
      <rPr>
        <sz val="12"/>
        <color theme="1"/>
        <rFont val="方正黑体_GBK"/>
        <charset val="134"/>
      </rPr>
      <t>表</t>
    </r>
    <r>
      <rPr>
        <sz val="12"/>
        <color theme="1"/>
        <rFont val="Times New Roman"/>
        <charset val="134"/>
      </rPr>
      <t>16</t>
    </r>
  </si>
  <si>
    <r>
      <rPr>
        <sz val="20"/>
        <rFont val="Times New Roman"/>
        <charset val="134"/>
      </rPr>
      <t>2025</t>
    </r>
    <r>
      <rPr>
        <sz val="20"/>
        <rFont val="方正小标宋_GBK"/>
        <charset val="134"/>
      </rPr>
      <t>年全区社会保险基金预算结余执行表</t>
    </r>
  </si>
  <si>
    <r>
      <rPr>
        <sz val="12"/>
        <rFont val="方正楷体_GBK"/>
        <charset val="134"/>
      </rPr>
      <t>（社保基金由市级统筹，故数据为空）</t>
    </r>
  </si>
  <si>
    <r>
      <rPr>
        <sz val="12"/>
        <rFont val="方正楷体_GBK"/>
        <charset val="134"/>
      </rPr>
      <t>单位：万元</t>
    </r>
  </si>
  <si>
    <r>
      <rPr>
        <sz val="12"/>
        <rFont val="Times New Roman"/>
        <charset val="134"/>
      </rPr>
      <t>2025</t>
    </r>
    <r>
      <rPr>
        <sz val="12"/>
        <rFont val="方正黑体_GBK"/>
        <charset val="134"/>
      </rPr>
      <t>年执行数</t>
    </r>
  </si>
  <si>
    <r>
      <rPr>
        <sz val="12"/>
        <rFont val="方正黑体_GBK"/>
        <charset val="134"/>
      </rPr>
      <t>执行数为上年决算数的</t>
    </r>
    <r>
      <rPr>
        <sz val="12"/>
        <rFont val="Times New Roman"/>
        <charset val="134"/>
      </rPr>
      <t>%</t>
    </r>
  </si>
  <si>
    <r>
      <rPr>
        <sz val="12"/>
        <color theme="1"/>
        <rFont val="方正仿宋_GBK"/>
        <charset val="134"/>
      </rPr>
      <t>一、企业职工基本养老保险基金本年收支结余</t>
    </r>
  </si>
  <si>
    <r>
      <rPr>
        <sz val="12"/>
        <color theme="1"/>
        <rFont val="Times New Roman"/>
        <charset val="134"/>
      </rPr>
      <t xml:space="preserve">    </t>
    </r>
    <r>
      <rPr>
        <sz val="12"/>
        <color theme="1"/>
        <rFont val="方正仿宋_GBK"/>
        <charset val="134"/>
      </rPr>
      <t>企业职工基本养老保险基金年末滚存结余</t>
    </r>
  </si>
  <si>
    <r>
      <rPr>
        <sz val="12"/>
        <color theme="1"/>
        <rFont val="方正仿宋_GBK"/>
        <charset val="134"/>
      </rPr>
      <t>二、城乡居民基本养老保险基金本年收支结余</t>
    </r>
  </si>
  <si>
    <r>
      <rPr>
        <sz val="12"/>
        <color theme="1"/>
        <rFont val="Times New Roman"/>
        <charset val="134"/>
      </rPr>
      <t xml:space="preserve">    </t>
    </r>
    <r>
      <rPr>
        <sz val="12"/>
        <color theme="1"/>
        <rFont val="方正仿宋_GBK"/>
        <charset val="134"/>
      </rPr>
      <t>城乡居民基本养老保险基金年末滚存结余</t>
    </r>
  </si>
  <si>
    <r>
      <rPr>
        <sz val="12"/>
        <color theme="1"/>
        <rFont val="方正仿宋_GBK"/>
        <charset val="134"/>
      </rPr>
      <t>三、机关事业单位基本养老保险基金本年收支结余</t>
    </r>
  </si>
  <si>
    <r>
      <rPr>
        <sz val="12"/>
        <color theme="1"/>
        <rFont val="Times New Roman"/>
        <charset val="134"/>
      </rPr>
      <t xml:space="preserve">    </t>
    </r>
    <r>
      <rPr>
        <sz val="12"/>
        <color theme="1"/>
        <rFont val="方正仿宋_GBK"/>
        <charset val="134"/>
      </rPr>
      <t>机关事业单位基本养老保险基金年末滚存结余</t>
    </r>
  </si>
  <si>
    <r>
      <rPr>
        <sz val="12"/>
        <color theme="1"/>
        <rFont val="方正仿宋_GBK"/>
        <charset val="134"/>
      </rPr>
      <t>四、职工基本医疗保险基金本年收支结余</t>
    </r>
  </si>
  <si>
    <r>
      <rPr>
        <sz val="12"/>
        <color theme="1"/>
        <rFont val="Times New Roman"/>
        <charset val="134"/>
      </rPr>
      <t xml:space="preserve">    </t>
    </r>
    <r>
      <rPr>
        <sz val="12"/>
        <color theme="1"/>
        <rFont val="方正仿宋_GBK"/>
        <charset val="134"/>
      </rPr>
      <t>职工基本医疗保险基金年末滚存结余</t>
    </r>
  </si>
  <si>
    <r>
      <rPr>
        <sz val="12"/>
        <color theme="1"/>
        <rFont val="方正仿宋_GBK"/>
        <charset val="134"/>
      </rPr>
      <t>五、居民基本医疗保险基金本年收支结余</t>
    </r>
  </si>
  <si>
    <r>
      <rPr>
        <sz val="12"/>
        <color theme="1"/>
        <rFont val="Times New Roman"/>
        <charset val="134"/>
      </rPr>
      <t xml:space="preserve">    </t>
    </r>
    <r>
      <rPr>
        <sz val="12"/>
        <color theme="1"/>
        <rFont val="方正仿宋_GBK"/>
        <charset val="134"/>
      </rPr>
      <t>居民基本医疗保险基金年末滚存结余</t>
    </r>
  </si>
  <si>
    <r>
      <rPr>
        <sz val="12"/>
        <color theme="1"/>
        <rFont val="方正仿宋_GBK"/>
        <charset val="134"/>
      </rPr>
      <t>六、工伤保险基金本年收支结余</t>
    </r>
  </si>
  <si>
    <r>
      <rPr>
        <sz val="12"/>
        <color theme="1"/>
        <rFont val="Times New Roman"/>
        <charset val="134"/>
      </rPr>
      <t xml:space="preserve">    </t>
    </r>
    <r>
      <rPr>
        <sz val="12"/>
        <color theme="1"/>
        <rFont val="方正仿宋_GBK"/>
        <charset val="134"/>
      </rPr>
      <t>工伤保险基金年末滚存结余</t>
    </r>
  </si>
  <si>
    <r>
      <rPr>
        <sz val="12"/>
        <color theme="1"/>
        <rFont val="方正仿宋_GBK"/>
        <charset val="134"/>
      </rPr>
      <t>七、失业保险基金本年收支结余</t>
    </r>
  </si>
  <si>
    <r>
      <rPr>
        <sz val="12"/>
        <color theme="1"/>
        <rFont val="Times New Roman"/>
        <charset val="134"/>
      </rPr>
      <t xml:space="preserve">    </t>
    </r>
    <r>
      <rPr>
        <sz val="12"/>
        <color theme="1"/>
        <rFont val="方正仿宋_GBK"/>
        <charset val="134"/>
      </rPr>
      <t>失业保险基金年末滚存结余</t>
    </r>
  </si>
  <si>
    <r>
      <rPr>
        <sz val="12"/>
        <color theme="1"/>
        <rFont val="方正仿宋_GBK"/>
        <charset val="134"/>
      </rPr>
      <t>社会保险基金本年收支结余</t>
    </r>
  </si>
  <si>
    <r>
      <rPr>
        <sz val="12"/>
        <color theme="1"/>
        <rFont val="方正仿宋_GBK"/>
        <charset val="134"/>
      </rPr>
      <t>社会保险基金年末滚存结余</t>
    </r>
  </si>
  <si>
    <r>
      <rPr>
        <sz val="12"/>
        <rFont val="方正黑体_GBK"/>
        <charset val="134"/>
      </rPr>
      <t>表1</t>
    </r>
    <r>
      <rPr>
        <sz val="12"/>
        <rFont val="Times New Roman"/>
        <charset val="134"/>
      </rPr>
      <t>7</t>
    </r>
  </si>
  <si>
    <r>
      <rPr>
        <sz val="20"/>
        <rFont val="Times New Roman"/>
        <charset val="134"/>
      </rPr>
      <t>2026</t>
    </r>
    <r>
      <rPr>
        <sz val="20"/>
        <rFont val="方正小标宋_GBK"/>
        <charset val="134"/>
      </rPr>
      <t>年全区一般公共预算收支预算表</t>
    </r>
  </si>
  <si>
    <r>
      <rPr>
        <sz val="12"/>
        <rFont val="方正黑体_GBK"/>
        <charset val="134"/>
      </rPr>
      <t>上年</t>
    </r>
    <r>
      <rPr>
        <sz val="12"/>
        <rFont val="Times New Roman"/>
        <charset val="134"/>
      </rPr>
      <t xml:space="preserve">
</t>
    </r>
    <r>
      <rPr>
        <sz val="12"/>
        <rFont val="方正黑体_GBK"/>
        <charset val="134"/>
      </rPr>
      <t>执行数</t>
    </r>
  </si>
  <si>
    <r>
      <rPr>
        <sz val="12"/>
        <rFont val="方正黑体_GBK"/>
        <charset val="134"/>
      </rPr>
      <t>预算数比</t>
    </r>
    <r>
      <rPr>
        <sz val="12"/>
        <rFont val="Times New Roman"/>
        <charset val="134"/>
      </rPr>
      <t xml:space="preserve">
</t>
    </r>
    <r>
      <rPr>
        <sz val="12"/>
        <rFont val="方正黑体_GBK"/>
        <charset val="134"/>
      </rPr>
      <t>上年执行</t>
    </r>
    <r>
      <rPr>
        <sz val="12"/>
        <rFont val="Times New Roman"/>
        <charset val="134"/>
      </rPr>
      <t xml:space="preserve">
</t>
    </r>
    <r>
      <rPr>
        <sz val="12"/>
        <rFont val="方正黑体_GBK"/>
        <charset val="134"/>
      </rPr>
      <t>数增长</t>
    </r>
    <r>
      <rPr>
        <sz val="12"/>
        <rFont val="Times New Roman"/>
        <charset val="134"/>
      </rPr>
      <t>%</t>
    </r>
  </si>
  <si>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</si>
  <si>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</si>
  <si>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</si>
  <si>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</si>
  <si>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</si>
  <si>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</si>
  <si>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</si>
  <si>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</si>
  <si>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商业服务业等支出</t>
  </si>
  <si>
    <t xml:space="preserve">  金融支出</t>
  </si>
  <si>
    <t xml:space="preserve">  援助其他地区支出</t>
  </si>
  <si>
    <t xml:space="preserve">  自然资源海洋气象等支出</t>
  </si>
  <si>
    <t xml:space="preserve">  灾害防治及应急管理支出</t>
  </si>
  <si>
    <t xml:space="preserve">  预备费</t>
  </si>
  <si>
    <t>注：1.本表直观反映2026年全区一般公共预算收入与支出的平衡关系。
        2.收入总计（本级收入合计+转移性收入合计）=支出总计（本级支出合计+转移性支出合计）
       3.农林水支出上年执行数含超长期国债1.5亿元，2026年还未下达，剔除该因素，仍保持增长。
       4.其他支出为开州至宣汉高速公路重大项目前期工作专项费用，市级资金文号渝财建[2022]156号，支出功能分类列报2299999-其他支出，按照功能分类统一原则，我区按照市级文件要求功能科目对应下达，故在本表执行数中有“其他支出”列支。</t>
  </si>
  <si>
    <r>
      <rPr>
        <sz val="12"/>
        <rFont val="方正黑体_GBK"/>
        <charset val="134"/>
      </rPr>
      <t>表</t>
    </r>
    <r>
      <rPr>
        <sz val="12"/>
        <rFont val="Times New Roman"/>
        <charset val="134"/>
      </rPr>
      <t>18</t>
    </r>
  </si>
  <si>
    <r>
      <rPr>
        <sz val="20"/>
        <rFont val="Times New Roman"/>
        <charset val="134"/>
      </rPr>
      <t>2026</t>
    </r>
    <r>
      <rPr>
        <sz val="20"/>
        <rFont val="方正小标宋_GBK"/>
        <charset val="134"/>
      </rPr>
      <t>年全区一般公共预算支出预算表</t>
    </r>
  </si>
  <si>
    <t>财力安排</t>
  </si>
  <si>
    <r>
      <rPr>
        <sz val="12"/>
        <rFont val="方正黑体_GBK"/>
        <charset val="134"/>
      </rPr>
      <t>预</t>
    </r>
    <r>
      <rPr>
        <sz val="12"/>
        <rFont val="Times New Roman"/>
        <charset val="134"/>
      </rPr>
      <t xml:space="preserve">  </t>
    </r>
    <r>
      <rPr>
        <sz val="12"/>
        <rFont val="方正黑体_GBK"/>
        <charset val="134"/>
      </rPr>
      <t>算</t>
    </r>
    <r>
      <rPr>
        <sz val="12"/>
        <rFont val="Times New Roman"/>
        <charset val="134"/>
      </rPr>
      <t xml:space="preserve">  </t>
    </r>
    <r>
      <rPr>
        <sz val="12"/>
        <rFont val="方正黑体_GBK"/>
        <charset val="134"/>
      </rPr>
      <t>数</t>
    </r>
  </si>
  <si>
    <t>预备费</t>
  </si>
  <si>
    <t>付息</t>
  </si>
  <si>
    <t>区级人员及公用经费类</t>
  </si>
  <si>
    <t>随月份进行的人员待遇结算</t>
  </si>
  <si>
    <r>
      <rPr>
        <sz val="12"/>
        <rFont val="方正黑体_GBK"/>
        <charset val="134"/>
      </rPr>
      <t>公共预算</t>
    </r>
    <r>
      <rPr>
        <sz val="12"/>
        <rFont val="Times New Roman"/>
        <charset val="134"/>
      </rPr>
      <t>A</t>
    </r>
    <r>
      <rPr>
        <sz val="12"/>
        <rFont val="方正黑体_GBK"/>
        <charset val="134"/>
      </rPr>
      <t>类项目</t>
    </r>
  </si>
  <si>
    <r>
      <rPr>
        <sz val="12"/>
        <rFont val="方正黑体_GBK"/>
        <charset val="134"/>
      </rPr>
      <t>公共预算</t>
    </r>
    <r>
      <rPr>
        <sz val="12"/>
        <rFont val="Times New Roman"/>
        <charset val="134"/>
      </rPr>
      <t>B</t>
    </r>
    <r>
      <rPr>
        <sz val="12"/>
        <rFont val="方正黑体_GBK"/>
        <charset val="134"/>
      </rPr>
      <t>类项目</t>
    </r>
  </si>
  <si>
    <t>公共预算C类项目</t>
  </si>
  <si>
    <t>收回预算再安排项目等支出</t>
  </si>
  <si>
    <r>
      <rPr>
        <sz val="12"/>
        <rFont val="Times New Roman"/>
        <charset val="134"/>
      </rPr>
      <t>2026</t>
    </r>
    <r>
      <rPr>
        <sz val="12"/>
        <rFont val="方正黑体_GBK"/>
        <charset val="134"/>
      </rPr>
      <t>年定向及专款</t>
    </r>
  </si>
  <si>
    <t>乡镇</t>
  </si>
  <si>
    <t>上年结转</t>
  </si>
  <si>
    <t>农业科结转项目金额</t>
  </si>
  <si>
    <t>调整项</t>
  </si>
  <si>
    <r>
      <rPr>
        <sz val="12"/>
        <rFont val="Times New Roman"/>
        <charset val="134"/>
      </rPr>
      <t xml:space="preserve">  </t>
    </r>
    <r>
      <rPr>
        <sz val="12"/>
        <rFont val="方正仿宋_GBK"/>
        <charset val="134"/>
      </rPr>
      <t>一般公共服务支出</t>
    </r>
  </si>
  <si>
    <r>
      <rPr>
        <sz val="12"/>
        <rFont val="Times New Roman"/>
        <charset val="134"/>
      </rPr>
      <t xml:space="preserve">    </t>
    </r>
    <r>
      <rPr>
        <sz val="12"/>
        <rFont val="方正仿宋_GBK"/>
        <charset val="134"/>
      </rPr>
      <t>人大事务</t>
    </r>
  </si>
  <si>
    <r>
      <rPr>
        <sz val="12"/>
        <rFont val="Times New Roman"/>
        <charset val="134"/>
      </rPr>
      <t xml:space="preserve">      </t>
    </r>
    <r>
      <rPr>
        <sz val="12"/>
        <rFont val="方正仿宋_GBK"/>
        <charset val="134"/>
      </rPr>
      <t>行政运行</t>
    </r>
  </si>
  <si>
    <r>
      <rPr>
        <sz val="12"/>
        <rFont val="Times New Roman"/>
        <charset val="134"/>
      </rPr>
      <t xml:space="preserve">      </t>
    </r>
    <r>
      <rPr>
        <sz val="12"/>
        <rFont val="方正仿宋_GBK"/>
        <charset val="134"/>
      </rPr>
      <t>一般行政管理事务</t>
    </r>
  </si>
  <si>
    <r>
      <rPr>
        <sz val="12"/>
        <rFont val="Times New Roman"/>
        <charset val="134"/>
      </rPr>
      <t xml:space="preserve">      </t>
    </r>
    <r>
      <rPr>
        <sz val="12"/>
        <rFont val="方正仿宋_GBK"/>
        <charset val="134"/>
      </rPr>
      <t>机关服务</t>
    </r>
  </si>
  <si>
    <r>
      <rPr>
        <sz val="12"/>
        <rFont val="Times New Roman"/>
        <charset val="134"/>
      </rPr>
      <t xml:space="preserve">      </t>
    </r>
    <r>
      <rPr>
        <sz val="12"/>
        <rFont val="方正仿宋_GBK"/>
        <charset val="134"/>
      </rPr>
      <t>人大会议</t>
    </r>
  </si>
  <si>
    <r>
      <rPr>
        <sz val="12"/>
        <rFont val="Times New Roman"/>
        <charset val="134"/>
      </rPr>
      <t xml:space="preserve">      </t>
    </r>
    <r>
      <rPr>
        <sz val="12"/>
        <rFont val="方正仿宋_GBK"/>
        <charset val="134"/>
      </rPr>
      <t>人大立法</t>
    </r>
  </si>
  <si>
    <r>
      <rPr>
        <sz val="12"/>
        <rFont val="Times New Roman"/>
        <charset val="134"/>
      </rPr>
      <t xml:space="preserve">      </t>
    </r>
    <r>
      <rPr>
        <sz val="12"/>
        <rFont val="方正仿宋_GBK"/>
        <charset val="134"/>
      </rPr>
      <t>人大监督</t>
    </r>
  </si>
  <si>
    <r>
      <rPr>
        <sz val="12"/>
        <rFont val="Times New Roman"/>
        <charset val="134"/>
      </rPr>
      <t xml:space="preserve">      </t>
    </r>
    <r>
      <rPr>
        <sz val="12"/>
        <rFont val="方正仿宋_GBK"/>
        <charset val="134"/>
      </rPr>
      <t>人大代表履职能力提升</t>
    </r>
  </si>
  <si>
    <r>
      <rPr>
        <sz val="12"/>
        <rFont val="Times New Roman"/>
        <charset val="134"/>
      </rPr>
      <t xml:space="preserve">      </t>
    </r>
    <r>
      <rPr>
        <sz val="12"/>
        <rFont val="方正仿宋_GBK"/>
        <charset val="134"/>
      </rPr>
      <t>代表工作</t>
    </r>
  </si>
  <si>
    <r>
      <rPr>
        <sz val="12"/>
        <rFont val="Times New Roman"/>
        <charset val="134"/>
      </rPr>
      <t xml:space="preserve">      </t>
    </r>
    <r>
      <rPr>
        <sz val="12"/>
        <rFont val="方正仿宋_GBK"/>
        <charset val="134"/>
      </rPr>
      <t>人大信访工作</t>
    </r>
  </si>
  <si>
    <r>
      <rPr>
        <sz val="12"/>
        <rFont val="Times New Roman"/>
        <charset val="134"/>
      </rPr>
      <t xml:space="preserve">      </t>
    </r>
    <r>
      <rPr>
        <sz val="12"/>
        <rFont val="方正仿宋_GBK"/>
        <charset val="134"/>
      </rPr>
      <t>事业运行</t>
    </r>
  </si>
  <si>
    <r>
      <rPr>
        <sz val="12"/>
        <rFont val="Times New Roman"/>
        <charset val="134"/>
      </rPr>
      <t xml:space="preserve">      </t>
    </r>
    <r>
      <rPr>
        <sz val="12"/>
        <rFont val="方正仿宋_GBK"/>
        <charset val="134"/>
      </rPr>
      <t>其他人大事务支出</t>
    </r>
  </si>
  <si>
    <r>
      <rPr>
        <sz val="12"/>
        <rFont val="Times New Roman"/>
        <charset val="134"/>
      </rPr>
      <t xml:space="preserve">    </t>
    </r>
    <r>
      <rPr>
        <sz val="12"/>
        <rFont val="方正仿宋_GBK"/>
        <charset val="134"/>
      </rPr>
      <t>政协事务</t>
    </r>
  </si>
  <si>
    <r>
      <rPr>
        <sz val="12"/>
        <rFont val="Times New Roman"/>
        <charset val="134"/>
      </rPr>
      <t xml:space="preserve">      </t>
    </r>
    <r>
      <rPr>
        <sz val="12"/>
        <rFont val="方正仿宋_GBK"/>
        <charset val="134"/>
      </rPr>
      <t>政协会议</t>
    </r>
  </si>
  <si>
    <r>
      <rPr>
        <sz val="12"/>
        <rFont val="Times New Roman"/>
        <charset val="134"/>
      </rPr>
      <t xml:space="preserve">      </t>
    </r>
    <r>
      <rPr>
        <sz val="12"/>
        <rFont val="方正仿宋_GBK"/>
        <charset val="134"/>
      </rPr>
      <t>委员视察</t>
    </r>
  </si>
  <si>
    <r>
      <rPr>
        <sz val="12"/>
        <rFont val="Times New Roman"/>
        <charset val="134"/>
      </rPr>
      <t xml:space="preserve">      </t>
    </r>
    <r>
      <rPr>
        <sz val="12"/>
        <rFont val="方正仿宋_GBK"/>
        <charset val="134"/>
      </rPr>
      <t>参政议政</t>
    </r>
  </si>
  <si>
    <r>
      <rPr>
        <sz val="12"/>
        <rFont val="Times New Roman"/>
        <charset val="134"/>
      </rPr>
      <t xml:space="preserve">      </t>
    </r>
    <r>
      <rPr>
        <sz val="12"/>
        <rFont val="方正仿宋_GBK"/>
        <charset val="134"/>
      </rPr>
      <t>其他政协事务支出</t>
    </r>
  </si>
  <si>
    <r>
      <rPr>
        <sz val="12"/>
        <rFont val="Times New Roman"/>
        <charset val="134"/>
      </rPr>
      <t xml:space="preserve">    </t>
    </r>
    <r>
      <rPr>
        <sz val="12"/>
        <rFont val="方正仿宋_GBK"/>
        <charset val="134"/>
      </rPr>
      <t>政府办公厅</t>
    </r>
    <r>
      <rPr>
        <sz val="12"/>
        <rFont val="Times New Roman"/>
        <charset val="134"/>
      </rPr>
      <t>(</t>
    </r>
    <r>
      <rPr>
        <sz val="12"/>
        <rFont val="方正仿宋_GBK"/>
        <charset val="134"/>
      </rPr>
      <t>室</t>
    </r>
    <r>
      <rPr>
        <sz val="12"/>
        <rFont val="Times New Roman"/>
        <charset val="134"/>
      </rPr>
      <t>)</t>
    </r>
    <r>
      <rPr>
        <sz val="12"/>
        <rFont val="方正仿宋_GBK"/>
        <charset val="134"/>
      </rPr>
      <t>及相关机构事务</t>
    </r>
  </si>
  <si>
    <r>
      <rPr>
        <sz val="12"/>
        <rFont val="Times New Roman"/>
        <charset val="134"/>
      </rPr>
      <t xml:space="preserve">      </t>
    </r>
    <r>
      <rPr>
        <sz val="12"/>
        <rFont val="方正仿宋_GBK"/>
        <charset val="134"/>
      </rPr>
      <t>专项服务</t>
    </r>
  </si>
  <si>
    <r>
      <rPr>
        <sz val="12"/>
        <rFont val="Times New Roman"/>
        <charset val="134"/>
      </rPr>
      <t xml:space="preserve">      </t>
    </r>
    <r>
      <rPr>
        <sz val="12"/>
        <rFont val="方正仿宋_GBK"/>
        <charset val="134"/>
      </rPr>
      <t>专项业务及机关事务管理</t>
    </r>
  </si>
  <si>
    <r>
      <rPr>
        <sz val="12"/>
        <rFont val="Times New Roman"/>
        <charset val="134"/>
      </rPr>
      <t xml:space="preserve">      </t>
    </r>
    <r>
      <rPr>
        <sz val="12"/>
        <rFont val="方正仿宋_GBK"/>
        <charset val="134"/>
      </rPr>
      <t>政务公开审批</t>
    </r>
  </si>
  <si>
    <r>
      <rPr>
        <sz val="12"/>
        <rFont val="Times New Roman"/>
        <charset val="134"/>
      </rPr>
      <t xml:space="preserve">      </t>
    </r>
    <r>
      <rPr>
        <sz val="12"/>
        <rFont val="方正仿宋_GBK"/>
        <charset val="134"/>
      </rPr>
      <t>信访事务</t>
    </r>
  </si>
  <si>
    <r>
      <rPr>
        <sz val="12"/>
        <rFont val="Times New Roman"/>
        <charset val="134"/>
      </rPr>
      <t xml:space="preserve">      </t>
    </r>
    <r>
      <rPr>
        <sz val="12"/>
        <rFont val="方正仿宋_GBK"/>
        <charset val="134"/>
      </rPr>
      <t>参事事务</t>
    </r>
  </si>
  <si>
    <r>
      <rPr>
        <sz val="12"/>
        <rFont val="Times New Roman"/>
        <charset val="134"/>
      </rPr>
      <t xml:space="preserve">      </t>
    </r>
    <r>
      <rPr>
        <sz val="12"/>
        <rFont val="方正仿宋_GBK"/>
        <charset val="134"/>
      </rPr>
      <t>其他政府办公厅</t>
    </r>
    <r>
      <rPr>
        <sz val="12"/>
        <rFont val="Times New Roman"/>
        <charset val="134"/>
      </rPr>
      <t>(</t>
    </r>
    <r>
      <rPr>
        <sz val="12"/>
        <rFont val="方正仿宋_GBK"/>
        <charset val="134"/>
      </rPr>
      <t>室</t>
    </r>
    <r>
      <rPr>
        <sz val="12"/>
        <rFont val="Times New Roman"/>
        <charset val="134"/>
      </rPr>
      <t>)</t>
    </r>
    <r>
      <rPr>
        <sz val="12"/>
        <rFont val="方正仿宋_GBK"/>
        <charset val="134"/>
      </rPr>
      <t>及相关机构事务支出</t>
    </r>
  </si>
  <si>
    <r>
      <rPr>
        <sz val="12"/>
        <rFont val="Times New Roman"/>
        <charset val="134"/>
      </rPr>
      <t xml:space="preserve">    </t>
    </r>
    <r>
      <rPr>
        <sz val="12"/>
        <rFont val="方正仿宋_GBK"/>
        <charset val="134"/>
      </rPr>
      <t>发展与改革事务</t>
    </r>
  </si>
  <si>
    <r>
      <rPr>
        <sz val="12"/>
        <rFont val="Times New Roman"/>
        <charset val="134"/>
      </rPr>
      <t xml:space="preserve">      </t>
    </r>
    <r>
      <rPr>
        <sz val="12"/>
        <rFont val="方正仿宋_GBK"/>
        <charset val="134"/>
      </rPr>
      <t>战略规划与实施</t>
    </r>
  </si>
  <si>
    <r>
      <rPr>
        <sz val="12"/>
        <rFont val="Times New Roman"/>
        <charset val="134"/>
      </rPr>
      <t xml:space="preserve">      </t>
    </r>
    <r>
      <rPr>
        <sz val="12"/>
        <rFont val="方正仿宋_GBK"/>
        <charset val="134"/>
      </rPr>
      <t>日常经济运行调节</t>
    </r>
  </si>
  <si>
    <r>
      <rPr>
        <sz val="12"/>
        <rFont val="Times New Roman"/>
        <charset val="134"/>
      </rPr>
      <t xml:space="preserve">      </t>
    </r>
    <r>
      <rPr>
        <sz val="12"/>
        <rFont val="方正仿宋_GBK"/>
        <charset val="134"/>
      </rPr>
      <t>社会事业发展规划</t>
    </r>
  </si>
  <si>
    <r>
      <rPr>
        <sz val="12"/>
        <rFont val="Times New Roman"/>
        <charset val="134"/>
      </rPr>
      <t xml:space="preserve">      </t>
    </r>
    <r>
      <rPr>
        <sz val="12"/>
        <rFont val="方正仿宋_GBK"/>
        <charset val="134"/>
      </rPr>
      <t>经济体制改革研究</t>
    </r>
  </si>
  <si>
    <r>
      <rPr>
        <sz val="12"/>
        <rFont val="Times New Roman"/>
        <charset val="134"/>
      </rPr>
      <t xml:space="preserve">      </t>
    </r>
    <r>
      <rPr>
        <sz val="12"/>
        <rFont val="方正仿宋_GBK"/>
        <charset val="134"/>
      </rPr>
      <t>物价管理</t>
    </r>
  </si>
  <si>
    <r>
      <rPr>
        <sz val="12"/>
        <rFont val="Times New Roman"/>
        <charset val="134"/>
      </rPr>
      <t xml:space="preserve">      </t>
    </r>
    <r>
      <rPr>
        <sz val="12"/>
        <rFont val="方正仿宋_GBK"/>
        <charset val="134"/>
      </rPr>
      <t>其他发展与改革事务支出</t>
    </r>
  </si>
  <si>
    <r>
      <rPr>
        <sz val="12"/>
        <rFont val="Times New Roman"/>
        <charset val="134"/>
      </rPr>
      <t xml:space="preserve">    </t>
    </r>
    <r>
      <rPr>
        <sz val="12"/>
        <rFont val="方正仿宋_GBK"/>
        <charset val="134"/>
      </rPr>
      <t>统计信息事务</t>
    </r>
  </si>
  <si>
    <r>
      <rPr>
        <sz val="12"/>
        <rFont val="Times New Roman"/>
        <charset val="134"/>
      </rPr>
      <t xml:space="preserve">      </t>
    </r>
    <r>
      <rPr>
        <sz val="12"/>
        <rFont val="方正仿宋_GBK"/>
        <charset val="134"/>
      </rPr>
      <t>信息事务</t>
    </r>
  </si>
  <si>
    <r>
      <rPr>
        <sz val="12"/>
        <rFont val="Times New Roman"/>
        <charset val="134"/>
      </rPr>
      <t xml:space="preserve">      </t>
    </r>
    <r>
      <rPr>
        <sz val="12"/>
        <rFont val="方正仿宋_GBK"/>
        <charset val="134"/>
      </rPr>
      <t>专项统计业务</t>
    </r>
  </si>
  <si>
    <r>
      <rPr>
        <sz val="12"/>
        <rFont val="Times New Roman"/>
        <charset val="134"/>
      </rPr>
      <t xml:space="preserve">      </t>
    </r>
    <r>
      <rPr>
        <sz val="12"/>
        <rFont val="方正仿宋_GBK"/>
        <charset val="134"/>
      </rPr>
      <t>统计管理</t>
    </r>
  </si>
  <si>
    <r>
      <rPr>
        <sz val="12"/>
        <rFont val="Times New Roman"/>
        <charset val="134"/>
      </rPr>
      <t xml:space="preserve">      </t>
    </r>
    <r>
      <rPr>
        <sz val="12"/>
        <rFont val="方正仿宋_GBK"/>
        <charset val="134"/>
      </rPr>
      <t>专项普查活动</t>
    </r>
  </si>
  <si>
    <r>
      <rPr>
        <sz val="12"/>
        <rFont val="Times New Roman"/>
        <charset val="134"/>
      </rPr>
      <t xml:space="preserve">      </t>
    </r>
    <r>
      <rPr>
        <sz val="12"/>
        <rFont val="方正仿宋_GBK"/>
        <charset val="134"/>
      </rPr>
      <t>统计抽样调查</t>
    </r>
  </si>
  <si>
    <r>
      <rPr>
        <sz val="12"/>
        <rFont val="Times New Roman"/>
        <charset val="134"/>
      </rPr>
      <t xml:space="preserve">      </t>
    </r>
    <r>
      <rPr>
        <sz val="12"/>
        <rFont val="方正仿宋_GBK"/>
        <charset val="134"/>
      </rPr>
      <t>其他统计信息事务支出</t>
    </r>
  </si>
  <si>
    <r>
      <rPr>
        <sz val="12"/>
        <rFont val="Times New Roman"/>
        <charset val="134"/>
      </rPr>
      <t xml:space="preserve">    </t>
    </r>
    <r>
      <rPr>
        <sz val="12"/>
        <rFont val="方正仿宋_GBK"/>
        <charset val="134"/>
      </rPr>
      <t>财政事务</t>
    </r>
  </si>
  <si>
    <r>
      <rPr>
        <sz val="12"/>
        <rFont val="Times New Roman"/>
        <charset val="134"/>
      </rPr>
      <t xml:space="preserve">      </t>
    </r>
    <r>
      <rPr>
        <sz val="12"/>
        <rFont val="方正仿宋_GBK"/>
        <charset val="134"/>
      </rPr>
      <t>预算改革业务</t>
    </r>
  </si>
  <si>
    <r>
      <rPr>
        <sz val="12"/>
        <rFont val="Times New Roman"/>
        <charset val="134"/>
      </rPr>
      <t xml:space="preserve">      </t>
    </r>
    <r>
      <rPr>
        <sz val="12"/>
        <rFont val="方正仿宋_GBK"/>
        <charset val="134"/>
      </rPr>
      <t>财政国库业务</t>
    </r>
  </si>
  <si>
    <r>
      <rPr>
        <sz val="12"/>
        <rFont val="Times New Roman"/>
        <charset val="134"/>
      </rPr>
      <t xml:space="preserve">      </t>
    </r>
    <r>
      <rPr>
        <sz val="12"/>
        <rFont val="方正仿宋_GBK"/>
        <charset val="134"/>
      </rPr>
      <t>财政监察</t>
    </r>
  </si>
  <si>
    <r>
      <rPr>
        <sz val="12"/>
        <rFont val="Times New Roman"/>
        <charset val="134"/>
      </rPr>
      <t xml:space="preserve">      </t>
    </r>
    <r>
      <rPr>
        <sz val="12"/>
        <rFont val="方正仿宋_GBK"/>
        <charset val="134"/>
      </rPr>
      <t>信息化建设</t>
    </r>
  </si>
  <si>
    <r>
      <rPr>
        <sz val="12"/>
        <rFont val="Times New Roman"/>
        <charset val="134"/>
      </rPr>
      <t xml:space="preserve">      </t>
    </r>
    <r>
      <rPr>
        <sz val="12"/>
        <rFont val="方正仿宋_GBK"/>
        <charset val="134"/>
      </rPr>
      <t>财政委托业务支出</t>
    </r>
  </si>
  <si>
    <r>
      <rPr>
        <sz val="12"/>
        <rFont val="Times New Roman"/>
        <charset val="134"/>
      </rPr>
      <t xml:space="preserve">      </t>
    </r>
    <r>
      <rPr>
        <sz val="12"/>
        <rFont val="方正仿宋_GBK"/>
        <charset val="134"/>
      </rPr>
      <t>其他财政事务支出</t>
    </r>
  </si>
  <si>
    <r>
      <rPr>
        <sz val="12"/>
        <rFont val="Times New Roman"/>
        <charset val="134"/>
      </rPr>
      <t xml:space="preserve">    </t>
    </r>
    <r>
      <rPr>
        <sz val="12"/>
        <rFont val="方正仿宋_GBK"/>
        <charset val="134"/>
      </rPr>
      <t>税收事务</t>
    </r>
  </si>
  <si>
    <r>
      <rPr>
        <sz val="12"/>
        <rFont val="Times New Roman"/>
        <charset val="134"/>
      </rPr>
      <t xml:space="preserve">      </t>
    </r>
    <r>
      <rPr>
        <sz val="12"/>
        <rFont val="方正仿宋_GBK"/>
        <charset val="134"/>
      </rPr>
      <t>税收业务</t>
    </r>
  </si>
  <si>
    <r>
      <rPr>
        <sz val="12"/>
        <rFont val="Times New Roman"/>
        <charset val="134"/>
      </rPr>
      <t xml:space="preserve">      </t>
    </r>
    <r>
      <rPr>
        <sz val="12"/>
        <rFont val="方正仿宋_GBK"/>
        <charset val="134"/>
      </rPr>
      <t>其他税收事务支出</t>
    </r>
  </si>
  <si>
    <r>
      <rPr>
        <sz val="12"/>
        <rFont val="Times New Roman"/>
        <charset val="134"/>
      </rPr>
      <t xml:space="preserve">    </t>
    </r>
    <r>
      <rPr>
        <sz val="12"/>
        <rFont val="方正仿宋_GBK"/>
        <charset val="134"/>
      </rPr>
      <t>审计事务</t>
    </r>
  </si>
  <si>
    <r>
      <rPr>
        <sz val="12"/>
        <rFont val="Times New Roman"/>
        <charset val="134"/>
      </rPr>
      <t xml:space="preserve">      </t>
    </r>
    <r>
      <rPr>
        <sz val="12"/>
        <rFont val="方正仿宋_GBK"/>
        <charset val="134"/>
      </rPr>
      <t>审计业务</t>
    </r>
  </si>
  <si>
    <r>
      <rPr>
        <sz val="12"/>
        <rFont val="Times New Roman"/>
        <charset val="134"/>
      </rPr>
      <t xml:space="preserve">      </t>
    </r>
    <r>
      <rPr>
        <sz val="12"/>
        <rFont val="方正仿宋_GBK"/>
        <charset val="134"/>
      </rPr>
      <t>审计管理</t>
    </r>
  </si>
  <si>
    <r>
      <rPr>
        <sz val="12"/>
        <rFont val="Times New Roman"/>
        <charset val="134"/>
      </rPr>
      <t xml:space="preserve">      </t>
    </r>
    <r>
      <rPr>
        <sz val="12"/>
        <rFont val="方正仿宋_GBK"/>
        <charset val="134"/>
      </rPr>
      <t>其他审计事务支出</t>
    </r>
  </si>
  <si>
    <r>
      <rPr>
        <sz val="12"/>
        <rFont val="Times New Roman"/>
        <charset val="134"/>
      </rPr>
      <t xml:space="preserve">    </t>
    </r>
    <r>
      <rPr>
        <sz val="12"/>
        <rFont val="方正仿宋_GBK"/>
        <charset val="134"/>
      </rPr>
      <t>海关事务</t>
    </r>
  </si>
  <si>
    <r>
      <rPr>
        <sz val="12"/>
        <rFont val="Times New Roman"/>
        <charset val="134"/>
      </rPr>
      <t xml:space="preserve">      </t>
    </r>
    <r>
      <rPr>
        <sz val="12"/>
        <rFont val="方正仿宋_GBK"/>
        <charset val="134"/>
      </rPr>
      <t>缉私办案</t>
    </r>
  </si>
  <si>
    <r>
      <rPr>
        <sz val="12"/>
        <rFont val="Times New Roman"/>
        <charset val="134"/>
      </rPr>
      <t xml:space="preserve">      </t>
    </r>
    <r>
      <rPr>
        <sz val="12"/>
        <rFont val="方正仿宋_GBK"/>
        <charset val="134"/>
      </rPr>
      <t>口岸管理</t>
    </r>
  </si>
  <si>
    <r>
      <rPr>
        <sz val="12"/>
        <rFont val="Times New Roman"/>
        <charset val="134"/>
      </rPr>
      <t xml:space="preserve">      </t>
    </r>
    <r>
      <rPr>
        <sz val="12"/>
        <rFont val="方正仿宋_GBK"/>
        <charset val="134"/>
      </rPr>
      <t>海关关务</t>
    </r>
  </si>
  <si>
    <r>
      <rPr>
        <sz val="12"/>
        <rFont val="Times New Roman"/>
        <charset val="134"/>
      </rPr>
      <t xml:space="preserve">      </t>
    </r>
    <r>
      <rPr>
        <sz val="12"/>
        <rFont val="方正仿宋_GBK"/>
        <charset val="134"/>
      </rPr>
      <t>关税征管</t>
    </r>
  </si>
  <si>
    <r>
      <rPr>
        <sz val="12"/>
        <rFont val="Times New Roman"/>
        <charset val="134"/>
      </rPr>
      <t xml:space="preserve">      </t>
    </r>
    <r>
      <rPr>
        <sz val="12"/>
        <rFont val="方正仿宋_GBK"/>
        <charset val="134"/>
      </rPr>
      <t>海关监管</t>
    </r>
  </si>
  <si>
    <r>
      <rPr>
        <sz val="12"/>
        <rFont val="Times New Roman"/>
        <charset val="134"/>
      </rPr>
      <t xml:space="preserve">      </t>
    </r>
    <r>
      <rPr>
        <sz val="12"/>
        <rFont val="方正仿宋_GBK"/>
        <charset val="134"/>
      </rPr>
      <t>检验检疫</t>
    </r>
  </si>
  <si>
    <r>
      <rPr>
        <sz val="12"/>
        <rFont val="Times New Roman"/>
        <charset val="134"/>
      </rPr>
      <t xml:space="preserve">      </t>
    </r>
    <r>
      <rPr>
        <sz val="12"/>
        <rFont val="方正仿宋_GBK"/>
        <charset val="134"/>
      </rPr>
      <t>其他海关事务支出</t>
    </r>
  </si>
  <si>
    <r>
      <rPr>
        <sz val="12"/>
        <rFont val="Times New Roman"/>
        <charset val="134"/>
      </rPr>
      <t xml:space="preserve">    </t>
    </r>
    <r>
      <rPr>
        <sz val="12"/>
        <rFont val="方正仿宋_GBK"/>
        <charset val="134"/>
      </rPr>
      <t>纪检监察事务</t>
    </r>
  </si>
  <si>
    <r>
      <rPr>
        <sz val="12"/>
        <rFont val="Times New Roman"/>
        <charset val="134"/>
      </rPr>
      <t xml:space="preserve">      </t>
    </r>
    <r>
      <rPr>
        <sz val="12"/>
        <rFont val="方正仿宋_GBK"/>
        <charset val="134"/>
      </rPr>
      <t>大案要案查处</t>
    </r>
  </si>
  <si>
    <r>
      <rPr>
        <sz val="12"/>
        <rFont val="Times New Roman"/>
        <charset val="134"/>
      </rPr>
      <t xml:space="preserve">      </t>
    </r>
    <r>
      <rPr>
        <sz val="12"/>
        <rFont val="方正仿宋_GBK"/>
        <charset val="134"/>
      </rPr>
      <t>派驻派出机构</t>
    </r>
  </si>
  <si>
    <r>
      <rPr>
        <sz val="12"/>
        <rFont val="Times New Roman"/>
        <charset val="134"/>
      </rPr>
      <t xml:space="preserve">      </t>
    </r>
    <r>
      <rPr>
        <sz val="12"/>
        <rFont val="方正仿宋_GBK"/>
        <charset val="134"/>
      </rPr>
      <t>巡视工作</t>
    </r>
  </si>
  <si>
    <r>
      <rPr>
        <sz val="12"/>
        <rFont val="Times New Roman"/>
        <charset val="134"/>
      </rPr>
      <t xml:space="preserve">      </t>
    </r>
    <r>
      <rPr>
        <sz val="12"/>
        <rFont val="方正仿宋_GBK"/>
        <charset val="134"/>
      </rPr>
      <t>其他纪检监察事务支出</t>
    </r>
  </si>
  <si>
    <r>
      <rPr>
        <sz val="12"/>
        <rFont val="Times New Roman"/>
        <charset val="134"/>
      </rPr>
      <t xml:space="preserve">    </t>
    </r>
    <r>
      <rPr>
        <sz val="12"/>
        <rFont val="方正仿宋_GBK"/>
        <charset val="134"/>
      </rPr>
      <t>商贸事务</t>
    </r>
  </si>
  <si>
    <r>
      <rPr>
        <sz val="12"/>
        <rFont val="Times New Roman"/>
        <charset val="134"/>
      </rPr>
      <t xml:space="preserve">      </t>
    </r>
    <r>
      <rPr>
        <sz val="12"/>
        <rFont val="方正仿宋_GBK"/>
        <charset val="134"/>
      </rPr>
      <t>对外贸易管理</t>
    </r>
  </si>
  <si>
    <r>
      <rPr>
        <sz val="12"/>
        <rFont val="Times New Roman"/>
        <charset val="134"/>
      </rPr>
      <t xml:space="preserve">      </t>
    </r>
    <r>
      <rPr>
        <sz val="12"/>
        <rFont val="方正仿宋_GBK"/>
        <charset val="134"/>
      </rPr>
      <t>国际经济合作</t>
    </r>
  </si>
  <si>
    <r>
      <rPr>
        <sz val="12"/>
        <rFont val="Times New Roman"/>
        <charset val="134"/>
      </rPr>
      <t xml:space="preserve">      </t>
    </r>
    <r>
      <rPr>
        <sz val="12"/>
        <rFont val="方正仿宋_GBK"/>
        <charset val="134"/>
      </rPr>
      <t>外资管理</t>
    </r>
  </si>
  <si>
    <r>
      <rPr>
        <sz val="12"/>
        <rFont val="Times New Roman"/>
        <charset val="134"/>
      </rPr>
      <t xml:space="preserve">      </t>
    </r>
    <r>
      <rPr>
        <sz val="12"/>
        <rFont val="方正仿宋_GBK"/>
        <charset val="134"/>
      </rPr>
      <t>国内贸易管理</t>
    </r>
  </si>
  <si>
    <r>
      <rPr>
        <sz val="12"/>
        <rFont val="Times New Roman"/>
        <charset val="134"/>
      </rPr>
      <t xml:space="preserve">      </t>
    </r>
    <r>
      <rPr>
        <sz val="12"/>
        <rFont val="方正仿宋_GBK"/>
        <charset val="134"/>
      </rPr>
      <t>招商引资</t>
    </r>
  </si>
  <si>
    <r>
      <rPr>
        <sz val="12"/>
        <rFont val="Times New Roman"/>
        <charset val="134"/>
      </rPr>
      <t xml:space="preserve">      </t>
    </r>
    <r>
      <rPr>
        <sz val="12"/>
        <rFont val="方正仿宋_GBK"/>
        <charset val="134"/>
      </rPr>
      <t>其他商贸事务支出</t>
    </r>
  </si>
  <si>
    <r>
      <rPr>
        <sz val="12"/>
        <rFont val="Times New Roman"/>
        <charset val="134"/>
      </rPr>
      <t xml:space="preserve">    </t>
    </r>
    <r>
      <rPr>
        <sz val="12"/>
        <rFont val="方正仿宋_GBK"/>
        <charset val="134"/>
      </rPr>
      <t>知识产权事务</t>
    </r>
  </si>
  <si>
    <r>
      <rPr>
        <sz val="12"/>
        <rFont val="Times New Roman"/>
        <charset val="134"/>
      </rPr>
      <t xml:space="preserve">      </t>
    </r>
    <r>
      <rPr>
        <sz val="12"/>
        <rFont val="方正仿宋_GBK"/>
        <charset val="134"/>
      </rPr>
      <t>专利审批</t>
    </r>
  </si>
  <si>
    <r>
      <rPr>
        <sz val="12"/>
        <rFont val="Times New Roman"/>
        <charset val="134"/>
      </rPr>
      <t xml:space="preserve">      </t>
    </r>
    <r>
      <rPr>
        <sz val="12"/>
        <rFont val="方正仿宋_GBK"/>
        <charset val="134"/>
      </rPr>
      <t>知识产权战略和规划</t>
    </r>
  </si>
  <si>
    <r>
      <rPr>
        <sz val="12"/>
        <rFont val="Times New Roman"/>
        <charset val="134"/>
      </rPr>
      <t xml:space="preserve">      </t>
    </r>
    <r>
      <rPr>
        <sz val="12"/>
        <rFont val="方正仿宋_GBK"/>
        <charset val="134"/>
      </rPr>
      <t>国际合作与交流</t>
    </r>
  </si>
  <si>
    <r>
      <rPr>
        <sz val="12"/>
        <rFont val="Times New Roman"/>
        <charset val="134"/>
      </rPr>
      <t xml:space="preserve">      </t>
    </r>
    <r>
      <rPr>
        <sz val="12"/>
        <rFont val="方正仿宋_GBK"/>
        <charset val="134"/>
      </rPr>
      <t>知识产权宏观管理</t>
    </r>
  </si>
  <si>
    <r>
      <rPr>
        <sz val="12"/>
        <rFont val="Times New Roman"/>
        <charset val="134"/>
      </rPr>
      <t xml:space="preserve">      </t>
    </r>
    <r>
      <rPr>
        <sz val="12"/>
        <rFont val="方正仿宋_GBK"/>
        <charset val="134"/>
      </rPr>
      <t>商标管理</t>
    </r>
  </si>
  <si>
    <r>
      <rPr>
        <sz val="12"/>
        <rFont val="Times New Roman"/>
        <charset val="134"/>
      </rPr>
      <t xml:space="preserve">      </t>
    </r>
    <r>
      <rPr>
        <sz val="12"/>
        <rFont val="方正仿宋_GBK"/>
        <charset val="134"/>
      </rPr>
      <t>原产地地理标志管理</t>
    </r>
  </si>
  <si>
    <r>
      <rPr>
        <sz val="12"/>
        <rFont val="Times New Roman"/>
        <charset val="134"/>
      </rPr>
      <t xml:space="preserve">      </t>
    </r>
    <r>
      <rPr>
        <sz val="12"/>
        <rFont val="方正仿宋_GBK"/>
        <charset val="134"/>
      </rPr>
      <t>其他知识产权事务支出</t>
    </r>
  </si>
  <si>
    <r>
      <rPr>
        <sz val="12"/>
        <rFont val="Times New Roman"/>
        <charset val="134"/>
      </rPr>
      <t xml:space="preserve">    </t>
    </r>
    <r>
      <rPr>
        <sz val="12"/>
        <rFont val="方正仿宋_GBK"/>
        <charset val="134"/>
      </rPr>
      <t>民族事务</t>
    </r>
  </si>
  <si>
    <r>
      <rPr>
        <sz val="12"/>
        <rFont val="Times New Roman"/>
        <charset val="134"/>
      </rPr>
      <t xml:space="preserve">      </t>
    </r>
    <r>
      <rPr>
        <sz val="12"/>
        <rFont val="方正仿宋_GBK"/>
        <charset val="134"/>
      </rPr>
      <t>民族工作专项</t>
    </r>
  </si>
  <si>
    <r>
      <rPr>
        <sz val="12"/>
        <rFont val="Times New Roman"/>
        <charset val="134"/>
      </rPr>
      <t xml:space="preserve">      </t>
    </r>
    <r>
      <rPr>
        <sz val="12"/>
        <rFont val="方正仿宋_GBK"/>
        <charset val="134"/>
      </rPr>
      <t>其他民族事务支出</t>
    </r>
  </si>
  <si>
    <r>
      <rPr>
        <sz val="12"/>
        <rFont val="Times New Roman"/>
        <charset val="134"/>
      </rPr>
      <t xml:space="preserve">    </t>
    </r>
    <r>
      <rPr>
        <sz val="12"/>
        <rFont val="方正仿宋_GBK"/>
        <charset val="134"/>
      </rPr>
      <t>港澳台事务</t>
    </r>
  </si>
  <si>
    <r>
      <rPr>
        <sz val="12"/>
        <rFont val="Times New Roman"/>
        <charset val="134"/>
      </rPr>
      <t xml:space="preserve">      </t>
    </r>
    <r>
      <rPr>
        <sz val="12"/>
        <rFont val="方正仿宋_GBK"/>
        <charset val="134"/>
      </rPr>
      <t>港澳事务</t>
    </r>
  </si>
  <si>
    <r>
      <rPr>
        <sz val="12"/>
        <rFont val="Times New Roman"/>
        <charset val="134"/>
      </rPr>
      <t xml:space="preserve">      </t>
    </r>
    <r>
      <rPr>
        <sz val="12"/>
        <rFont val="方正仿宋_GBK"/>
        <charset val="134"/>
      </rPr>
      <t>台湾事务</t>
    </r>
  </si>
  <si>
    <r>
      <rPr>
        <sz val="12"/>
        <rFont val="Times New Roman"/>
        <charset val="134"/>
      </rPr>
      <t xml:space="preserve">      </t>
    </r>
    <r>
      <rPr>
        <sz val="12"/>
        <rFont val="方正仿宋_GBK"/>
        <charset val="134"/>
      </rPr>
      <t>其他港澳台事务支出</t>
    </r>
  </si>
  <si>
    <r>
      <rPr>
        <sz val="12"/>
        <rFont val="Times New Roman"/>
        <charset val="134"/>
      </rPr>
      <t xml:space="preserve">    </t>
    </r>
    <r>
      <rPr>
        <sz val="12"/>
        <rFont val="方正仿宋_GBK"/>
        <charset val="134"/>
      </rPr>
      <t>档案事务</t>
    </r>
  </si>
  <si>
    <r>
      <rPr>
        <sz val="12"/>
        <rFont val="Times New Roman"/>
        <charset val="134"/>
      </rPr>
      <t xml:space="preserve">      </t>
    </r>
    <r>
      <rPr>
        <sz val="12"/>
        <rFont val="方正仿宋_GBK"/>
        <charset val="134"/>
      </rPr>
      <t>档案馆</t>
    </r>
  </si>
  <si>
    <r>
      <rPr>
        <sz val="12"/>
        <rFont val="Times New Roman"/>
        <charset val="134"/>
      </rPr>
      <t xml:space="preserve">      </t>
    </r>
    <r>
      <rPr>
        <sz val="12"/>
        <rFont val="方正仿宋_GBK"/>
        <charset val="134"/>
      </rPr>
      <t>其他档案事务支出</t>
    </r>
  </si>
  <si>
    <r>
      <rPr>
        <sz val="12"/>
        <rFont val="Times New Roman"/>
        <charset val="134"/>
      </rPr>
      <t xml:space="preserve">    </t>
    </r>
    <r>
      <rPr>
        <sz val="12"/>
        <rFont val="方正仿宋_GBK"/>
        <charset val="134"/>
      </rPr>
      <t>民主党派及工商联事务</t>
    </r>
  </si>
  <si>
    <r>
      <rPr>
        <sz val="12"/>
        <rFont val="Times New Roman"/>
        <charset val="134"/>
      </rPr>
      <t xml:space="preserve">      </t>
    </r>
    <r>
      <rPr>
        <sz val="12"/>
        <rFont val="方正仿宋_GBK"/>
        <charset val="134"/>
      </rPr>
      <t>其他民主党派及工商联事务支出</t>
    </r>
  </si>
  <si>
    <r>
      <rPr>
        <sz val="12"/>
        <rFont val="Times New Roman"/>
        <charset val="134"/>
      </rPr>
      <t xml:space="preserve">    </t>
    </r>
    <r>
      <rPr>
        <sz val="12"/>
        <rFont val="方正仿宋_GBK"/>
        <charset val="134"/>
      </rPr>
      <t>群众团体事务</t>
    </r>
  </si>
  <si>
    <r>
      <rPr>
        <sz val="12"/>
        <rFont val="Times New Roman"/>
        <charset val="134"/>
      </rPr>
      <t xml:space="preserve">      </t>
    </r>
    <r>
      <rPr>
        <sz val="12"/>
        <rFont val="方正仿宋_GBK"/>
        <charset val="134"/>
      </rPr>
      <t>工会事务</t>
    </r>
  </si>
  <si>
    <r>
      <rPr>
        <sz val="12"/>
        <rFont val="Times New Roman"/>
        <charset val="134"/>
      </rPr>
      <t xml:space="preserve">      </t>
    </r>
    <r>
      <rPr>
        <sz val="12"/>
        <rFont val="方正仿宋_GBK"/>
        <charset val="134"/>
      </rPr>
      <t>其他群众团体事务支出</t>
    </r>
  </si>
  <si>
    <r>
      <rPr>
        <sz val="12"/>
        <rFont val="Times New Roman"/>
        <charset val="134"/>
      </rPr>
      <t xml:space="preserve">    </t>
    </r>
    <r>
      <rPr>
        <sz val="12"/>
        <rFont val="方正仿宋_GBK"/>
        <charset val="134"/>
      </rPr>
      <t>党委办公厅</t>
    </r>
    <r>
      <rPr>
        <sz val="12"/>
        <rFont val="Times New Roman"/>
        <charset val="134"/>
      </rPr>
      <t>(</t>
    </r>
    <r>
      <rPr>
        <sz val="12"/>
        <rFont val="方正仿宋_GBK"/>
        <charset val="134"/>
      </rPr>
      <t>室</t>
    </r>
    <r>
      <rPr>
        <sz val="12"/>
        <rFont val="Times New Roman"/>
        <charset val="134"/>
      </rPr>
      <t>)</t>
    </r>
    <r>
      <rPr>
        <sz val="12"/>
        <rFont val="方正仿宋_GBK"/>
        <charset val="134"/>
      </rPr>
      <t>及相关机构事务</t>
    </r>
  </si>
  <si>
    <r>
      <rPr>
        <sz val="12"/>
        <rFont val="Times New Roman"/>
        <charset val="134"/>
      </rPr>
      <t xml:space="preserve">      </t>
    </r>
    <r>
      <rPr>
        <sz val="12"/>
        <rFont val="方正仿宋_GBK"/>
        <charset val="134"/>
      </rPr>
      <t>专项业务</t>
    </r>
  </si>
  <si>
    <r>
      <rPr>
        <sz val="12"/>
        <rFont val="Times New Roman"/>
        <charset val="134"/>
      </rPr>
      <t xml:space="preserve">      </t>
    </r>
    <r>
      <rPr>
        <sz val="12"/>
        <rFont val="方正仿宋_GBK"/>
        <charset val="134"/>
      </rPr>
      <t>其他党委办公厅</t>
    </r>
    <r>
      <rPr>
        <sz val="12"/>
        <rFont val="Times New Roman"/>
        <charset val="134"/>
      </rPr>
      <t>(</t>
    </r>
    <r>
      <rPr>
        <sz val="12"/>
        <rFont val="方正仿宋_GBK"/>
        <charset val="134"/>
      </rPr>
      <t>室</t>
    </r>
    <r>
      <rPr>
        <sz val="12"/>
        <rFont val="Times New Roman"/>
        <charset val="134"/>
      </rPr>
      <t>)</t>
    </r>
    <r>
      <rPr>
        <sz val="12"/>
        <rFont val="方正仿宋_GBK"/>
        <charset val="134"/>
      </rPr>
      <t>及相关机构事务支出</t>
    </r>
  </si>
  <si>
    <r>
      <rPr>
        <sz val="12"/>
        <rFont val="Times New Roman"/>
        <charset val="134"/>
      </rPr>
      <t xml:space="preserve">    </t>
    </r>
    <r>
      <rPr>
        <sz val="12"/>
        <rFont val="方正仿宋_GBK"/>
        <charset val="134"/>
      </rPr>
      <t>组织事务</t>
    </r>
  </si>
  <si>
    <r>
      <rPr>
        <sz val="12"/>
        <rFont val="Times New Roman"/>
        <charset val="134"/>
      </rPr>
      <t xml:space="preserve">      </t>
    </r>
    <r>
      <rPr>
        <sz val="12"/>
        <rFont val="方正仿宋_GBK"/>
        <charset val="134"/>
      </rPr>
      <t>公务员事务</t>
    </r>
  </si>
  <si>
    <r>
      <rPr>
        <sz val="12"/>
        <rFont val="Times New Roman"/>
        <charset val="134"/>
      </rPr>
      <t xml:space="preserve">      </t>
    </r>
    <r>
      <rPr>
        <sz val="12"/>
        <rFont val="方正仿宋_GBK"/>
        <charset val="134"/>
      </rPr>
      <t>其他组织事务支出</t>
    </r>
  </si>
  <si>
    <r>
      <rPr>
        <sz val="12"/>
        <rFont val="Times New Roman"/>
        <charset val="134"/>
      </rPr>
      <t xml:space="preserve">    </t>
    </r>
    <r>
      <rPr>
        <sz val="12"/>
        <rFont val="方正仿宋_GBK"/>
        <charset val="134"/>
      </rPr>
      <t>宣传事务</t>
    </r>
  </si>
  <si>
    <r>
      <rPr>
        <sz val="12"/>
        <rFont val="Times New Roman"/>
        <charset val="134"/>
      </rPr>
      <t xml:space="preserve">      </t>
    </r>
    <r>
      <rPr>
        <sz val="12"/>
        <rFont val="方正仿宋_GBK"/>
        <charset val="134"/>
      </rPr>
      <t>宣传管理</t>
    </r>
  </si>
  <si>
    <r>
      <rPr>
        <sz val="12"/>
        <rFont val="Times New Roman"/>
        <charset val="134"/>
      </rPr>
      <t xml:space="preserve">      </t>
    </r>
    <r>
      <rPr>
        <sz val="12"/>
        <rFont val="方正仿宋_GBK"/>
        <charset val="134"/>
      </rPr>
      <t>其他宣传事务支出</t>
    </r>
  </si>
  <si>
    <r>
      <rPr>
        <sz val="12"/>
        <rFont val="Times New Roman"/>
        <charset val="134"/>
      </rPr>
      <t xml:space="preserve">    </t>
    </r>
    <r>
      <rPr>
        <sz val="12"/>
        <rFont val="方正仿宋_GBK"/>
        <charset val="134"/>
      </rPr>
      <t>统战事务</t>
    </r>
  </si>
  <si>
    <r>
      <rPr>
        <sz val="12"/>
        <rFont val="Times New Roman"/>
        <charset val="134"/>
      </rPr>
      <t xml:space="preserve">      </t>
    </r>
    <r>
      <rPr>
        <sz val="12"/>
        <rFont val="方正仿宋_GBK"/>
        <charset val="134"/>
      </rPr>
      <t>宗教事务</t>
    </r>
  </si>
  <si>
    <r>
      <rPr>
        <sz val="12"/>
        <rFont val="Times New Roman"/>
        <charset val="134"/>
      </rPr>
      <t xml:space="preserve">      </t>
    </r>
    <r>
      <rPr>
        <sz val="12"/>
        <rFont val="方正仿宋_GBK"/>
        <charset val="134"/>
      </rPr>
      <t>华侨事务</t>
    </r>
  </si>
  <si>
    <r>
      <rPr>
        <sz val="12"/>
        <rFont val="Times New Roman"/>
        <charset val="134"/>
      </rPr>
      <t xml:space="preserve">      </t>
    </r>
    <r>
      <rPr>
        <sz val="12"/>
        <rFont val="方正仿宋_GBK"/>
        <charset val="134"/>
      </rPr>
      <t>其他统战事务支出</t>
    </r>
  </si>
  <si>
    <r>
      <rPr>
        <sz val="12"/>
        <rFont val="Times New Roman"/>
        <charset val="134"/>
      </rPr>
      <t xml:space="preserve">    </t>
    </r>
    <r>
      <rPr>
        <sz val="12"/>
        <rFont val="方正仿宋_GBK"/>
        <charset val="134"/>
      </rPr>
      <t>对外联络事务</t>
    </r>
  </si>
  <si>
    <r>
      <rPr>
        <sz val="12"/>
        <rFont val="Times New Roman"/>
        <charset val="134"/>
      </rPr>
      <t xml:space="preserve">      </t>
    </r>
    <r>
      <rPr>
        <sz val="12"/>
        <rFont val="方正仿宋_GBK"/>
        <charset val="134"/>
      </rPr>
      <t>其他对外联络事务支出</t>
    </r>
  </si>
  <si>
    <r>
      <rPr>
        <sz val="12"/>
        <rFont val="Times New Roman"/>
        <charset val="134"/>
      </rPr>
      <t xml:space="preserve">    </t>
    </r>
    <r>
      <rPr>
        <sz val="12"/>
        <rFont val="方正仿宋_GBK"/>
        <charset val="134"/>
      </rPr>
      <t>其他共产党事务支出</t>
    </r>
  </si>
  <si>
    <r>
      <rPr>
        <sz val="12"/>
        <rFont val="Times New Roman"/>
        <charset val="134"/>
      </rPr>
      <t xml:space="preserve">      </t>
    </r>
    <r>
      <rPr>
        <sz val="12"/>
        <rFont val="方正仿宋_GBK"/>
        <charset val="134"/>
      </rPr>
      <t>其他共产党事务支出</t>
    </r>
  </si>
  <si>
    <r>
      <rPr>
        <sz val="12"/>
        <rFont val="Times New Roman"/>
        <charset val="134"/>
      </rPr>
      <t xml:space="preserve">    </t>
    </r>
    <r>
      <rPr>
        <sz val="12"/>
        <rFont val="方正仿宋_GBK"/>
        <charset val="134"/>
      </rPr>
      <t>网信事务</t>
    </r>
  </si>
  <si>
    <r>
      <rPr>
        <sz val="12"/>
        <rFont val="Times New Roman"/>
        <charset val="134"/>
      </rPr>
      <t xml:space="preserve">      </t>
    </r>
    <r>
      <rPr>
        <sz val="12"/>
        <rFont val="方正仿宋_GBK"/>
        <charset val="134"/>
      </rPr>
      <t>信息安全事务</t>
    </r>
  </si>
  <si>
    <r>
      <rPr>
        <sz val="12"/>
        <rFont val="Times New Roman"/>
        <charset val="134"/>
      </rPr>
      <t xml:space="preserve">      </t>
    </r>
    <r>
      <rPr>
        <sz val="12"/>
        <rFont val="方正仿宋_GBK"/>
        <charset val="134"/>
      </rPr>
      <t>其他网信事务支出</t>
    </r>
  </si>
  <si>
    <r>
      <rPr>
        <sz val="12"/>
        <rFont val="Times New Roman"/>
        <charset val="134"/>
      </rPr>
      <t xml:space="preserve">    </t>
    </r>
    <r>
      <rPr>
        <sz val="12"/>
        <rFont val="方正仿宋_GBK"/>
        <charset val="134"/>
      </rPr>
      <t>市场监督管理事务</t>
    </r>
  </si>
  <si>
    <r>
      <rPr>
        <sz val="12"/>
        <rFont val="Times New Roman"/>
        <charset val="134"/>
      </rPr>
      <t xml:space="preserve">      </t>
    </r>
    <r>
      <rPr>
        <sz val="12"/>
        <rFont val="方正仿宋_GBK"/>
        <charset val="134"/>
      </rPr>
      <t>市场主体管理</t>
    </r>
  </si>
  <si>
    <r>
      <rPr>
        <sz val="12"/>
        <rFont val="Times New Roman"/>
        <charset val="134"/>
      </rPr>
      <t xml:space="preserve">      </t>
    </r>
    <r>
      <rPr>
        <sz val="12"/>
        <rFont val="方正仿宋_GBK"/>
        <charset val="134"/>
      </rPr>
      <t>市场秩序执法</t>
    </r>
  </si>
  <si>
    <r>
      <rPr>
        <sz val="12"/>
        <rFont val="Times New Roman"/>
        <charset val="134"/>
      </rPr>
      <t xml:space="preserve">      </t>
    </r>
    <r>
      <rPr>
        <sz val="12"/>
        <rFont val="方正仿宋_GBK"/>
        <charset val="134"/>
      </rPr>
      <t>质量基础</t>
    </r>
  </si>
  <si>
    <r>
      <rPr>
        <sz val="12"/>
        <rFont val="Times New Roman"/>
        <charset val="134"/>
      </rPr>
      <t xml:space="preserve">      </t>
    </r>
    <r>
      <rPr>
        <sz val="12"/>
        <rFont val="方正仿宋_GBK"/>
        <charset val="134"/>
      </rPr>
      <t>药品事务</t>
    </r>
  </si>
  <si>
    <r>
      <rPr>
        <sz val="12"/>
        <rFont val="Times New Roman"/>
        <charset val="134"/>
      </rPr>
      <t xml:space="preserve">      </t>
    </r>
    <r>
      <rPr>
        <sz val="12"/>
        <rFont val="方正仿宋_GBK"/>
        <charset val="134"/>
      </rPr>
      <t>医疗器械事务</t>
    </r>
  </si>
  <si>
    <r>
      <rPr>
        <sz val="12"/>
        <rFont val="Times New Roman"/>
        <charset val="134"/>
      </rPr>
      <t xml:space="preserve">      </t>
    </r>
    <r>
      <rPr>
        <sz val="12"/>
        <rFont val="方正仿宋_GBK"/>
        <charset val="134"/>
      </rPr>
      <t>化妆品事务</t>
    </r>
  </si>
  <si>
    <r>
      <rPr>
        <sz val="12"/>
        <rFont val="Times New Roman"/>
        <charset val="134"/>
      </rPr>
      <t xml:space="preserve">      </t>
    </r>
    <r>
      <rPr>
        <sz val="12"/>
        <rFont val="方正仿宋_GBK"/>
        <charset val="134"/>
      </rPr>
      <t>质量安全监管</t>
    </r>
  </si>
  <si>
    <r>
      <rPr>
        <sz val="12"/>
        <rFont val="Times New Roman"/>
        <charset val="134"/>
      </rPr>
      <t xml:space="preserve">      </t>
    </r>
    <r>
      <rPr>
        <sz val="12"/>
        <rFont val="方正仿宋_GBK"/>
        <charset val="134"/>
      </rPr>
      <t>食品安全监管</t>
    </r>
  </si>
  <si>
    <r>
      <rPr>
        <sz val="12"/>
        <rFont val="Times New Roman"/>
        <charset val="134"/>
      </rPr>
      <t xml:space="preserve">        </t>
    </r>
    <r>
      <rPr>
        <sz val="12"/>
        <rFont val="方正仿宋_GBK"/>
        <charset val="134"/>
      </rPr>
      <t>其他市场监督管理事务</t>
    </r>
  </si>
  <si>
    <r>
      <rPr>
        <sz val="12"/>
        <rFont val="Times New Roman"/>
        <charset val="134"/>
      </rPr>
      <t xml:space="preserve">      </t>
    </r>
    <r>
      <rPr>
        <sz val="12"/>
        <rFont val="方正仿宋_GBK"/>
        <charset val="134"/>
      </rPr>
      <t>社会工作事务</t>
    </r>
  </si>
  <si>
    <r>
      <rPr>
        <sz val="12"/>
        <rFont val="Times New Roman"/>
        <charset val="134"/>
      </rPr>
      <t xml:space="preserve">        </t>
    </r>
    <r>
      <rPr>
        <sz val="12"/>
        <rFont val="方正仿宋_GBK"/>
        <charset val="134"/>
      </rPr>
      <t>行政运行</t>
    </r>
  </si>
  <si>
    <r>
      <rPr>
        <sz val="12"/>
        <rFont val="Times New Roman"/>
        <charset val="134"/>
      </rPr>
      <t xml:space="preserve">        </t>
    </r>
    <r>
      <rPr>
        <sz val="12"/>
        <rFont val="方正仿宋_GBK"/>
        <charset val="134"/>
      </rPr>
      <t>事业运行</t>
    </r>
  </si>
  <si>
    <r>
      <rPr>
        <sz val="12"/>
        <rFont val="Times New Roman"/>
        <charset val="134"/>
      </rPr>
      <t xml:space="preserve">    </t>
    </r>
    <r>
      <rPr>
        <sz val="12"/>
        <rFont val="方正仿宋_GBK"/>
        <charset val="134"/>
      </rPr>
      <t>信访事务</t>
    </r>
  </si>
  <si>
    <r>
      <rPr>
        <sz val="12"/>
        <rFont val="Times New Roman"/>
        <charset val="134"/>
      </rPr>
      <t xml:space="preserve">      </t>
    </r>
    <r>
      <rPr>
        <sz val="12"/>
        <rFont val="方正仿宋_GBK"/>
        <charset val="134"/>
      </rPr>
      <t>信访业务</t>
    </r>
  </si>
  <si>
    <r>
      <rPr>
        <sz val="12"/>
        <rFont val="Times New Roman"/>
        <charset val="134"/>
      </rPr>
      <t xml:space="preserve">    </t>
    </r>
    <r>
      <rPr>
        <sz val="12"/>
        <rFont val="方正仿宋_GBK"/>
        <charset val="134"/>
      </rPr>
      <t>数据事务</t>
    </r>
  </si>
  <si>
    <r>
      <rPr>
        <sz val="12"/>
        <rFont val="Times New Roman"/>
        <charset val="134"/>
      </rPr>
      <t xml:space="preserve">      </t>
    </r>
    <r>
      <rPr>
        <sz val="12"/>
        <rFont val="方正仿宋_GBK"/>
        <charset val="134"/>
      </rPr>
      <t>其他数据事务支出</t>
    </r>
  </si>
  <si>
    <r>
      <rPr>
        <sz val="12"/>
        <rFont val="Times New Roman"/>
        <charset val="134"/>
      </rPr>
      <t xml:space="preserve">    </t>
    </r>
    <r>
      <rPr>
        <sz val="12"/>
        <rFont val="方正仿宋_GBK"/>
        <charset val="134"/>
      </rPr>
      <t>其他一般公共服务支出</t>
    </r>
  </si>
  <si>
    <r>
      <rPr>
        <sz val="12"/>
        <rFont val="Times New Roman"/>
        <charset val="134"/>
      </rPr>
      <t xml:space="preserve">      </t>
    </r>
    <r>
      <rPr>
        <sz val="12"/>
        <rFont val="方正仿宋_GBK"/>
        <charset val="134"/>
      </rPr>
      <t>国家赔偿费用支出</t>
    </r>
  </si>
  <si>
    <r>
      <rPr>
        <sz val="12"/>
        <rFont val="Times New Roman"/>
        <charset val="134"/>
      </rPr>
      <t xml:space="preserve">      </t>
    </r>
    <r>
      <rPr>
        <sz val="12"/>
        <rFont val="方正仿宋_GBK"/>
        <charset val="134"/>
      </rPr>
      <t>其他一般公共服务支出</t>
    </r>
  </si>
  <si>
    <r>
      <rPr>
        <sz val="12"/>
        <rFont val="Times New Roman"/>
        <charset val="134"/>
      </rPr>
      <t xml:space="preserve">  </t>
    </r>
    <r>
      <rPr>
        <sz val="12"/>
        <rFont val="方正仿宋_GBK"/>
        <charset val="134"/>
      </rPr>
      <t>外交支出</t>
    </r>
  </si>
  <si>
    <r>
      <rPr>
        <sz val="12"/>
        <rFont val="Times New Roman"/>
        <charset val="134"/>
      </rPr>
      <t xml:space="preserve">    </t>
    </r>
    <r>
      <rPr>
        <sz val="12"/>
        <rFont val="方正仿宋_GBK"/>
        <charset val="134"/>
      </rPr>
      <t>外交管理事务</t>
    </r>
  </si>
  <si>
    <r>
      <rPr>
        <sz val="12"/>
        <rFont val="Times New Roman"/>
        <charset val="134"/>
      </rPr>
      <t xml:space="preserve">      </t>
    </r>
    <r>
      <rPr>
        <sz val="12"/>
        <rFont val="方正仿宋_GBK"/>
        <charset val="134"/>
      </rPr>
      <t>其他外交管理事务支出</t>
    </r>
  </si>
  <si>
    <r>
      <rPr>
        <sz val="12"/>
        <rFont val="Times New Roman"/>
        <charset val="134"/>
      </rPr>
      <t xml:space="preserve">    </t>
    </r>
    <r>
      <rPr>
        <sz val="12"/>
        <rFont val="方正仿宋_GBK"/>
        <charset val="134"/>
      </rPr>
      <t>驻外机构</t>
    </r>
  </si>
  <si>
    <r>
      <rPr>
        <sz val="12"/>
        <rFont val="Times New Roman"/>
        <charset val="134"/>
      </rPr>
      <t xml:space="preserve">      </t>
    </r>
    <r>
      <rPr>
        <sz val="12"/>
        <rFont val="方正仿宋_GBK"/>
        <charset val="134"/>
      </rPr>
      <t>驻外使领馆</t>
    </r>
    <r>
      <rPr>
        <sz val="12"/>
        <rFont val="Times New Roman"/>
        <charset val="134"/>
      </rPr>
      <t>(</t>
    </r>
    <r>
      <rPr>
        <sz val="12"/>
        <rFont val="方正仿宋_GBK"/>
        <charset val="134"/>
      </rPr>
      <t>团、处</t>
    </r>
    <r>
      <rPr>
        <sz val="12"/>
        <rFont val="Times New Roman"/>
        <charset val="134"/>
      </rPr>
      <t>)</t>
    </r>
  </si>
  <si>
    <r>
      <rPr>
        <sz val="12"/>
        <rFont val="Times New Roman"/>
        <charset val="134"/>
      </rPr>
      <t xml:space="preserve">      </t>
    </r>
    <r>
      <rPr>
        <sz val="12"/>
        <rFont val="方正仿宋_GBK"/>
        <charset val="134"/>
      </rPr>
      <t>其他驻外机构支出</t>
    </r>
  </si>
  <si>
    <r>
      <rPr>
        <sz val="12"/>
        <rFont val="Times New Roman"/>
        <charset val="134"/>
      </rPr>
      <t xml:space="preserve">    </t>
    </r>
    <r>
      <rPr>
        <sz val="12"/>
        <rFont val="方正仿宋_GBK"/>
        <charset val="134"/>
      </rPr>
      <t>对外援助</t>
    </r>
  </si>
  <si>
    <r>
      <rPr>
        <sz val="12"/>
        <rFont val="Times New Roman"/>
        <charset val="134"/>
      </rPr>
      <t xml:space="preserve">      </t>
    </r>
    <r>
      <rPr>
        <sz val="12"/>
        <rFont val="方正仿宋_GBK"/>
        <charset val="134"/>
      </rPr>
      <t>援外优惠贷款贴息</t>
    </r>
  </si>
  <si>
    <r>
      <rPr>
        <sz val="12"/>
        <rFont val="Times New Roman"/>
        <charset val="134"/>
      </rPr>
      <t xml:space="preserve">      </t>
    </r>
    <r>
      <rPr>
        <sz val="12"/>
        <rFont val="方正仿宋_GBK"/>
        <charset val="134"/>
      </rPr>
      <t>对外援助</t>
    </r>
  </si>
  <si>
    <r>
      <rPr>
        <sz val="12"/>
        <rFont val="Times New Roman"/>
        <charset val="134"/>
      </rPr>
      <t xml:space="preserve">    </t>
    </r>
    <r>
      <rPr>
        <sz val="12"/>
        <rFont val="方正仿宋_GBK"/>
        <charset val="134"/>
      </rPr>
      <t>国际组织</t>
    </r>
  </si>
  <si>
    <r>
      <rPr>
        <sz val="12"/>
        <rFont val="Times New Roman"/>
        <charset val="134"/>
      </rPr>
      <t xml:space="preserve">      </t>
    </r>
    <r>
      <rPr>
        <sz val="12"/>
        <rFont val="方正仿宋_GBK"/>
        <charset val="134"/>
      </rPr>
      <t>国际组织会费</t>
    </r>
  </si>
  <si>
    <r>
      <rPr>
        <sz val="12"/>
        <rFont val="Times New Roman"/>
        <charset val="134"/>
      </rPr>
      <t xml:space="preserve">      </t>
    </r>
    <r>
      <rPr>
        <sz val="12"/>
        <rFont val="方正仿宋_GBK"/>
        <charset val="134"/>
      </rPr>
      <t>国际组织捐赠</t>
    </r>
  </si>
  <si>
    <r>
      <rPr>
        <sz val="12"/>
        <rFont val="Times New Roman"/>
        <charset val="134"/>
      </rPr>
      <t xml:space="preserve">      </t>
    </r>
    <r>
      <rPr>
        <sz val="12"/>
        <rFont val="方正仿宋_GBK"/>
        <charset val="134"/>
      </rPr>
      <t>维和摊款</t>
    </r>
  </si>
  <si>
    <r>
      <rPr>
        <sz val="12"/>
        <rFont val="Times New Roman"/>
        <charset val="134"/>
      </rPr>
      <t xml:space="preserve">      </t>
    </r>
    <r>
      <rPr>
        <sz val="12"/>
        <rFont val="方正仿宋_GBK"/>
        <charset val="134"/>
      </rPr>
      <t>国际组织股金及基金</t>
    </r>
  </si>
  <si>
    <r>
      <rPr>
        <sz val="12"/>
        <rFont val="Times New Roman"/>
        <charset val="134"/>
      </rPr>
      <t xml:space="preserve">      </t>
    </r>
    <r>
      <rPr>
        <sz val="12"/>
        <rFont val="方正仿宋_GBK"/>
        <charset val="134"/>
      </rPr>
      <t>其他国际组织支出</t>
    </r>
  </si>
  <si>
    <r>
      <rPr>
        <sz val="12"/>
        <rFont val="Times New Roman"/>
        <charset val="134"/>
      </rPr>
      <t xml:space="preserve">    </t>
    </r>
    <r>
      <rPr>
        <sz val="12"/>
        <rFont val="方正仿宋_GBK"/>
        <charset val="134"/>
      </rPr>
      <t>对外合作与交流</t>
    </r>
  </si>
  <si>
    <r>
      <rPr>
        <sz val="12"/>
        <rFont val="Times New Roman"/>
        <charset val="134"/>
      </rPr>
      <t xml:space="preserve">      </t>
    </r>
    <r>
      <rPr>
        <sz val="12"/>
        <rFont val="方正仿宋_GBK"/>
        <charset val="134"/>
      </rPr>
      <t>在华国际会议</t>
    </r>
  </si>
  <si>
    <r>
      <rPr>
        <sz val="12"/>
        <rFont val="Times New Roman"/>
        <charset val="134"/>
      </rPr>
      <t xml:space="preserve">      </t>
    </r>
    <r>
      <rPr>
        <sz val="12"/>
        <rFont val="方正仿宋_GBK"/>
        <charset val="134"/>
      </rPr>
      <t>国际交流活动</t>
    </r>
  </si>
  <si>
    <r>
      <rPr>
        <sz val="12"/>
        <rFont val="Times New Roman"/>
        <charset val="134"/>
      </rPr>
      <t xml:space="preserve">      </t>
    </r>
    <r>
      <rPr>
        <sz val="12"/>
        <rFont val="方正仿宋_GBK"/>
        <charset val="134"/>
      </rPr>
      <t>对外合作活动</t>
    </r>
  </si>
  <si>
    <r>
      <rPr>
        <sz val="12"/>
        <rFont val="Times New Roman"/>
        <charset val="134"/>
      </rPr>
      <t xml:space="preserve">      </t>
    </r>
    <r>
      <rPr>
        <sz val="12"/>
        <rFont val="方正仿宋_GBK"/>
        <charset val="134"/>
      </rPr>
      <t>其他对外合作与交流支出</t>
    </r>
  </si>
  <si>
    <r>
      <rPr>
        <sz val="12"/>
        <rFont val="Times New Roman"/>
        <charset val="134"/>
      </rPr>
      <t xml:space="preserve">    </t>
    </r>
    <r>
      <rPr>
        <sz val="12"/>
        <rFont val="方正仿宋_GBK"/>
        <charset val="134"/>
      </rPr>
      <t>对外宣传</t>
    </r>
  </si>
  <si>
    <r>
      <rPr>
        <sz val="12"/>
        <rFont val="Times New Roman"/>
        <charset val="134"/>
      </rPr>
      <t xml:space="preserve">      </t>
    </r>
    <r>
      <rPr>
        <sz val="12"/>
        <rFont val="方正仿宋_GBK"/>
        <charset val="134"/>
      </rPr>
      <t>对外宣传</t>
    </r>
  </si>
  <si>
    <r>
      <rPr>
        <sz val="12"/>
        <rFont val="Times New Roman"/>
        <charset val="134"/>
      </rPr>
      <t xml:space="preserve">    </t>
    </r>
    <r>
      <rPr>
        <sz val="12"/>
        <rFont val="方正仿宋_GBK"/>
        <charset val="134"/>
      </rPr>
      <t>边界勘界联检</t>
    </r>
  </si>
  <si>
    <r>
      <rPr>
        <sz val="12"/>
        <rFont val="Times New Roman"/>
        <charset val="134"/>
      </rPr>
      <t xml:space="preserve">      </t>
    </r>
    <r>
      <rPr>
        <sz val="12"/>
        <rFont val="方正仿宋_GBK"/>
        <charset val="134"/>
      </rPr>
      <t>边界勘界</t>
    </r>
  </si>
  <si>
    <r>
      <rPr>
        <sz val="12"/>
        <rFont val="Times New Roman"/>
        <charset val="134"/>
      </rPr>
      <t xml:space="preserve">      </t>
    </r>
    <r>
      <rPr>
        <sz val="12"/>
        <rFont val="方正仿宋_GBK"/>
        <charset val="134"/>
      </rPr>
      <t>边界联检</t>
    </r>
  </si>
  <si>
    <r>
      <rPr>
        <sz val="12"/>
        <rFont val="Times New Roman"/>
        <charset val="134"/>
      </rPr>
      <t xml:space="preserve">      </t>
    </r>
    <r>
      <rPr>
        <sz val="12"/>
        <rFont val="方正仿宋_GBK"/>
        <charset val="134"/>
      </rPr>
      <t>边界界桩维护</t>
    </r>
  </si>
  <si>
    <r>
      <rPr>
        <sz val="12"/>
        <rFont val="Times New Roman"/>
        <charset val="134"/>
      </rPr>
      <t xml:space="preserve">      </t>
    </r>
    <r>
      <rPr>
        <sz val="12"/>
        <rFont val="方正仿宋_GBK"/>
        <charset val="134"/>
      </rPr>
      <t>其他支出</t>
    </r>
  </si>
  <si>
    <r>
      <rPr>
        <sz val="12"/>
        <rFont val="Times New Roman"/>
        <charset val="134"/>
      </rPr>
      <t xml:space="preserve">    </t>
    </r>
    <r>
      <rPr>
        <sz val="12"/>
        <rFont val="方正仿宋_GBK"/>
        <charset val="134"/>
      </rPr>
      <t>国际发展合作</t>
    </r>
  </si>
  <si>
    <r>
      <rPr>
        <sz val="12"/>
        <rFont val="Times New Roman"/>
        <charset val="134"/>
      </rPr>
      <t xml:space="preserve">      </t>
    </r>
    <r>
      <rPr>
        <sz val="12"/>
        <rFont val="方正仿宋_GBK"/>
        <charset val="134"/>
      </rPr>
      <t>其他国际发展合作支出</t>
    </r>
  </si>
  <si>
    <r>
      <rPr>
        <sz val="12"/>
        <rFont val="Times New Roman"/>
        <charset val="134"/>
      </rPr>
      <t xml:space="preserve">    </t>
    </r>
    <r>
      <rPr>
        <sz val="12"/>
        <rFont val="方正仿宋_GBK"/>
        <charset val="134"/>
      </rPr>
      <t>其他外交支出</t>
    </r>
  </si>
  <si>
    <r>
      <rPr>
        <sz val="12"/>
        <rFont val="Times New Roman"/>
        <charset val="134"/>
      </rPr>
      <t xml:space="preserve">      </t>
    </r>
    <r>
      <rPr>
        <sz val="12"/>
        <rFont val="方正仿宋_GBK"/>
        <charset val="134"/>
      </rPr>
      <t>其他外交支出</t>
    </r>
  </si>
  <si>
    <r>
      <rPr>
        <sz val="12"/>
        <rFont val="Times New Roman"/>
        <charset val="134"/>
      </rPr>
      <t xml:space="preserve">  </t>
    </r>
    <r>
      <rPr>
        <sz val="12"/>
        <rFont val="方正仿宋_GBK"/>
        <charset val="134"/>
      </rPr>
      <t>国防支出</t>
    </r>
  </si>
  <si>
    <r>
      <rPr>
        <sz val="12"/>
        <rFont val="Times New Roman"/>
        <charset val="134"/>
      </rPr>
      <t xml:space="preserve">    </t>
    </r>
    <r>
      <rPr>
        <sz val="12"/>
        <rFont val="方正仿宋_GBK"/>
        <charset val="134"/>
      </rPr>
      <t>军费</t>
    </r>
  </si>
  <si>
    <r>
      <rPr>
        <sz val="12"/>
        <rFont val="Times New Roman"/>
        <charset val="134"/>
      </rPr>
      <t xml:space="preserve">      </t>
    </r>
    <r>
      <rPr>
        <sz val="12"/>
        <rFont val="方正仿宋_GBK"/>
        <charset val="134"/>
      </rPr>
      <t>现役部队</t>
    </r>
  </si>
  <si>
    <r>
      <rPr>
        <sz val="12"/>
        <rFont val="Times New Roman"/>
        <charset val="134"/>
      </rPr>
      <t xml:space="preserve">      </t>
    </r>
    <r>
      <rPr>
        <sz val="12"/>
        <rFont val="方正仿宋_GBK"/>
        <charset val="134"/>
      </rPr>
      <t>预备役部队</t>
    </r>
  </si>
  <si>
    <r>
      <rPr>
        <sz val="12"/>
        <rFont val="Times New Roman"/>
        <charset val="134"/>
      </rPr>
      <t xml:space="preserve">      </t>
    </r>
    <r>
      <rPr>
        <sz val="12"/>
        <rFont val="方正仿宋_GBK"/>
        <charset val="134"/>
      </rPr>
      <t>其他军费支出</t>
    </r>
  </si>
  <si>
    <r>
      <rPr>
        <sz val="12"/>
        <rFont val="Times New Roman"/>
        <charset val="134"/>
      </rPr>
      <t xml:space="preserve">    </t>
    </r>
    <r>
      <rPr>
        <sz val="12"/>
        <rFont val="方正仿宋_GBK"/>
        <charset val="134"/>
      </rPr>
      <t>国防科研事业</t>
    </r>
  </si>
  <si>
    <r>
      <rPr>
        <sz val="12"/>
        <rFont val="Times New Roman"/>
        <charset val="134"/>
      </rPr>
      <t xml:space="preserve">      </t>
    </r>
    <r>
      <rPr>
        <sz val="12"/>
        <rFont val="方正仿宋_GBK"/>
        <charset val="134"/>
      </rPr>
      <t>国防科研事业</t>
    </r>
  </si>
  <si>
    <r>
      <rPr>
        <sz val="12"/>
        <rFont val="Times New Roman"/>
        <charset val="134"/>
      </rPr>
      <t xml:space="preserve">    </t>
    </r>
    <r>
      <rPr>
        <sz val="12"/>
        <rFont val="方正仿宋_GBK"/>
        <charset val="134"/>
      </rPr>
      <t>专项工程</t>
    </r>
  </si>
  <si>
    <r>
      <rPr>
        <sz val="12"/>
        <rFont val="Times New Roman"/>
        <charset val="134"/>
      </rPr>
      <t xml:space="preserve">      </t>
    </r>
    <r>
      <rPr>
        <sz val="12"/>
        <rFont val="方正仿宋_GBK"/>
        <charset val="134"/>
      </rPr>
      <t>专项工程</t>
    </r>
  </si>
  <si>
    <r>
      <rPr>
        <sz val="12"/>
        <rFont val="Times New Roman"/>
        <charset val="134"/>
      </rPr>
      <t xml:space="preserve">    </t>
    </r>
    <r>
      <rPr>
        <sz val="12"/>
        <rFont val="方正仿宋_GBK"/>
        <charset val="134"/>
      </rPr>
      <t>国防动员</t>
    </r>
  </si>
  <si>
    <r>
      <rPr>
        <sz val="12"/>
        <rFont val="Times New Roman"/>
        <charset val="134"/>
      </rPr>
      <t xml:space="preserve">      </t>
    </r>
    <r>
      <rPr>
        <sz val="12"/>
        <rFont val="方正仿宋_GBK"/>
        <charset val="134"/>
      </rPr>
      <t>兵役征集</t>
    </r>
  </si>
  <si>
    <r>
      <rPr>
        <sz val="12"/>
        <rFont val="Times New Roman"/>
        <charset val="134"/>
      </rPr>
      <t xml:space="preserve">      </t>
    </r>
    <r>
      <rPr>
        <sz val="12"/>
        <rFont val="方正仿宋_GBK"/>
        <charset val="134"/>
      </rPr>
      <t>经济动员</t>
    </r>
  </si>
  <si>
    <r>
      <rPr>
        <sz val="12"/>
        <rFont val="Times New Roman"/>
        <charset val="134"/>
      </rPr>
      <t xml:space="preserve">      </t>
    </r>
    <r>
      <rPr>
        <sz val="12"/>
        <rFont val="方正仿宋_GBK"/>
        <charset val="134"/>
      </rPr>
      <t>人民防空</t>
    </r>
  </si>
  <si>
    <r>
      <rPr>
        <sz val="12"/>
        <rFont val="Times New Roman"/>
        <charset val="134"/>
      </rPr>
      <t xml:space="preserve">      </t>
    </r>
    <r>
      <rPr>
        <sz val="12"/>
        <rFont val="方正仿宋_GBK"/>
        <charset val="134"/>
      </rPr>
      <t>交通战备</t>
    </r>
  </si>
  <si>
    <r>
      <rPr>
        <sz val="12"/>
        <rFont val="Times New Roman"/>
        <charset val="134"/>
      </rPr>
      <t xml:space="preserve">      </t>
    </r>
    <r>
      <rPr>
        <sz val="12"/>
        <rFont val="方正仿宋_GBK"/>
        <charset val="134"/>
      </rPr>
      <t>民兵</t>
    </r>
  </si>
  <si>
    <r>
      <rPr>
        <sz val="12"/>
        <rFont val="Times New Roman"/>
        <charset val="134"/>
      </rPr>
      <t xml:space="preserve">      </t>
    </r>
    <r>
      <rPr>
        <sz val="12"/>
        <rFont val="方正仿宋_GBK"/>
        <charset val="134"/>
      </rPr>
      <t>边海防</t>
    </r>
  </si>
  <si>
    <r>
      <rPr>
        <sz val="12"/>
        <rFont val="Times New Roman"/>
        <charset val="134"/>
      </rPr>
      <t xml:space="preserve">      </t>
    </r>
    <r>
      <rPr>
        <sz val="12"/>
        <rFont val="方正仿宋_GBK"/>
        <charset val="134"/>
      </rPr>
      <t>其他国防动员支出</t>
    </r>
  </si>
  <si>
    <r>
      <rPr>
        <sz val="12"/>
        <rFont val="Times New Roman"/>
        <charset val="134"/>
      </rPr>
      <t xml:space="preserve">    </t>
    </r>
    <r>
      <rPr>
        <sz val="12"/>
        <rFont val="方正仿宋_GBK"/>
        <charset val="134"/>
      </rPr>
      <t>其他国防支出</t>
    </r>
  </si>
  <si>
    <r>
      <rPr>
        <sz val="12"/>
        <rFont val="Times New Roman"/>
        <charset val="134"/>
      </rPr>
      <t xml:space="preserve">      </t>
    </r>
    <r>
      <rPr>
        <sz val="12"/>
        <rFont val="方正仿宋_GBK"/>
        <charset val="134"/>
      </rPr>
      <t>其他国防支出</t>
    </r>
  </si>
  <si>
    <r>
      <rPr>
        <sz val="12"/>
        <rFont val="Times New Roman"/>
        <charset val="134"/>
      </rPr>
      <t xml:space="preserve">  </t>
    </r>
    <r>
      <rPr>
        <sz val="12"/>
        <rFont val="方正仿宋_GBK"/>
        <charset val="134"/>
      </rPr>
      <t>公共安全支出</t>
    </r>
  </si>
  <si>
    <r>
      <rPr>
        <sz val="12"/>
        <rFont val="Times New Roman"/>
        <charset val="134"/>
      </rPr>
      <t xml:space="preserve">    </t>
    </r>
    <r>
      <rPr>
        <sz val="12"/>
        <rFont val="方正仿宋_GBK"/>
        <charset val="134"/>
      </rPr>
      <t>武装警察部队</t>
    </r>
  </si>
  <si>
    <r>
      <rPr>
        <sz val="12"/>
        <rFont val="Times New Roman"/>
        <charset val="134"/>
      </rPr>
      <t xml:space="preserve">      </t>
    </r>
    <r>
      <rPr>
        <sz val="12"/>
        <rFont val="方正仿宋_GBK"/>
        <charset val="134"/>
      </rPr>
      <t>武装警察部队</t>
    </r>
  </si>
  <si>
    <r>
      <rPr>
        <sz val="12"/>
        <rFont val="Times New Roman"/>
        <charset val="134"/>
      </rPr>
      <t xml:space="preserve">      </t>
    </r>
    <r>
      <rPr>
        <sz val="12"/>
        <rFont val="方正仿宋_GBK"/>
        <charset val="134"/>
      </rPr>
      <t>其他武装警察部队支出</t>
    </r>
  </si>
  <si>
    <r>
      <rPr>
        <sz val="12"/>
        <rFont val="Times New Roman"/>
        <charset val="134"/>
      </rPr>
      <t xml:space="preserve">    </t>
    </r>
    <r>
      <rPr>
        <sz val="12"/>
        <rFont val="方正仿宋_GBK"/>
        <charset val="134"/>
      </rPr>
      <t>公安</t>
    </r>
  </si>
  <si>
    <r>
      <rPr>
        <sz val="12"/>
        <rFont val="Times New Roman"/>
        <charset val="134"/>
      </rPr>
      <t xml:space="preserve">      </t>
    </r>
    <r>
      <rPr>
        <sz val="12"/>
        <rFont val="方正仿宋_GBK"/>
        <charset val="134"/>
      </rPr>
      <t>执法办案</t>
    </r>
  </si>
  <si>
    <r>
      <rPr>
        <sz val="12"/>
        <rFont val="Times New Roman"/>
        <charset val="134"/>
      </rPr>
      <t xml:space="preserve">      </t>
    </r>
    <r>
      <rPr>
        <sz val="12"/>
        <rFont val="方正仿宋_GBK"/>
        <charset val="134"/>
      </rPr>
      <t>特别业务</t>
    </r>
  </si>
  <si>
    <r>
      <rPr>
        <sz val="12"/>
        <rFont val="Times New Roman"/>
        <charset val="134"/>
      </rPr>
      <t xml:space="preserve">      </t>
    </r>
    <r>
      <rPr>
        <sz val="12"/>
        <rFont val="方正仿宋_GBK"/>
        <charset val="134"/>
      </rPr>
      <t>特勤业务</t>
    </r>
  </si>
  <si>
    <r>
      <rPr>
        <sz val="12"/>
        <rFont val="Times New Roman"/>
        <charset val="134"/>
      </rPr>
      <t xml:space="preserve">      </t>
    </r>
    <r>
      <rPr>
        <sz val="12"/>
        <rFont val="方正仿宋_GBK"/>
        <charset val="134"/>
      </rPr>
      <t>移民事务</t>
    </r>
  </si>
  <si>
    <r>
      <rPr>
        <sz val="12"/>
        <rFont val="Times New Roman"/>
        <charset val="134"/>
      </rPr>
      <t xml:space="preserve">      </t>
    </r>
    <r>
      <rPr>
        <sz val="12"/>
        <rFont val="方正仿宋_GBK"/>
        <charset val="134"/>
      </rPr>
      <t>其他公安支出</t>
    </r>
  </si>
  <si>
    <r>
      <rPr>
        <sz val="12"/>
        <rFont val="Times New Roman"/>
        <charset val="134"/>
      </rPr>
      <t xml:space="preserve">    </t>
    </r>
    <r>
      <rPr>
        <sz val="12"/>
        <rFont val="方正仿宋_GBK"/>
        <charset val="134"/>
      </rPr>
      <t>国家安全</t>
    </r>
  </si>
  <si>
    <r>
      <rPr>
        <sz val="12"/>
        <rFont val="Times New Roman"/>
        <charset val="134"/>
      </rPr>
      <t xml:space="preserve">      </t>
    </r>
    <r>
      <rPr>
        <sz val="12"/>
        <rFont val="方正仿宋_GBK"/>
        <charset val="134"/>
      </rPr>
      <t>安全业务</t>
    </r>
  </si>
  <si>
    <r>
      <rPr>
        <sz val="12"/>
        <rFont val="Times New Roman"/>
        <charset val="134"/>
      </rPr>
      <t xml:space="preserve">      </t>
    </r>
    <r>
      <rPr>
        <sz val="12"/>
        <rFont val="方正仿宋_GBK"/>
        <charset val="134"/>
      </rPr>
      <t>其他国家安全支出</t>
    </r>
  </si>
  <si>
    <r>
      <rPr>
        <sz val="12"/>
        <rFont val="Times New Roman"/>
        <charset val="134"/>
      </rPr>
      <t xml:space="preserve">    </t>
    </r>
    <r>
      <rPr>
        <sz val="12"/>
        <rFont val="方正仿宋_GBK"/>
        <charset val="134"/>
      </rPr>
      <t>检察</t>
    </r>
  </si>
  <si>
    <r>
      <rPr>
        <sz val="12"/>
        <rFont val="Times New Roman"/>
        <charset val="134"/>
      </rPr>
      <t xml:space="preserve">      “</t>
    </r>
    <r>
      <rPr>
        <sz val="12"/>
        <rFont val="方正仿宋_GBK"/>
        <charset val="134"/>
      </rPr>
      <t>两房</t>
    </r>
    <r>
      <rPr>
        <sz val="12"/>
        <rFont val="Times New Roman"/>
        <charset val="134"/>
      </rPr>
      <t>”</t>
    </r>
    <r>
      <rPr>
        <sz val="12"/>
        <rFont val="方正仿宋_GBK"/>
        <charset val="134"/>
      </rPr>
      <t>建设</t>
    </r>
  </si>
  <si>
    <r>
      <rPr>
        <sz val="12"/>
        <rFont val="Times New Roman"/>
        <charset val="134"/>
      </rPr>
      <t xml:space="preserve">      </t>
    </r>
    <r>
      <rPr>
        <sz val="12"/>
        <rFont val="方正仿宋_GBK"/>
        <charset val="134"/>
      </rPr>
      <t>检察监督</t>
    </r>
  </si>
  <si>
    <r>
      <rPr>
        <sz val="12"/>
        <rFont val="Times New Roman"/>
        <charset val="134"/>
      </rPr>
      <t xml:space="preserve">      </t>
    </r>
    <r>
      <rPr>
        <sz val="12"/>
        <rFont val="方正仿宋_GBK"/>
        <charset val="134"/>
      </rPr>
      <t>其他检察支出</t>
    </r>
  </si>
  <si>
    <r>
      <rPr>
        <sz val="12"/>
        <rFont val="Times New Roman"/>
        <charset val="134"/>
      </rPr>
      <t xml:space="preserve">    </t>
    </r>
    <r>
      <rPr>
        <sz val="12"/>
        <rFont val="方正仿宋_GBK"/>
        <charset val="134"/>
      </rPr>
      <t>法院</t>
    </r>
  </si>
  <si>
    <r>
      <rPr>
        <sz val="12"/>
        <rFont val="Times New Roman"/>
        <charset val="134"/>
      </rPr>
      <t xml:space="preserve">      </t>
    </r>
    <r>
      <rPr>
        <sz val="12"/>
        <rFont val="方正仿宋_GBK"/>
        <charset val="134"/>
      </rPr>
      <t>案件审判</t>
    </r>
  </si>
  <si>
    <r>
      <rPr>
        <sz val="12"/>
        <rFont val="Times New Roman"/>
        <charset val="134"/>
      </rPr>
      <t xml:space="preserve">      </t>
    </r>
    <r>
      <rPr>
        <sz val="12"/>
        <rFont val="方正仿宋_GBK"/>
        <charset val="134"/>
      </rPr>
      <t>案件执行</t>
    </r>
  </si>
  <si>
    <r>
      <rPr>
        <sz val="12"/>
        <rFont val="Times New Roman"/>
        <charset val="134"/>
      </rPr>
      <t xml:space="preserve">      “</t>
    </r>
    <r>
      <rPr>
        <sz val="12"/>
        <rFont val="方正仿宋_GBK"/>
        <charset val="134"/>
      </rPr>
      <t>两庭</t>
    </r>
    <r>
      <rPr>
        <sz val="12"/>
        <rFont val="Times New Roman"/>
        <charset val="134"/>
      </rPr>
      <t>”</t>
    </r>
    <r>
      <rPr>
        <sz val="12"/>
        <rFont val="方正仿宋_GBK"/>
        <charset val="134"/>
      </rPr>
      <t>建设</t>
    </r>
  </si>
  <si>
    <r>
      <rPr>
        <sz val="12"/>
        <rFont val="Times New Roman"/>
        <charset val="134"/>
      </rPr>
      <t xml:space="preserve">      </t>
    </r>
    <r>
      <rPr>
        <sz val="12"/>
        <rFont val="方正仿宋_GBK"/>
        <charset val="134"/>
      </rPr>
      <t>其他法院支出</t>
    </r>
  </si>
  <si>
    <r>
      <rPr>
        <sz val="12"/>
        <rFont val="Times New Roman"/>
        <charset val="134"/>
      </rPr>
      <t xml:space="preserve">    </t>
    </r>
    <r>
      <rPr>
        <sz val="12"/>
        <rFont val="方正仿宋_GBK"/>
        <charset val="134"/>
      </rPr>
      <t>司法</t>
    </r>
  </si>
  <si>
    <r>
      <rPr>
        <sz val="12"/>
        <rFont val="Times New Roman"/>
        <charset val="134"/>
      </rPr>
      <t xml:space="preserve">      </t>
    </r>
    <r>
      <rPr>
        <sz val="12"/>
        <rFont val="方正仿宋_GBK"/>
        <charset val="134"/>
      </rPr>
      <t>基层司法业务</t>
    </r>
  </si>
  <si>
    <r>
      <rPr>
        <sz val="12"/>
        <rFont val="Times New Roman"/>
        <charset val="134"/>
      </rPr>
      <t xml:space="preserve">      </t>
    </r>
    <r>
      <rPr>
        <sz val="12"/>
        <rFont val="方正仿宋_GBK"/>
        <charset val="134"/>
      </rPr>
      <t>普法宣传</t>
    </r>
  </si>
  <si>
    <r>
      <rPr>
        <sz val="12"/>
        <rFont val="Times New Roman"/>
        <charset val="134"/>
      </rPr>
      <t xml:space="preserve">      </t>
    </r>
    <r>
      <rPr>
        <sz val="12"/>
        <rFont val="方正仿宋_GBK"/>
        <charset val="134"/>
      </rPr>
      <t>律师管理</t>
    </r>
  </si>
  <si>
    <r>
      <rPr>
        <sz val="12"/>
        <rFont val="Times New Roman"/>
        <charset val="134"/>
      </rPr>
      <t xml:space="preserve">      </t>
    </r>
    <r>
      <rPr>
        <sz val="12"/>
        <rFont val="方正仿宋_GBK"/>
        <charset val="134"/>
      </rPr>
      <t>公共法律服务</t>
    </r>
  </si>
  <si>
    <r>
      <rPr>
        <sz val="12"/>
        <rFont val="Times New Roman"/>
        <charset val="134"/>
      </rPr>
      <t xml:space="preserve">      </t>
    </r>
    <r>
      <rPr>
        <sz val="12"/>
        <rFont val="方正仿宋_GBK"/>
        <charset val="134"/>
      </rPr>
      <t>国家统一法律职业资格考试</t>
    </r>
  </si>
  <si>
    <r>
      <rPr>
        <sz val="12"/>
        <rFont val="Times New Roman"/>
        <charset val="134"/>
      </rPr>
      <t xml:space="preserve">      </t>
    </r>
    <r>
      <rPr>
        <sz val="12"/>
        <rFont val="方正仿宋_GBK"/>
        <charset val="134"/>
      </rPr>
      <t>社区矫正</t>
    </r>
  </si>
  <si>
    <r>
      <rPr>
        <sz val="12"/>
        <rFont val="Times New Roman"/>
        <charset val="134"/>
      </rPr>
      <t xml:space="preserve">      </t>
    </r>
    <r>
      <rPr>
        <sz val="12"/>
        <rFont val="方正仿宋_GBK"/>
        <charset val="134"/>
      </rPr>
      <t>法治建设</t>
    </r>
  </si>
  <si>
    <r>
      <rPr>
        <sz val="12"/>
        <rFont val="Times New Roman"/>
        <charset val="134"/>
      </rPr>
      <t xml:space="preserve">      </t>
    </r>
    <r>
      <rPr>
        <sz val="12"/>
        <rFont val="方正仿宋_GBK"/>
        <charset val="134"/>
      </rPr>
      <t>其他司法支出</t>
    </r>
  </si>
  <si>
    <r>
      <rPr>
        <sz val="12"/>
        <rFont val="Times New Roman"/>
        <charset val="134"/>
      </rPr>
      <t xml:space="preserve">    </t>
    </r>
    <r>
      <rPr>
        <sz val="12"/>
        <rFont val="方正仿宋_GBK"/>
        <charset val="134"/>
      </rPr>
      <t>监狱</t>
    </r>
  </si>
  <si>
    <r>
      <rPr>
        <sz val="12"/>
        <rFont val="Times New Roman"/>
        <charset val="134"/>
      </rPr>
      <t xml:space="preserve">      </t>
    </r>
    <r>
      <rPr>
        <sz val="12"/>
        <rFont val="方正仿宋_GBK"/>
        <charset val="134"/>
      </rPr>
      <t>罪犯生活及医疗卫生</t>
    </r>
  </si>
  <si>
    <r>
      <rPr>
        <sz val="12"/>
        <rFont val="Times New Roman"/>
        <charset val="134"/>
      </rPr>
      <t xml:space="preserve">      </t>
    </r>
    <r>
      <rPr>
        <sz val="12"/>
        <rFont val="方正仿宋_GBK"/>
        <charset val="134"/>
      </rPr>
      <t>监狱业务及罪犯改造</t>
    </r>
  </si>
  <si>
    <r>
      <rPr>
        <sz val="12"/>
        <rFont val="Times New Roman"/>
        <charset val="134"/>
      </rPr>
      <t xml:space="preserve">      </t>
    </r>
    <r>
      <rPr>
        <sz val="12"/>
        <rFont val="方正仿宋_GBK"/>
        <charset val="134"/>
      </rPr>
      <t>狱政设施建设</t>
    </r>
  </si>
  <si>
    <r>
      <rPr>
        <sz val="12"/>
        <rFont val="Times New Roman"/>
        <charset val="134"/>
      </rPr>
      <t xml:space="preserve">      </t>
    </r>
    <r>
      <rPr>
        <sz val="12"/>
        <rFont val="方正仿宋_GBK"/>
        <charset val="134"/>
      </rPr>
      <t>其他监狱支出</t>
    </r>
  </si>
  <si>
    <r>
      <rPr>
        <sz val="12"/>
        <rFont val="Times New Roman"/>
        <charset val="134"/>
      </rPr>
      <t xml:space="preserve">    </t>
    </r>
    <r>
      <rPr>
        <sz val="12"/>
        <rFont val="方正仿宋_GBK"/>
        <charset val="134"/>
      </rPr>
      <t>强制隔离戒毒</t>
    </r>
  </si>
  <si>
    <r>
      <rPr>
        <sz val="12"/>
        <rFont val="Times New Roman"/>
        <charset val="134"/>
      </rPr>
      <t xml:space="preserve">      </t>
    </r>
    <r>
      <rPr>
        <sz val="12"/>
        <rFont val="方正仿宋_GBK"/>
        <charset val="134"/>
      </rPr>
      <t>强制隔离戒毒人员生活</t>
    </r>
  </si>
  <si>
    <r>
      <rPr>
        <sz val="12"/>
        <rFont val="Times New Roman"/>
        <charset val="134"/>
      </rPr>
      <t xml:space="preserve">      </t>
    </r>
    <r>
      <rPr>
        <sz val="12"/>
        <rFont val="方正仿宋_GBK"/>
        <charset val="134"/>
      </rPr>
      <t>强制隔离戒毒人员教育</t>
    </r>
  </si>
  <si>
    <r>
      <rPr>
        <sz val="12"/>
        <rFont val="Times New Roman"/>
        <charset val="134"/>
      </rPr>
      <t xml:space="preserve">      </t>
    </r>
    <r>
      <rPr>
        <sz val="12"/>
        <rFont val="方正仿宋_GBK"/>
        <charset val="134"/>
      </rPr>
      <t>所政设施建设</t>
    </r>
  </si>
  <si>
    <r>
      <rPr>
        <sz val="12"/>
        <rFont val="Times New Roman"/>
        <charset val="134"/>
      </rPr>
      <t xml:space="preserve">      </t>
    </r>
    <r>
      <rPr>
        <sz val="12"/>
        <rFont val="方正仿宋_GBK"/>
        <charset val="134"/>
      </rPr>
      <t>其他强制隔离戒毒支出</t>
    </r>
  </si>
  <si>
    <r>
      <rPr>
        <sz val="12"/>
        <rFont val="Times New Roman"/>
        <charset val="134"/>
      </rPr>
      <t xml:space="preserve">    </t>
    </r>
    <r>
      <rPr>
        <sz val="12"/>
        <rFont val="方正仿宋_GBK"/>
        <charset val="134"/>
      </rPr>
      <t>国家保密</t>
    </r>
  </si>
  <si>
    <r>
      <rPr>
        <sz val="12"/>
        <rFont val="Times New Roman"/>
        <charset val="134"/>
      </rPr>
      <t xml:space="preserve">      </t>
    </r>
    <r>
      <rPr>
        <sz val="12"/>
        <rFont val="方正仿宋_GBK"/>
        <charset val="134"/>
      </rPr>
      <t>保密技术</t>
    </r>
  </si>
  <si>
    <r>
      <rPr>
        <sz val="12"/>
        <rFont val="Times New Roman"/>
        <charset val="134"/>
      </rPr>
      <t xml:space="preserve">      </t>
    </r>
    <r>
      <rPr>
        <sz val="12"/>
        <rFont val="方正仿宋_GBK"/>
        <charset val="134"/>
      </rPr>
      <t>保密管理</t>
    </r>
  </si>
  <si>
    <r>
      <rPr>
        <sz val="12"/>
        <rFont val="Times New Roman"/>
        <charset val="134"/>
      </rPr>
      <t xml:space="preserve">      </t>
    </r>
    <r>
      <rPr>
        <sz val="12"/>
        <rFont val="方正仿宋_GBK"/>
        <charset val="134"/>
      </rPr>
      <t>其他国家保密支出</t>
    </r>
  </si>
  <si>
    <r>
      <rPr>
        <sz val="12"/>
        <rFont val="Times New Roman"/>
        <charset val="134"/>
      </rPr>
      <t xml:space="preserve">    </t>
    </r>
    <r>
      <rPr>
        <sz val="12"/>
        <rFont val="方正仿宋_GBK"/>
        <charset val="134"/>
      </rPr>
      <t>缉私警察</t>
    </r>
  </si>
  <si>
    <r>
      <rPr>
        <sz val="12"/>
        <rFont val="Times New Roman"/>
        <charset val="134"/>
      </rPr>
      <t xml:space="preserve">      </t>
    </r>
    <r>
      <rPr>
        <sz val="12"/>
        <rFont val="方正仿宋_GBK"/>
        <charset val="134"/>
      </rPr>
      <t>缉私业务</t>
    </r>
  </si>
  <si>
    <r>
      <rPr>
        <sz val="12"/>
        <rFont val="Times New Roman"/>
        <charset val="134"/>
      </rPr>
      <t xml:space="preserve">      </t>
    </r>
    <r>
      <rPr>
        <sz val="12"/>
        <rFont val="方正仿宋_GBK"/>
        <charset val="134"/>
      </rPr>
      <t>其他缉私警察支出</t>
    </r>
  </si>
  <si>
    <r>
      <rPr>
        <sz val="12"/>
        <rFont val="Times New Roman"/>
        <charset val="134"/>
      </rPr>
      <t xml:space="preserve">    </t>
    </r>
    <r>
      <rPr>
        <sz val="12"/>
        <rFont val="方正仿宋_GBK"/>
        <charset val="134"/>
      </rPr>
      <t>其他公共安全支出</t>
    </r>
  </si>
  <si>
    <r>
      <rPr>
        <sz val="12"/>
        <rFont val="Times New Roman"/>
        <charset val="134"/>
      </rPr>
      <t xml:space="preserve">      </t>
    </r>
    <r>
      <rPr>
        <sz val="12"/>
        <rFont val="方正仿宋_GBK"/>
        <charset val="134"/>
      </rPr>
      <t>国家司法救助支出</t>
    </r>
  </si>
  <si>
    <r>
      <rPr>
        <sz val="12"/>
        <rFont val="Times New Roman"/>
        <charset val="134"/>
      </rPr>
      <t xml:space="preserve">      </t>
    </r>
    <r>
      <rPr>
        <sz val="12"/>
        <rFont val="方正仿宋_GBK"/>
        <charset val="134"/>
      </rPr>
      <t>其他公共安全支出</t>
    </r>
  </si>
  <si>
    <r>
      <rPr>
        <sz val="12"/>
        <rFont val="Times New Roman"/>
        <charset val="134"/>
      </rPr>
      <t xml:space="preserve">  </t>
    </r>
    <r>
      <rPr>
        <sz val="12"/>
        <rFont val="方正仿宋_GBK"/>
        <charset val="134"/>
      </rPr>
      <t>教育支出</t>
    </r>
  </si>
  <si>
    <r>
      <rPr>
        <sz val="12"/>
        <rFont val="Times New Roman"/>
        <charset val="134"/>
      </rPr>
      <t xml:space="preserve">    </t>
    </r>
    <r>
      <rPr>
        <sz val="12"/>
        <rFont val="方正仿宋_GBK"/>
        <charset val="134"/>
      </rPr>
      <t>教育管理事务</t>
    </r>
  </si>
  <si>
    <r>
      <rPr>
        <sz val="12"/>
        <rFont val="Times New Roman"/>
        <charset val="134"/>
      </rPr>
      <t xml:space="preserve">      </t>
    </r>
    <r>
      <rPr>
        <sz val="12"/>
        <rFont val="方正仿宋_GBK"/>
        <charset val="134"/>
      </rPr>
      <t>其他教育管理事务支出</t>
    </r>
  </si>
  <si>
    <r>
      <rPr>
        <sz val="12"/>
        <rFont val="Times New Roman"/>
        <charset val="134"/>
      </rPr>
      <t xml:space="preserve">    </t>
    </r>
    <r>
      <rPr>
        <sz val="12"/>
        <rFont val="方正仿宋_GBK"/>
        <charset val="134"/>
      </rPr>
      <t>普通教育</t>
    </r>
  </si>
  <si>
    <r>
      <rPr>
        <sz val="12"/>
        <rFont val="Times New Roman"/>
        <charset val="134"/>
      </rPr>
      <t xml:space="preserve">      </t>
    </r>
    <r>
      <rPr>
        <sz val="12"/>
        <rFont val="方正仿宋_GBK"/>
        <charset val="134"/>
      </rPr>
      <t>学前教育</t>
    </r>
  </si>
  <si>
    <r>
      <rPr>
        <sz val="12"/>
        <rFont val="Times New Roman"/>
        <charset val="134"/>
      </rPr>
      <t xml:space="preserve">      </t>
    </r>
    <r>
      <rPr>
        <sz val="12"/>
        <rFont val="方正仿宋_GBK"/>
        <charset val="134"/>
      </rPr>
      <t>小学教育</t>
    </r>
  </si>
  <si>
    <r>
      <rPr>
        <sz val="12"/>
        <rFont val="Times New Roman"/>
        <charset val="134"/>
      </rPr>
      <t xml:space="preserve">      </t>
    </r>
    <r>
      <rPr>
        <sz val="12"/>
        <rFont val="方正仿宋_GBK"/>
        <charset val="134"/>
      </rPr>
      <t>初中教育</t>
    </r>
  </si>
  <si>
    <r>
      <rPr>
        <sz val="12"/>
        <rFont val="Times New Roman"/>
        <charset val="134"/>
      </rPr>
      <t xml:space="preserve">      </t>
    </r>
    <r>
      <rPr>
        <sz val="12"/>
        <rFont val="方正仿宋_GBK"/>
        <charset val="134"/>
      </rPr>
      <t>高中教育</t>
    </r>
  </si>
  <si>
    <r>
      <rPr>
        <sz val="12"/>
        <rFont val="Times New Roman"/>
        <charset val="134"/>
      </rPr>
      <t xml:space="preserve">      </t>
    </r>
    <r>
      <rPr>
        <sz val="12"/>
        <rFont val="方正仿宋_GBK"/>
        <charset val="134"/>
      </rPr>
      <t>高等教育</t>
    </r>
  </si>
  <si>
    <r>
      <rPr>
        <sz val="12"/>
        <rFont val="Times New Roman"/>
        <charset val="134"/>
      </rPr>
      <t xml:space="preserve">      </t>
    </r>
    <r>
      <rPr>
        <sz val="12"/>
        <rFont val="方正仿宋_GBK"/>
        <charset val="134"/>
      </rPr>
      <t>其他普通教育支出</t>
    </r>
  </si>
  <si>
    <r>
      <rPr>
        <sz val="12"/>
        <rFont val="Times New Roman"/>
        <charset val="134"/>
      </rPr>
      <t xml:space="preserve">    </t>
    </r>
    <r>
      <rPr>
        <sz val="12"/>
        <rFont val="方正仿宋_GBK"/>
        <charset val="134"/>
      </rPr>
      <t>职业教育</t>
    </r>
  </si>
  <si>
    <r>
      <rPr>
        <sz val="12"/>
        <rFont val="Times New Roman"/>
        <charset val="134"/>
      </rPr>
      <t xml:space="preserve">      </t>
    </r>
    <r>
      <rPr>
        <sz val="12"/>
        <rFont val="方正仿宋_GBK"/>
        <charset val="134"/>
      </rPr>
      <t>初等职业教育</t>
    </r>
  </si>
  <si>
    <r>
      <rPr>
        <sz val="12"/>
        <rFont val="Times New Roman"/>
        <charset val="134"/>
      </rPr>
      <t xml:space="preserve">      </t>
    </r>
    <r>
      <rPr>
        <sz val="12"/>
        <rFont val="方正仿宋_GBK"/>
        <charset val="134"/>
      </rPr>
      <t>中等职业教育</t>
    </r>
  </si>
  <si>
    <r>
      <rPr>
        <sz val="12"/>
        <rFont val="Times New Roman"/>
        <charset val="134"/>
      </rPr>
      <t xml:space="preserve">      </t>
    </r>
    <r>
      <rPr>
        <sz val="12"/>
        <rFont val="方正仿宋_GBK"/>
        <charset val="134"/>
      </rPr>
      <t>技校教育</t>
    </r>
  </si>
  <si>
    <r>
      <rPr>
        <sz val="12"/>
        <rFont val="Times New Roman"/>
        <charset val="134"/>
      </rPr>
      <t xml:space="preserve">      </t>
    </r>
    <r>
      <rPr>
        <sz val="12"/>
        <rFont val="方正仿宋_GBK"/>
        <charset val="134"/>
      </rPr>
      <t>高等职业教育</t>
    </r>
  </si>
  <si>
    <r>
      <rPr>
        <sz val="12"/>
        <rFont val="Times New Roman"/>
        <charset val="134"/>
      </rPr>
      <t xml:space="preserve">      </t>
    </r>
    <r>
      <rPr>
        <sz val="12"/>
        <rFont val="方正仿宋_GBK"/>
        <charset val="134"/>
      </rPr>
      <t>其他职业教育支出</t>
    </r>
  </si>
  <si>
    <r>
      <rPr>
        <sz val="12"/>
        <rFont val="Times New Roman"/>
        <charset val="134"/>
      </rPr>
      <t xml:space="preserve">    </t>
    </r>
    <r>
      <rPr>
        <sz val="12"/>
        <rFont val="方正仿宋_GBK"/>
        <charset val="134"/>
      </rPr>
      <t>成人教育</t>
    </r>
  </si>
  <si>
    <r>
      <rPr>
        <sz val="12"/>
        <rFont val="Times New Roman"/>
        <charset val="134"/>
      </rPr>
      <t xml:space="preserve">      </t>
    </r>
    <r>
      <rPr>
        <sz val="12"/>
        <rFont val="方正仿宋_GBK"/>
        <charset val="134"/>
      </rPr>
      <t>成人初等教育</t>
    </r>
  </si>
  <si>
    <r>
      <rPr>
        <sz val="12"/>
        <rFont val="Times New Roman"/>
        <charset val="134"/>
      </rPr>
      <t xml:space="preserve">      </t>
    </r>
    <r>
      <rPr>
        <sz val="12"/>
        <rFont val="方正仿宋_GBK"/>
        <charset val="134"/>
      </rPr>
      <t>成人中等教育</t>
    </r>
  </si>
  <si>
    <r>
      <rPr>
        <sz val="12"/>
        <rFont val="Times New Roman"/>
        <charset val="134"/>
      </rPr>
      <t xml:space="preserve">      </t>
    </r>
    <r>
      <rPr>
        <sz val="12"/>
        <rFont val="方正仿宋_GBK"/>
        <charset val="134"/>
      </rPr>
      <t>成人高等教育</t>
    </r>
  </si>
  <si>
    <r>
      <rPr>
        <sz val="12"/>
        <rFont val="Times New Roman"/>
        <charset val="134"/>
      </rPr>
      <t xml:space="preserve">      </t>
    </r>
    <r>
      <rPr>
        <sz val="12"/>
        <rFont val="方正仿宋_GBK"/>
        <charset val="134"/>
      </rPr>
      <t>成人广播电视教育</t>
    </r>
  </si>
  <si>
    <r>
      <rPr>
        <sz val="12"/>
        <rFont val="Times New Roman"/>
        <charset val="134"/>
      </rPr>
      <t xml:space="preserve">      </t>
    </r>
    <r>
      <rPr>
        <sz val="12"/>
        <rFont val="方正仿宋_GBK"/>
        <charset val="134"/>
      </rPr>
      <t>其他成人教育支出</t>
    </r>
  </si>
  <si>
    <r>
      <rPr>
        <sz val="12"/>
        <rFont val="Times New Roman"/>
        <charset val="134"/>
      </rPr>
      <t xml:space="preserve">    </t>
    </r>
    <r>
      <rPr>
        <sz val="12"/>
        <rFont val="方正仿宋_GBK"/>
        <charset val="134"/>
      </rPr>
      <t>广播电视教育</t>
    </r>
  </si>
  <si>
    <r>
      <rPr>
        <sz val="12"/>
        <rFont val="Times New Roman"/>
        <charset val="134"/>
      </rPr>
      <t xml:space="preserve">      </t>
    </r>
    <r>
      <rPr>
        <sz val="12"/>
        <rFont val="方正仿宋_GBK"/>
        <charset val="134"/>
      </rPr>
      <t>广播电视学校</t>
    </r>
  </si>
  <si>
    <r>
      <rPr>
        <sz val="12"/>
        <rFont val="Times New Roman"/>
        <charset val="134"/>
      </rPr>
      <t xml:space="preserve">      </t>
    </r>
    <r>
      <rPr>
        <sz val="12"/>
        <rFont val="方正仿宋_GBK"/>
        <charset val="134"/>
      </rPr>
      <t>教育电视台</t>
    </r>
  </si>
  <si>
    <r>
      <rPr>
        <sz val="12"/>
        <rFont val="Times New Roman"/>
        <charset val="134"/>
      </rPr>
      <t xml:space="preserve">      </t>
    </r>
    <r>
      <rPr>
        <sz val="12"/>
        <rFont val="方正仿宋_GBK"/>
        <charset val="134"/>
      </rPr>
      <t>其他广播电视教育支出</t>
    </r>
  </si>
  <si>
    <r>
      <rPr>
        <sz val="12"/>
        <rFont val="Times New Roman"/>
        <charset val="134"/>
      </rPr>
      <t xml:space="preserve">    </t>
    </r>
    <r>
      <rPr>
        <sz val="12"/>
        <rFont val="方正仿宋_GBK"/>
        <charset val="134"/>
      </rPr>
      <t>留学教育</t>
    </r>
  </si>
  <si>
    <r>
      <rPr>
        <sz val="12"/>
        <rFont val="Times New Roman"/>
        <charset val="134"/>
      </rPr>
      <t xml:space="preserve">      </t>
    </r>
    <r>
      <rPr>
        <sz val="12"/>
        <rFont val="方正仿宋_GBK"/>
        <charset val="134"/>
      </rPr>
      <t>出国留学教育</t>
    </r>
  </si>
  <si>
    <r>
      <rPr>
        <sz val="12"/>
        <rFont val="Times New Roman"/>
        <charset val="134"/>
      </rPr>
      <t xml:space="preserve">      </t>
    </r>
    <r>
      <rPr>
        <sz val="12"/>
        <rFont val="方正仿宋_GBK"/>
        <charset val="134"/>
      </rPr>
      <t>来华留学教育</t>
    </r>
  </si>
  <si>
    <r>
      <rPr>
        <sz val="12"/>
        <rFont val="Times New Roman"/>
        <charset val="134"/>
      </rPr>
      <t xml:space="preserve">      </t>
    </r>
    <r>
      <rPr>
        <sz val="12"/>
        <rFont val="方正仿宋_GBK"/>
        <charset val="134"/>
      </rPr>
      <t>其他留学教育支出</t>
    </r>
  </si>
  <si>
    <r>
      <rPr>
        <sz val="12"/>
        <rFont val="Times New Roman"/>
        <charset val="134"/>
      </rPr>
      <t xml:space="preserve">    </t>
    </r>
    <r>
      <rPr>
        <sz val="12"/>
        <rFont val="方正仿宋_GBK"/>
        <charset val="134"/>
      </rPr>
      <t>特殊教育</t>
    </r>
  </si>
  <si>
    <r>
      <rPr>
        <sz val="12"/>
        <rFont val="Times New Roman"/>
        <charset val="134"/>
      </rPr>
      <t xml:space="preserve">      </t>
    </r>
    <r>
      <rPr>
        <sz val="12"/>
        <rFont val="方正仿宋_GBK"/>
        <charset val="134"/>
      </rPr>
      <t>特殊学校教育</t>
    </r>
  </si>
  <si>
    <r>
      <rPr>
        <sz val="12"/>
        <rFont val="Times New Roman"/>
        <charset val="134"/>
      </rPr>
      <t xml:space="preserve">      </t>
    </r>
    <r>
      <rPr>
        <sz val="12"/>
        <rFont val="方正仿宋_GBK"/>
        <charset val="134"/>
      </rPr>
      <t>工读学校教育</t>
    </r>
  </si>
  <si>
    <r>
      <rPr>
        <sz val="12"/>
        <rFont val="Times New Roman"/>
        <charset val="134"/>
      </rPr>
      <t xml:space="preserve">      </t>
    </r>
    <r>
      <rPr>
        <sz val="12"/>
        <rFont val="方正仿宋_GBK"/>
        <charset val="134"/>
      </rPr>
      <t>其他特殊教育支出</t>
    </r>
  </si>
  <si>
    <r>
      <rPr>
        <sz val="12"/>
        <rFont val="Times New Roman"/>
        <charset val="134"/>
      </rPr>
      <t xml:space="preserve">    </t>
    </r>
    <r>
      <rPr>
        <sz val="12"/>
        <rFont val="方正仿宋_GBK"/>
        <charset val="134"/>
      </rPr>
      <t>进修及培训</t>
    </r>
  </si>
  <si>
    <r>
      <rPr>
        <sz val="12"/>
        <rFont val="Times New Roman"/>
        <charset val="134"/>
      </rPr>
      <t xml:space="preserve">      </t>
    </r>
    <r>
      <rPr>
        <sz val="12"/>
        <rFont val="方正仿宋_GBK"/>
        <charset val="134"/>
      </rPr>
      <t>教师进修</t>
    </r>
  </si>
  <si>
    <r>
      <rPr>
        <sz val="12"/>
        <rFont val="Times New Roman"/>
        <charset val="134"/>
      </rPr>
      <t xml:space="preserve">      </t>
    </r>
    <r>
      <rPr>
        <sz val="12"/>
        <rFont val="方正仿宋_GBK"/>
        <charset val="134"/>
      </rPr>
      <t>干部教育</t>
    </r>
  </si>
  <si>
    <r>
      <rPr>
        <sz val="12"/>
        <rFont val="Times New Roman"/>
        <charset val="134"/>
      </rPr>
      <t xml:space="preserve">      </t>
    </r>
    <r>
      <rPr>
        <sz val="12"/>
        <rFont val="方正仿宋_GBK"/>
        <charset val="134"/>
      </rPr>
      <t>培训支出</t>
    </r>
  </si>
  <si>
    <r>
      <rPr>
        <sz val="12"/>
        <rFont val="Times New Roman"/>
        <charset val="134"/>
      </rPr>
      <t xml:space="preserve">      </t>
    </r>
    <r>
      <rPr>
        <sz val="12"/>
        <rFont val="方正仿宋_GBK"/>
        <charset val="134"/>
      </rPr>
      <t>退役士兵能力提升</t>
    </r>
  </si>
  <si>
    <r>
      <rPr>
        <sz val="12"/>
        <rFont val="Times New Roman"/>
        <charset val="134"/>
      </rPr>
      <t xml:space="preserve">      </t>
    </r>
    <r>
      <rPr>
        <sz val="12"/>
        <rFont val="方正仿宋_GBK"/>
        <charset val="134"/>
      </rPr>
      <t>其他进修及培训</t>
    </r>
  </si>
  <si>
    <r>
      <rPr>
        <sz val="12"/>
        <rFont val="Times New Roman"/>
        <charset val="134"/>
      </rPr>
      <t xml:space="preserve">    </t>
    </r>
    <r>
      <rPr>
        <sz val="12"/>
        <rFont val="方正仿宋_GBK"/>
        <charset val="134"/>
      </rPr>
      <t>教育费附加安排的支出</t>
    </r>
  </si>
  <si>
    <r>
      <rPr>
        <sz val="12"/>
        <rFont val="Times New Roman"/>
        <charset val="134"/>
      </rPr>
      <t xml:space="preserve">      </t>
    </r>
    <r>
      <rPr>
        <sz val="12"/>
        <rFont val="方正仿宋_GBK"/>
        <charset val="134"/>
      </rPr>
      <t>农村中小学校舍建设</t>
    </r>
  </si>
  <si>
    <r>
      <rPr>
        <sz val="12"/>
        <rFont val="Times New Roman"/>
        <charset val="134"/>
      </rPr>
      <t xml:space="preserve">      </t>
    </r>
    <r>
      <rPr>
        <sz val="12"/>
        <rFont val="方正仿宋_GBK"/>
        <charset val="134"/>
      </rPr>
      <t>农村中小学教学设施</t>
    </r>
  </si>
  <si>
    <r>
      <rPr>
        <sz val="12"/>
        <rFont val="Times New Roman"/>
        <charset val="134"/>
      </rPr>
      <t xml:space="preserve">      </t>
    </r>
    <r>
      <rPr>
        <sz val="12"/>
        <rFont val="方正仿宋_GBK"/>
        <charset val="134"/>
      </rPr>
      <t>城市中小学校舍建设</t>
    </r>
  </si>
  <si>
    <r>
      <rPr>
        <sz val="12"/>
        <rFont val="Times New Roman"/>
        <charset val="134"/>
      </rPr>
      <t xml:space="preserve">      </t>
    </r>
    <r>
      <rPr>
        <sz val="12"/>
        <rFont val="方正仿宋_GBK"/>
        <charset val="134"/>
      </rPr>
      <t>城市中小学教学设施</t>
    </r>
  </si>
  <si>
    <r>
      <rPr>
        <sz val="12"/>
        <rFont val="Times New Roman"/>
        <charset val="134"/>
      </rPr>
      <t xml:space="preserve">      </t>
    </r>
    <r>
      <rPr>
        <sz val="12"/>
        <rFont val="方正仿宋_GBK"/>
        <charset val="134"/>
      </rPr>
      <t>中等职业学校教学设施</t>
    </r>
  </si>
  <si>
    <r>
      <rPr>
        <sz val="12"/>
        <rFont val="Times New Roman"/>
        <charset val="134"/>
      </rPr>
      <t xml:space="preserve">      </t>
    </r>
    <r>
      <rPr>
        <sz val="12"/>
        <rFont val="方正仿宋_GBK"/>
        <charset val="134"/>
      </rPr>
      <t>其他教育费附加安排的支出</t>
    </r>
  </si>
  <si>
    <r>
      <rPr>
        <sz val="12"/>
        <rFont val="Times New Roman"/>
        <charset val="134"/>
      </rPr>
      <t xml:space="preserve">    </t>
    </r>
    <r>
      <rPr>
        <sz val="12"/>
        <rFont val="方正仿宋_GBK"/>
        <charset val="134"/>
      </rPr>
      <t>其他教育支出</t>
    </r>
  </si>
  <si>
    <r>
      <rPr>
        <sz val="12"/>
        <rFont val="Times New Roman"/>
        <charset val="134"/>
      </rPr>
      <t xml:space="preserve">      </t>
    </r>
    <r>
      <rPr>
        <sz val="12"/>
        <rFont val="方正仿宋_GBK"/>
        <charset val="134"/>
      </rPr>
      <t>其他教育支出</t>
    </r>
  </si>
  <si>
    <r>
      <rPr>
        <sz val="12"/>
        <rFont val="Times New Roman"/>
        <charset val="134"/>
      </rPr>
      <t xml:space="preserve">  </t>
    </r>
    <r>
      <rPr>
        <sz val="12"/>
        <rFont val="方正仿宋_GBK"/>
        <charset val="134"/>
      </rPr>
      <t>科学技术支出</t>
    </r>
  </si>
  <si>
    <r>
      <rPr>
        <sz val="12"/>
        <rFont val="Times New Roman"/>
        <charset val="134"/>
      </rPr>
      <t xml:space="preserve">    </t>
    </r>
    <r>
      <rPr>
        <sz val="12"/>
        <rFont val="方正仿宋_GBK"/>
        <charset val="134"/>
      </rPr>
      <t>科学技术管理事务</t>
    </r>
  </si>
  <si>
    <r>
      <rPr>
        <sz val="12"/>
        <rFont val="Times New Roman"/>
        <charset val="134"/>
      </rPr>
      <t xml:space="preserve">      </t>
    </r>
    <r>
      <rPr>
        <sz val="12"/>
        <rFont val="方正仿宋_GBK"/>
        <charset val="134"/>
      </rPr>
      <t>其他科学技术管理事务支出</t>
    </r>
  </si>
  <si>
    <r>
      <rPr>
        <sz val="12"/>
        <rFont val="Times New Roman"/>
        <charset val="134"/>
      </rPr>
      <t xml:space="preserve">    </t>
    </r>
    <r>
      <rPr>
        <sz val="12"/>
        <rFont val="方正仿宋_GBK"/>
        <charset val="134"/>
      </rPr>
      <t>基础研究</t>
    </r>
  </si>
  <si>
    <r>
      <rPr>
        <sz val="12"/>
        <rFont val="Times New Roman"/>
        <charset val="134"/>
      </rPr>
      <t xml:space="preserve">      </t>
    </r>
    <r>
      <rPr>
        <sz val="12"/>
        <rFont val="方正仿宋_GBK"/>
        <charset val="134"/>
      </rPr>
      <t>机构运行</t>
    </r>
  </si>
  <si>
    <r>
      <rPr>
        <sz val="12"/>
        <rFont val="Times New Roman"/>
        <charset val="134"/>
      </rPr>
      <t xml:space="preserve">      </t>
    </r>
    <r>
      <rPr>
        <sz val="12"/>
        <rFont val="方正仿宋_GBK"/>
        <charset val="134"/>
      </rPr>
      <t>自然科学基金</t>
    </r>
  </si>
  <si>
    <r>
      <rPr>
        <sz val="12"/>
        <rFont val="Times New Roman"/>
        <charset val="134"/>
      </rPr>
      <t xml:space="preserve">      </t>
    </r>
    <r>
      <rPr>
        <sz val="12"/>
        <rFont val="方正仿宋_GBK"/>
        <charset val="134"/>
      </rPr>
      <t>实验室及相关设施</t>
    </r>
  </si>
  <si>
    <r>
      <rPr>
        <sz val="12"/>
        <rFont val="Times New Roman"/>
        <charset val="134"/>
      </rPr>
      <t xml:space="preserve">      </t>
    </r>
    <r>
      <rPr>
        <sz val="12"/>
        <rFont val="方正仿宋_GBK"/>
        <charset val="134"/>
      </rPr>
      <t>重大科学工程</t>
    </r>
  </si>
  <si>
    <r>
      <rPr>
        <sz val="12"/>
        <rFont val="Times New Roman"/>
        <charset val="134"/>
      </rPr>
      <t xml:space="preserve">      </t>
    </r>
    <r>
      <rPr>
        <sz val="12"/>
        <rFont val="方正仿宋_GBK"/>
        <charset val="134"/>
      </rPr>
      <t>专项基础科研</t>
    </r>
  </si>
  <si>
    <r>
      <rPr>
        <sz val="12"/>
        <rFont val="Times New Roman"/>
        <charset val="134"/>
      </rPr>
      <t xml:space="preserve">      </t>
    </r>
    <r>
      <rPr>
        <sz val="12"/>
        <rFont val="方正仿宋_GBK"/>
        <charset val="134"/>
      </rPr>
      <t>专项技术基础</t>
    </r>
  </si>
  <si>
    <r>
      <rPr>
        <sz val="12"/>
        <rFont val="Times New Roman"/>
        <charset val="134"/>
      </rPr>
      <t xml:space="preserve">      </t>
    </r>
    <r>
      <rPr>
        <sz val="12"/>
        <rFont val="方正仿宋_GBK"/>
        <charset val="134"/>
      </rPr>
      <t>科技人才队伍建设</t>
    </r>
  </si>
  <si>
    <r>
      <rPr>
        <sz val="12"/>
        <rFont val="Times New Roman"/>
        <charset val="134"/>
      </rPr>
      <t xml:space="preserve">      </t>
    </r>
    <r>
      <rPr>
        <sz val="12"/>
        <rFont val="方正仿宋_GBK"/>
        <charset val="134"/>
      </rPr>
      <t>其他基础研究支出</t>
    </r>
  </si>
  <si>
    <r>
      <rPr>
        <sz val="12"/>
        <rFont val="Times New Roman"/>
        <charset val="134"/>
      </rPr>
      <t xml:space="preserve">    </t>
    </r>
    <r>
      <rPr>
        <sz val="12"/>
        <rFont val="方正仿宋_GBK"/>
        <charset val="134"/>
      </rPr>
      <t>应用研究</t>
    </r>
  </si>
  <si>
    <r>
      <rPr>
        <sz val="12"/>
        <rFont val="Times New Roman"/>
        <charset val="134"/>
      </rPr>
      <t xml:space="preserve">      </t>
    </r>
    <r>
      <rPr>
        <sz val="12"/>
        <rFont val="方正仿宋_GBK"/>
        <charset val="134"/>
      </rPr>
      <t>社会公益研究</t>
    </r>
  </si>
  <si>
    <r>
      <rPr>
        <sz val="12"/>
        <rFont val="Times New Roman"/>
        <charset val="134"/>
      </rPr>
      <t xml:space="preserve">      </t>
    </r>
    <r>
      <rPr>
        <sz val="12"/>
        <rFont val="方正仿宋_GBK"/>
        <charset val="134"/>
      </rPr>
      <t>高技术研究</t>
    </r>
  </si>
  <si>
    <r>
      <rPr>
        <sz val="12"/>
        <rFont val="Times New Roman"/>
        <charset val="134"/>
      </rPr>
      <t xml:space="preserve">      </t>
    </r>
    <r>
      <rPr>
        <sz val="12"/>
        <rFont val="方正仿宋_GBK"/>
        <charset val="134"/>
      </rPr>
      <t>专项科研试制</t>
    </r>
  </si>
  <si>
    <r>
      <rPr>
        <sz val="12"/>
        <rFont val="Times New Roman"/>
        <charset val="134"/>
      </rPr>
      <t xml:space="preserve">      </t>
    </r>
    <r>
      <rPr>
        <sz val="12"/>
        <rFont val="方正仿宋_GBK"/>
        <charset val="134"/>
      </rPr>
      <t>其他应用研究支出</t>
    </r>
  </si>
  <si>
    <r>
      <rPr>
        <sz val="12"/>
        <rFont val="Times New Roman"/>
        <charset val="134"/>
      </rPr>
      <t xml:space="preserve">    </t>
    </r>
    <r>
      <rPr>
        <sz val="12"/>
        <rFont val="方正仿宋_GBK"/>
        <charset val="134"/>
      </rPr>
      <t>技术研究与开发</t>
    </r>
  </si>
  <si>
    <r>
      <rPr>
        <sz val="12"/>
        <rFont val="Times New Roman"/>
        <charset val="134"/>
      </rPr>
      <t xml:space="preserve">      </t>
    </r>
    <r>
      <rPr>
        <sz val="12"/>
        <rFont val="方正仿宋_GBK"/>
        <charset val="134"/>
      </rPr>
      <t>科技成果转化与扩散</t>
    </r>
  </si>
  <si>
    <r>
      <rPr>
        <sz val="12"/>
        <rFont val="Times New Roman"/>
        <charset val="134"/>
      </rPr>
      <t xml:space="preserve">      </t>
    </r>
    <r>
      <rPr>
        <sz val="12"/>
        <rFont val="方正仿宋_GBK"/>
        <charset val="134"/>
      </rPr>
      <t>共性技术研究与开发</t>
    </r>
  </si>
  <si>
    <r>
      <rPr>
        <sz val="12"/>
        <rFont val="Times New Roman"/>
        <charset val="134"/>
      </rPr>
      <t xml:space="preserve">      </t>
    </r>
    <r>
      <rPr>
        <sz val="12"/>
        <rFont val="方正仿宋_GBK"/>
        <charset val="134"/>
      </rPr>
      <t>其他技术研究与开发支出</t>
    </r>
  </si>
  <si>
    <r>
      <rPr>
        <sz val="12"/>
        <rFont val="Times New Roman"/>
        <charset val="134"/>
      </rPr>
      <t xml:space="preserve">    </t>
    </r>
    <r>
      <rPr>
        <sz val="12"/>
        <rFont val="方正仿宋_GBK"/>
        <charset val="134"/>
      </rPr>
      <t>科技条件与服务</t>
    </r>
  </si>
  <si>
    <r>
      <rPr>
        <sz val="12"/>
        <rFont val="Times New Roman"/>
        <charset val="134"/>
      </rPr>
      <t xml:space="preserve">      </t>
    </r>
    <r>
      <rPr>
        <sz val="12"/>
        <rFont val="方正仿宋_GBK"/>
        <charset val="134"/>
      </rPr>
      <t>技术创新服务体系</t>
    </r>
  </si>
  <si>
    <r>
      <rPr>
        <sz val="12"/>
        <rFont val="Times New Roman"/>
        <charset val="134"/>
      </rPr>
      <t xml:space="preserve">      </t>
    </r>
    <r>
      <rPr>
        <sz val="12"/>
        <rFont val="方正仿宋_GBK"/>
        <charset val="134"/>
      </rPr>
      <t>科技条件专项</t>
    </r>
  </si>
  <si>
    <r>
      <rPr>
        <sz val="12"/>
        <rFont val="Times New Roman"/>
        <charset val="134"/>
      </rPr>
      <t xml:space="preserve">      </t>
    </r>
    <r>
      <rPr>
        <sz val="12"/>
        <rFont val="方正仿宋_GBK"/>
        <charset val="134"/>
      </rPr>
      <t>其他科技条件与服务支出</t>
    </r>
  </si>
  <si>
    <r>
      <rPr>
        <sz val="12"/>
        <rFont val="Times New Roman"/>
        <charset val="134"/>
      </rPr>
      <t xml:space="preserve">    </t>
    </r>
    <r>
      <rPr>
        <sz val="12"/>
        <rFont val="方正仿宋_GBK"/>
        <charset val="134"/>
      </rPr>
      <t>社会科学</t>
    </r>
  </si>
  <si>
    <r>
      <rPr>
        <sz val="12"/>
        <rFont val="Times New Roman"/>
        <charset val="134"/>
      </rPr>
      <t xml:space="preserve">      </t>
    </r>
    <r>
      <rPr>
        <sz val="12"/>
        <rFont val="方正仿宋_GBK"/>
        <charset val="134"/>
      </rPr>
      <t>社会科学研究机构</t>
    </r>
  </si>
  <si>
    <r>
      <rPr>
        <sz val="12"/>
        <rFont val="Times New Roman"/>
        <charset val="134"/>
      </rPr>
      <t xml:space="preserve">      </t>
    </r>
    <r>
      <rPr>
        <sz val="12"/>
        <rFont val="方正仿宋_GBK"/>
        <charset val="134"/>
      </rPr>
      <t>社会科学研究</t>
    </r>
  </si>
  <si>
    <r>
      <rPr>
        <sz val="12"/>
        <rFont val="Times New Roman"/>
        <charset val="134"/>
      </rPr>
      <t xml:space="preserve">      </t>
    </r>
    <r>
      <rPr>
        <sz val="12"/>
        <rFont val="方正仿宋_GBK"/>
        <charset val="134"/>
      </rPr>
      <t>社科基金支出</t>
    </r>
  </si>
  <si>
    <r>
      <rPr>
        <sz val="12"/>
        <rFont val="Times New Roman"/>
        <charset val="134"/>
      </rPr>
      <t xml:space="preserve">      </t>
    </r>
    <r>
      <rPr>
        <sz val="12"/>
        <rFont val="方正仿宋_GBK"/>
        <charset val="134"/>
      </rPr>
      <t>其他社会科学支出</t>
    </r>
  </si>
  <si>
    <r>
      <rPr>
        <sz val="12"/>
        <rFont val="Times New Roman"/>
        <charset val="134"/>
      </rPr>
      <t xml:space="preserve">    </t>
    </r>
    <r>
      <rPr>
        <sz val="12"/>
        <rFont val="方正仿宋_GBK"/>
        <charset val="134"/>
      </rPr>
      <t>科学技术普及</t>
    </r>
  </si>
  <si>
    <r>
      <rPr>
        <sz val="12"/>
        <rFont val="Times New Roman"/>
        <charset val="134"/>
      </rPr>
      <t xml:space="preserve">      </t>
    </r>
    <r>
      <rPr>
        <sz val="12"/>
        <rFont val="方正仿宋_GBK"/>
        <charset val="134"/>
      </rPr>
      <t>科普活动</t>
    </r>
  </si>
  <si>
    <r>
      <rPr>
        <sz val="12"/>
        <rFont val="Times New Roman"/>
        <charset val="134"/>
      </rPr>
      <t xml:space="preserve">      </t>
    </r>
    <r>
      <rPr>
        <sz val="12"/>
        <rFont val="方正仿宋_GBK"/>
        <charset val="134"/>
      </rPr>
      <t>青少年科技活动</t>
    </r>
  </si>
  <si>
    <r>
      <rPr>
        <sz val="12"/>
        <rFont val="Times New Roman"/>
        <charset val="134"/>
      </rPr>
      <t xml:space="preserve">      </t>
    </r>
    <r>
      <rPr>
        <sz val="12"/>
        <rFont val="方正仿宋_GBK"/>
        <charset val="134"/>
      </rPr>
      <t>学术交流活动</t>
    </r>
  </si>
  <si>
    <r>
      <rPr>
        <sz val="12"/>
        <rFont val="Times New Roman"/>
        <charset val="134"/>
      </rPr>
      <t xml:space="preserve">      </t>
    </r>
    <r>
      <rPr>
        <sz val="12"/>
        <rFont val="方正仿宋_GBK"/>
        <charset val="134"/>
      </rPr>
      <t>科技馆站</t>
    </r>
  </si>
  <si>
    <r>
      <rPr>
        <sz val="12"/>
        <rFont val="Times New Roman"/>
        <charset val="134"/>
      </rPr>
      <t xml:space="preserve">      </t>
    </r>
    <r>
      <rPr>
        <sz val="12"/>
        <rFont val="方正仿宋_GBK"/>
        <charset val="134"/>
      </rPr>
      <t>其他科学技术普及支出</t>
    </r>
  </si>
  <si>
    <r>
      <rPr>
        <sz val="12"/>
        <rFont val="Times New Roman"/>
        <charset val="134"/>
      </rPr>
      <t xml:space="preserve">    </t>
    </r>
    <r>
      <rPr>
        <sz val="12"/>
        <rFont val="方正仿宋_GBK"/>
        <charset val="134"/>
      </rPr>
      <t>科技交流与合作</t>
    </r>
  </si>
  <si>
    <r>
      <rPr>
        <sz val="12"/>
        <rFont val="Times New Roman"/>
        <charset val="134"/>
      </rPr>
      <t xml:space="preserve">      </t>
    </r>
    <r>
      <rPr>
        <sz val="12"/>
        <rFont val="方正仿宋_GBK"/>
        <charset val="134"/>
      </rPr>
      <t>国际交流与合作</t>
    </r>
  </si>
  <si>
    <r>
      <rPr>
        <sz val="12"/>
        <rFont val="Times New Roman"/>
        <charset val="134"/>
      </rPr>
      <t xml:space="preserve">      </t>
    </r>
    <r>
      <rPr>
        <sz val="12"/>
        <rFont val="方正仿宋_GBK"/>
        <charset val="134"/>
      </rPr>
      <t>重大科技合作项目</t>
    </r>
  </si>
  <si>
    <r>
      <rPr>
        <sz val="12"/>
        <rFont val="Times New Roman"/>
        <charset val="134"/>
      </rPr>
      <t xml:space="preserve">      </t>
    </r>
    <r>
      <rPr>
        <sz val="12"/>
        <rFont val="方正仿宋_GBK"/>
        <charset val="134"/>
      </rPr>
      <t>其他科技交流与合作支出</t>
    </r>
  </si>
  <si>
    <r>
      <rPr>
        <sz val="12"/>
        <rFont val="Times New Roman"/>
        <charset val="134"/>
      </rPr>
      <t xml:space="preserve">    </t>
    </r>
    <r>
      <rPr>
        <sz val="12"/>
        <rFont val="方正仿宋_GBK"/>
        <charset val="134"/>
      </rPr>
      <t>科技重大项目</t>
    </r>
  </si>
  <si>
    <r>
      <rPr>
        <sz val="12"/>
        <rFont val="Times New Roman"/>
        <charset val="134"/>
      </rPr>
      <t xml:space="preserve">      </t>
    </r>
    <r>
      <rPr>
        <sz val="12"/>
        <rFont val="方正仿宋_GBK"/>
        <charset val="134"/>
      </rPr>
      <t>科技重大专项</t>
    </r>
  </si>
  <si>
    <r>
      <rPr>
        <sz val="12"/>
        <rFont val="Times New Roman"/>
        <charset val="134"/>
      </rPr>
      <t xml:space="preserve">      </t>
    </r>
    <r>
      <rPr>
        <sz val="12"/>
        <rFont val="方正仿宋_GBK"/>
        <charset val="134"/>
      </rPr>
      <t>重点研发计划</t>
    </r>
  </si>
  <si>
    <r>
      <rPr>
        <sz val="12"/>
        <rFont val="Times New Roman"/>
        <charset val="134"/>
      </rPr>
      <t xml:space="preserve">      </t>
    </r>
    <r>
      <rPr>
        <sz val="12"/>
        <rFont val="方正仿宋_GBK"/>
        <charset val="134"/>
      </rPr>
      <t>其他科技重大项目</t>
    </r>
  </si>
  <si>
    <r>
      <rPr>
        <sz val="12"/>
        <rFont val="Times New Roman"/>
        <charset val="134"/>
      </rPr>
      <t xml:space="preserve">    </t>
    </r>
    <r>
      <rPr>
        <sz val="12"/>
        <rFont val="方正仿宋_GBK"/>
        <charset val="134"/>
      </rPr>
      <t>其他科学技术支出</t>
    </r>
  </si>
  <si>
    <r>
      <rPr>
        <sz val="12"/>
        <rFont val="Times New Roman"/>
        <charset val="134"/>
      </rPr>
      <t xml:space="preserve">      </t>
    </r>
    <r>
      <rPr>
        <sz val="12"/>
        <rFont val="方正仿宋_GBK"/>
        <charset val="134"/>
      </rPr>
      <t>科技奖励</t>
    </r>
  </si>
  <si>
    <r>
      <rPr>
        <sz val="12"/>
        <rFont val="Times New Roman"/>
        <charset val="134"/>
      </rPr>
      <t xml:space="preserve">      </t>
    </r>
    <r>
      <rPr>
        <sz val="12"/>
        <rFont val="方正仿宋_GBK"/>
        <charset val="134"/>
      </rPr>
      <t>核应急</t>
    </r>
  </si>
  <si>
    <r>
      <rPr>
        <sz val="12"/>
        <rFont val="Times New Roman"/>
        <charset val="134"/>
      </rPr>
      <t xml:space="preserve">      </t>
    </r>
    <r>
      <rPr>
        <sz val="12"/>
        <rFont val="方正仿宋_GBK"/>
        <charset val="134"/>
      </rPr>
      <t>转制科研机构</t>
    </r>
  </si>
  <si>
    <r>
      <rPr>
        <sz val="12"/>
        <rFont val="Times New Roman"/>
        <charset val="134"/>
      </rPr>
      <t xml:space="preserve">      </t>
    </r>
    <r>
      <rPr>
        <sz val="12"/>
        <rFont val="方正仿宋_GBK"/>
        <charset val="134"/>
      </rPr>
      <t>其他科学技术支出</t>
    </r>
  </si>
  <si>
    <r>
      <rPr>
        <sz val="12"/>
        <rFont val="Times New Roman"/>
        <charset val="134"/>
      </rPr>
      <t xml:space="preserve">  </t>
    </r>
    <r>
      <rPr>
        <sz val="12"/>
        <rFont val="方正仿宋_GBK"/>
        <charset val="134"/>
      </rPr>
      <t>文化旅游体育与传媒支出</t>
    </r>
  </si>
  <si>
    <r>
      <rPr>
        <sz val="12"/>
        <rFont val="Times New Roman"/>
        <charset val="134"/>
      </rPr>
      <t xml:space="preserve">    </t>
    </r>
    <r>
      <rPr>
        <sz val="12"/>
        <rFont val="方正仿宋_GBK"/>
        <charset val="134"/>
      </rPr>
      <t>文化和旅游</t>
    </r>
  </si>
  <si>
    <r>
      <rPr>
        <sz val="12"/>
        <rFont val="Times New Roman"/>
        <charset val="134"/>
      </rPr>
      <t xml:space="preserve">      </t>
    </r>
    <r>
      <rPr>
        <sz val="12"/>
        <rFont val="方正仿宋_GBK"/>
        <charset val="134"/>
      </rPr>
      <t>图书馆</t>
    </r>
  </si>
  <si>
    <r>
      <rPr>
        <sz val="12"/>
        <rFont val="Times New Roman"/>
        <charset val="134"/>
      </rPr>
      <t xml:space="preserve">      </t>
    </r>
    <r>
      <rPr>
        <sz val="12"/>
        <rFont val="方正仿宋_GBK"/>
        <charset val="134"/>
      </rPr>
      <t>文化展示及纪念机构</t>
    </r>
  </si>
  <si>
    <r>
      <rPr>
        <sz val="12"/>
        <rFont val="Times New Roman"/>
        <charset val="134"/>
      </rPr>
      <t xml:space="preserve">      </t>
    </r>
    <r>
      <rPr>
        <sz val="12"/>
        <rFont val="方正仿宋_GBK"/>
        <charset val="134"/>
      </rPr>
      <t>艺术表演场所</t>
    </r>
  </si>
  <si>
    <r>
      <rPr>
        <sz val="12"/>
        <rFont val="Times New Roman"/>
        <charset val="134"/>
      </rPr>
      <t xml:space="preserve">      </t>
    </r>
    <r>
      <rPr>
        <sz val="12"/>
        <rFont val="方正仿宋_GBK"/>
        <charset val="134"/>
      </rPr>
      <t>艺术表演团体</t>
    </r>
  </si>
  <si>
    <r>
      <rPr>
        <sz val="12"/>
        <rFont val="Times New Roman"/>
        <charset val="134"/>
      </rPr>
      <t xml:space="preserve">      </t>
    </r>
    <r>
      <rPr>
        <sz val="12"/>
        <rFont val="方正仿宋_GBK"/>
        <charset val="134"/>
      </rPr>
      <t>文化活动</t>
    </r>
  </si>
  <si>
    <r>
      <rPr>
        <sz val="12"/>
        <rFont val="Times New Roman"/>
        <charset val="134"/>
      </rPr>
      <t xml:space="preserve">      </t>
    </r>
    <r>
      <rPr>
        <sz val="12"/>
        <rFont val="方正仿宋_GBK"/>
        <charset val="134"/>
      </rPr>
      <t>群众文化</t>
    </r>
  </si>
  <si>
    <r>
      <rPr>
        <sz val="12"/>
        <rFont val="Times New Roman"/>
        <charset val="134"/>
      </rPr>
      <t xml:space="preserve">      </t>
    </r>
    <r>
      <rPr>
        <sz val="12"/>
        <rFont val="方正仿宋_GBK"/>
        <charset val="134"/>
      </rPr>
      <t>文化和旅游交流与合作</t>
    </r>
  </si>
  <si>
    <r>
      <rPr>
        <sz val="12"/>
        <rFont val="Times New Roman"/>
        <charset val="134"/>
      </rPr>
      <t xml:space="preserve">      </t>
    </r>
    <r>
      <rPr>
        <sz val="12"/>
        <rFont val="方正仿宋_GBK"/>
        <charset val="134"/>
      </rPr>
      <t>文化创作与保护</t>
    </r>
  </si>
  <si>
    <r>
      <rPr>
        <sz val="12"/>
        <rFont val="Times New Roman"/>
        <charset val="134"/>
      </rPr>
      <t xml:space="preserve">      </t>
    </r>
    <r>
      <rPr>
        <sz val="12"/>
        <rFont val="方正仿宋_GBK"/>
        <charset val="134"/>
      </rPr>
      <t>文化和旅游市场管理</t>
    </r>
  </si>
  <si>
    <r>
      <rPr>
        <sz val="12"/>
        <rFont val="Times New Roman"/>
        <charset val="134"/>
      </rPr>
      <t xml:space="preserve">      </t>
    </r>
    <r>
      <rPr>
        <sz val="12"/>
        <rFont val="方正仿宋_GBK"/>
        <charset val="134"/>
      </rPr>
      <t>旅游宣传</t>
    </r>
  </si>
  <si>
    <r>
      <rPr>
        <sz val="12"/>
        <rFont val="Times New Roman"/>
        <charset val="134"/>
      </rPr>
      <t xml:space="preserve">      </t>
    </r>
    <r>
      <rPr>
        <sz val="12"/>
        <rFont val="方正仿宋_GBK"/>
        <charset val="134"/>
      </rPr>
      <t>文化和旅游管理事务</t>
    </r>
  </si>
  <si>
    <r>
      <rPr>
        <sz val="12"/>
        <rFont val="Times New Roman"/>
        <charset val="134"/>
      </rPr>
      <t xml:space="preserve">      </t>
    </r>
    <r>
      <rPr>
        <sz val="12"/>
        <rFont val="方正仿宋_GBK"/>
        <charset val="134"/>
      </rPr>
      <t>其他文化和旅游支出</t>
    </r>
  </si>
  <si>
    <r>
      <rPr>
        <sz val="12"/>
        <rFont val="Times New Roman"/>
        <charset val="134"/>
      </rPr>
      <t xml:space="preserve">    </t>
    </r>
    <r>
      <rPr>
        <sz val="12"/>
        <rFont val="方正仿宋_GBK"/>
        <charset val="134"/>
      </rPr>
      <t>文物</t>
    </r>
  </si>
  <si>
    <r>
      <rPr>
        <sz val="12"/>
        <rFont val="Times New Roman"/>
        <charset val="134"/>
      </rPr>
      <t xml:space="preserve">      </t>
    </r>
    <r>
      <rPr>
        <sz val="12"/>
        <rFont val="方正仿宋_GBK"/>
        <charset val="134"/>
      </rPr>
      <t>文物保护</t>
    </r>
  </si>
  <si>
    <r>
      <rPr>
        <sz val="12"/>
        <rFont val="Times New Roman"/>
        <charset val="134"/>
      </rPr>
      <t xml:space="preserve">      </t>
    </r>
    <r>
      <rPr>
        <sz val="12"/>
        <rFont val="方正仿宋_GBK"/>
        <charset val="134"/>
      </rPr>
      <t>博物馆</t>
    </r>
  </si>
  <si>
    <r>
      <rPr>
        <sz val="12"/>
        <rFont val="Times New Roman"/>
        <charset val="134"/>
      </rPr>
      <t xml:space="preserve">      </t>
    </r>
    <r>
      <rPr>
        <sz val="12"/>
        <rFont val="方正仿宋_GBK"/>
        <charset val="134"/>
      </rPr>
      <t>历史名城与古迹</t>
    </r>
  </si>
  <si>
    <r>
      <rPr>
        <sz val="12"/>
        <rFont val="Times New Roman"/>
        <charset val="134"/>
      </rPr>
      <t xml:space="preserve">      </t>
    </r>
    <r>
      <rPr>
        <sz val="12"/>
        <rFont val="方正仿宋_GBK"/>
        <charset val="134"/>
      </rPr>
      <t>其他文物支出</t>
    </r>
  </si>
  <si>
    <r>
      <rPr>
        <sz val="12"/>
        <rFont val="Times New Roman"/>
        <charset val="134"/>
      </rPr>
      <t xml:space="preserve">    </t>
    </r>
    <r>
      <rPr>
        <sz val="12"/>
        <rFont val="方正仿宋_GBK"/>
        <charset val="134"/>
      </rPr>
      <t>体育</t>
    </r>
  </si>
  <si>
    <r>
      <rPr>
        <sz val="12"/>
        <rFont val="Times New Roman"/>
        <charset val="134"/>
      </rPr>
      <t xml:space="preserve">      </t>
    </r>
    <r>
      <rPr>
        <sz val="12"/>
        <rFont val="方正仿宋_GBK"/>
        <charset val="134"/>
      </rPr>
      <t>运动项目管理</t>
    </r>
  </si>
  <si>
    <r>
      <rPr>
        <sz val="12"/>
        <rFont val="Times New Roman"/>
        <charset val="134"/>
      </rPr>
      <t xml:space="preserve">      </t>
    </r>
    <r>
      <rPr>
        <sz val="12"/>
        <rFont val="方正仿宋_GBK"/>
        <charset val="134"/>
      </rPr>
      <t>体育竞赛</t>
    </r>
  </si>
  <si>
    <r>
      <rPr>
        <sz val="12"/>
        <rFont val="Times New Roman"/>
        <charset val="134"/>
      </rPr>
      <t xml:space="preserve">      </t>
    </r>
    <r>
      <rPr>
        <sz val="12"/>
        <rFont val="方正仿宋_GBK"/>
        <charset val="134"/>
      </rPr>
      <t>体育训练</t>
    </r>
  </si>
  <si>
    <r>
      <rPr>
        <sz val="12"/>
        <rFont val="Times New Roman"/>
        <charset val="134"/>
      </rPr>
      <t xml:space="preserve">      </t>
    </r>
    <r>
      <rPr>
        <sz val="12"/>
        <rFont val="方正仿宋_GBK"/>
        <charset val="134"/>
      </rPr>
      <t>体育场馆</t>
    </r>
  </si>
  <si>
    <r>
      <rPr>
        <sz val="12"/>
        <rFont val="Times New Roman"/>
        <charset val="134"/>
      </rPr>
      <t xml:space="preserve">      </t>
    </r>
    <r>
      <rPr>
        <sz val="12"/>
        <rFont val="方正仿宋_GBK"/>
        <charset val="134"/>
      </rPr>
      <t>群众体育</t>
    </r>
  </si>
  <si>
    <r>
      <rPr>
        <sz val="12"/>
        <rFont val="Times New Roman"/>
        <charset val="134"/>
      </rPr>
      <t xml:space="preserve">      </t>
    </r>
    <r>
      <rPr>
        <sz val="12"/>
        <rFont val="方正仿宋_GBK"/>
        <charset val="134"/>
      </rPr>
      <t>体育交流与合作</t>
    </r>
  </si>
  <si>
    <r>
      <rPr>
        <sz val="12"/>
        <rFont val="Times New Roman"/>
        <charset val="134"/>
      </rPr>
      <t xml:space="preserve">      </t>
    </r>
    <r>
      <rPr>
        <sz val="12"/>
        <rFont val="方正仿宋_GBK"/>
        <charset val="134"/>
      </rPr>
      <t>其他体育支出</t>
    </r>
  </si>
  <si>
    <r>
      <rPr>
        <sz val="12"/>
        <rFont val="Times New Roman"/>
        <charset val="134"/>
      </rPr>
      <t xml:space="preserve">    </t>
    </r>
    <r>
      <rPr>
        <sz val="12"/>
        <rFont val="方正仿宋_GBK"/>
        <charset val="134"/>
      </rPr>
      <t>新闻出版电影</t>
    </r>
  </si>
  <si>
    <r>
      <rPr>
        <sz val="12"/>
        <rFont val="Times New Roman"/>
        <charset val="134"/>
      </rPr>
      <t xml:space="preserve">      </t>
    </r>
    <r>
      <rPr>
        <sz val="12"/>
        <rFont val="方正仿宋_GBK"/>
        <charset val="134"/>
      </rPr>
      <t>新闻通讯</t>
    </r>
  </si>
  <si>
    <r>
      <rPr>
        <sz val="12"/>
        <rFont val="Times New Roman"/>
        <charset val="134"/>
      </rPr>
      <t xml:space="preserve">      </t>
    </r>
    <r>
      <rPr>
        <sz val="12"/>
        <rFont val="方正仿宋_GBK"/>
        <charset val="134"/>
      </rPr>
      <t>出版发行</t>
    </r>
  </si>
  <si>
    <r>
      <rPr>
        <sz val="12"/>
        <rFont val="Times New Roman"/>
        <charset val="134"/>
      </rPr>
      <t xml:space="preserve">      </t>
    </r>
    <r>
      <rPr>
        <sz val="12"/>
        <rFont val="方正仿宋_GBK"/>
        <charset val="134"/>
      </rPr>
      <t>版权管理</t>
    </r>
  </si>
  <si>
    <r>
      <rPr>
        <sz val="12"/>
        <rFont val="Times New Roman"/>
        <charset val="134"/>
      </rPr>
      <t xml:space="preserve">      </t>
    </r>
    <r>
      <rPr>
        <sz val="12"/>
        <rFont val="方正仿宋_GBK"/>
        <charset val="134"/>
      </rPr>
      <t>电影</t>
    </r>
  </si>
  <si>
    <r>
      <rPr>
        <sz val="12"/>
        <rFont val="Times New Roman"/>
        <charset val="134"/>
      </rPr>
      <t xml:space="preserve">      </t>
    </r>
    <r>
      <rPr>
        <sz val="12"/>
        <rFont val="方正仿宋_GBK"/>
        <charset val="134"/>
      </rPr>
      <t>其他新闻出版电影支出</t>
    </r>
  </si>
  <si>
    <r>
      <rPr>
        <sz val="12"/>
        <rFont val="Times New Roman"/>
        <charset val="134"/>
      </rPr>
      <t xml:space="preserve">    </t>
    </r>
    <r>
      <rPr>
        <sz val="12"/>
        <rFont val="方正仿宋_GBK"/>
        <charset val="134"/>
      </rPr>
      <t>广播电视</t>
    </r>
  </si>
  <si>
    <r>
      <rPr>
        <sz val="12"/>
        <rFont val="Times New Roman"/>
        <charset val="134"/>
      </rPr>
      <t xml:space="preserve">      </t>
    </r>
    <r>
      <rPr>
        <sz val="12"/>
        <rFont val="方正仿宋_GBK"/>
        <charset val="134"/>
      </rPr>
      <t>监测监管</t>
    </r>
  </si>
  <si>
    <r>
      <rPr>
        <sz val="12"/>
        <rFont val="Times New Roman"/>
        <charset val="134"/>
      </rPr>
      <t xml:space="preserve">      </t>
    </r>
    <r>
      <rPr>
        <sz val="12"/>
        <rFont val="方正仿宋_GBK"/>
        <charset val="134"/>
      </rPr>
      <t>传输发射</t>
    </r>
  </si>
  <si>
    <r>
      <rPr>
        <sz val="12"/>
        <rFont val="Times New Roman"/>
        <charset val="134"/>
      </rPr>
      <t xml:space="preserve">      </t>
    </r>
    <r>
      <rPr>
        <sz val="12"/>
        <rFont val="方正仿宋_GBK"/>
        <charset val="134"/>
      </rPr>
      <t>广播电视事务</t>
    </r>
  </si>
  <si>
    <r>
      <rPr>
        <sz val="12"/>
        <rFont val="Times New Roman"/>
        <charset val="134"/>
      </rPr>
      <t xml:space="preserve">      </t>
    </r>
    <r>
      <rPr>
        <sz val="12"/>
        <rFont val="方正仿宋_GBK"/>
        <charset val="134"/>
      </rPr>
      <t>其他广播电视支出</t>
    </r>
  </si>
  <si>
    <r>
      <rPr>
        <sz val="12"/>
        <rFont val="Times New Roman"/>
        <charset val="134"/>
      </rPr>
      <t xml:space="preserve">    </t>
    </r>
    <r>
      <rPr>
        <sz val="12"/>
        <rFont val="方正仿宋_GBK"/>
        <charset val="134"/>
      </rPr>
      <t>其他文化旅游体育与传媒支出</t>
    </r>
  </si>
  <si>
    <r>
      <rPr>
        <sz val="12"/>
        <rFont val="Times New Roman"/>
        <charset val="134"/>
      </rPr>
      <t xml:space="preserve">      </t>
    </r>
    <r>
      <rPr>
        <sz val="12"/>
        <rFont val="方正仿宋_GBK"/>
        <charset val="134"/>
      </rPr>
      <t>宣传文化发展专项支出</t>
    </r>
  </si>
  <si>
    <r>
      <rPr>
        <sz val="12"/>
        <rFont val="Times New Roman"/>
        <charset val="134"/>
      </rPr>
      <t xml:space="preserve">      </t>
    </r>
    <r>
      <rPr>
        <sz val="12"/>
        <rFont val="方正仿宋_GBK"/>
        <charset val="134"/>
      </rPr>
      <t>文化产业发展专项支出</t>
    </r>
  </si>
  <si>
    <r>
      <rPr>
        <sz val="12"/>
        <rFont val="Times New Roman"/>
        <charset val="134"/>
      </rPr>
      <t xml:space="preserve">      </t>
    </r>
    <r>
      <rPr>
        <sz val="12"/>
        <rFont val="方正仿宋_GBK"/>
        <charset val="134"/>
      </rPr>
      <t>其他文化旅游体育与传媒支出</t>
    </r>
  </si>
  <si>
    <r>
      <rPr>
        <sz val="12"/>
        <rFont val="Times New Roman"/>
        <charset val="134"/>
      </rPr>
      <t xml:space="preserve">  </t>
    </r>
    <r>
      <rPr>
        <sz val="12"/>
        <rFont val="方正仿宋_GBK"/>
        <charset val="134"/>
      </rPr>
      <t>社会保障和就业支出</t>
    </r>
  </si>
  <si>
    <r>
      <rPr>
        <sz val="12"/>
        <rFont val="Times New Roman"/>
        <charset val="134"/>
      </rPr>
      <t xml:space="preserve">    </t>
    </r>
    <r>
      <rPr>
        <sz val="12"/>
        <rFont val="方正仿宋_GBK"/>
        <charset val="134"/>
      </rPr>
      <t>人力资源和社会保障管理事务</t>
    </r>
  </si>
  <si>
    <r>
      <rPr>
        <sz val="12"/>
        <rFont val="Times New Roman"/>
        <charset val="134"/>
      </rPr>
      <t xml:space="preserve">      </t>
    </r>
    <r>
      <rPr>
        <sz val="12"/>
        <rFont val="方正仿宋_GBK"/>
        <charset val="134"/>
      </rPr>
      <t>综合业务管理</t>
    </r>
  </si>
  <si>
    <r>
      <rPr>
        <sz val="12"/>
        <rFont val="Times New Roman"/>
        <charset val="134"/>
      </rPr>
      <t xml:space="preserve">      </t>
    </r>
    <r>
      <rPr>
        <sz val="12"/>
        <rFont val="方正仿宋_GBK"/>
        <charset val="134"/>
      </rPr>
      <t>劳动保障监察</t>
    </r>
  </si>
  <si>
    <r>
      <rPr>
        <sz val="12"/>
        <rFont val="Times New Roman"/>
        <charset val="134"/>
      </rPr>
      <t xml:space="preserve">      </t>
    </r>
    <r>
      <rPr>
        <sz val="12"/>
        <rFont val="方正仿宋_GBK"/>
        <charset val="134"/>
      </rPr>
      <t>就业管理事务</t>
    </r>
  </si>
  <si>
    <r>
      <rPr>
        <sz val="12"/>
        <rFont val="Times New Roman"/>
        <charset val="134"/>
      </rPr>
      <t xml:space="preserve">      </t>
    </r>
    <r>
      <rPr>
        <sz val="12"/>
        <rFont val="方正仿宋_GBK"/>
        <charset val="134"/>
      </rPr>
      <t>社会保险业务管理事务</t>
    </r>
  </si>
  <si>
    <r>
      <rPr>
        <sz val="12"/>
        <rFont val="Times New Roman"/>
        <charset val="134"/>
      </rPr>
      <t xml:space="preserve">      </t>
    </r>
    <r>
      <rPr>
        <sz val="12"/>
        <rFont val="方正仿宋_GBK"/>
        <charset val="134"/>
      </rPr>
      <t>社会保险经办机构</t>
    </r>
  </si>
  <si>
    <r>
      <rPr>
        <sz val="12"/>
        <rFont val="Times New Roman"/>
        <charset val="134"/>
      </rPr>
      <t xml:space="preserve">      </t>
    </r>
    <r>
      <rPr>
        <sz val="12"/>
        <rFont val="方正仿宋_GBK"/>
        <charset val="134"/>
      </rPr>
      <t>劳动关系和维权</t>
    </r>
  </si>
  <si>
    <r>
      <rPr>
        <sz val="12"/>
        <rFont val="Times New Roman"/>
        <charset val="134"/>
      </rPr>
      <t xml:space="preserve">      </t>
    </r>
    <r>
      <rPr>
        <sz val="12"/>
        <rFont val="方正仿宋_GBK"/>
        <charset val="134"/>
      </rPr>
      <t>公共就业服务和职业技能鉴定机构</t>
    </r>
  </si>
  <si>
    <r>
      <rPr>
        <sz val="12"/>
        <rFont val="Times New Roman"/>
        <charset val="134"/>
      </rPr>
      <t xml:space="preserve">      </t>
    </r>
    <r>
      <rPr>
        <sz val="12"/>
        <rFont val="方正仿宋_GBK"/>
        <charset val="134"/>
      </rPr>
      <t>劳动人事争议调解仲裁</t>
    </r>
  </si>
  <si>
    <r>
      <rPr>
        <sz val="12"/>
        <rFont val="Times New Roman"/>
        <charset val="134"/>
      </rPr>
      <t xml:space="preserve">      </t>
    </r>
    <r>
      <rPr>
        <sz val="12"/>
        <rFont val="方正仿宋_GBK"/>
        <charset val="134"/>
      </rPr>
      <t>政府特殊津贴</t>
    </r>
  </si>
  <si>
    <r>
      <rPr>
        <sz val="12"/>
        <rFont val="Times New Roman"/>
        <charset val="134"/>
      </rPr>
      <t xml:space="preserve">      </t>
    </r>
    <r>
      <rPr>
        <sz val="12"/>
        <rFont val="方正仿宋_GBK"/>
        <charset val="134"/>
      </rPr>
      <t>资助留学回国人员</t>
    </r>
  </si>
  <si>
    <r>
      <rPr>
        <sz val="12"/>
        <rFont val="Times New Roman"/>
        <charset val="134"/>
      </rPr>
      <t xml:space="preserve">      </t>
    </r>
    <r>
      <rPr>
        <sz val="12"/>
        <rFont val="方正仿宋_GBK"/>
        <charset val="134"/>
      </rPr>
      <t>博士后日常经费</t>
    </r>
  </si>
  <si>
    <r>
      <rPr>
        <sz val="12"/>
        <rFont val="Times New Roman"/>
        <charset val="134"/>
      </rPr>
      <t xml:space="preserve">      </t>
    </r>
    <r>
      <rPr>
        <sz val="12"/>
        <rFont val="方正仿宋_GBK"/>
        <charset val="134"/>
      </rPr>
      <t>引进人才费用</t>
    </r>
  </si>
  <si>
    <r>
      <rPr>
        <sz val="12"/>
        <rFont val="Times New Roman"/>
        <charset val="134"/>
      </rPr>
      <t xml:space="preserve">      </t>
    </r>
    <r>
      <rPr>
        <sz val="12"/>
        <rFont val="方正仿宋_GBK"/>
        <charset val="134"/>
      </rPr>
      <t>其他人力资源和社会保障管理事务支出</t>
    </r>
  </si>
  <si>
    <r>
      <rPr>
        <sz val="12"/>
        <rFont val="Times New Roman"/>
        <charset val="134"/>
      </rPr>
      <t xml:space="preserve">    </t>
    </r>
    <r>
      <rPr>
        <sz val="12"/>
        <rFont val="方正仿宋_GBK"/>
        <charset val="134"/>
      </rPr>
      <t>民政管理事务</t>
    </r>
  </si>
  <si>
    <r>
      <rPr>
        <sz val="12"/>
        <rFont val="Times New Roman"/>
        <charset val="134"/>
      </rPr>
      <t xml:space="preserve">      </t>
    </r>
    <r>
      <rPr>
        <sz val="12"/>
        <rFont val="方正仿宋_GBK"/>
        <charset val="134"/>
      </rPr>
      <t>社会组织管理</t>
    </r>
  </si>
  <si>
    <r>
      <rPr>
        <sz val="12"/>
        <rFont val="Times New Roman"/>
        <charset val="134"/>
      </rPr>
      <t xml:space="preserve">      </t>
    </r>
    <r>
      <rPr>
        <sz val="12"/>
        <rFont val="方正仿宋_GBK"/>
        <charset val="134"/>
      </rPr>
      <t>行政区划和地名管理</t>
    </r>
  </si>
  <si>
    <r>
      <rPr>
        <sz val="12"/>
        <rFont val="Times New Roman"/>
        <charset val="134"/>
      </rPr>
      <t xml:space="preserve">      </t>
    </r>
    <r>
      <rPr>
        <sz val="12"/>
        <rFont val="方正仿宋_GBK"/>
        <charset val="134"/>
      </rPr>
      <t>基层政权建设和社区治理</t>
    </r>
  </si>
  <si>
    <r>
      <rPr>
        <sz val="12"/>
        <rFont val="Times New Roman"/>
        <charset val="134"/>
      </rPr>
      <t xml:space="preserve">      </t>
    </r>
    <r>
      <rPr>
        <sz val="12"/>
        <rFont val="方正仿宋_GBK"/>
        <charset val="134"/>
      </rPr>
      <t>老龄事务</t>
    </r>
  </si>
  <si>
    <r>
      <rPr>
        <sz val="12"/>
        <rFont val="Times New Roman"/>
        <charset val="134"/>
      </rPr>
      <t xml:space="preserve">      </t>
    </r>
    <r>
      <rPr>
        <sz val="12"/>
        <rFont val="方正仿宋_GBK"/>
        <charset val="134"/>
      </rPr>
      <t>其他民政管理事务支出</t>
    </r>
  </si>
  <si>
    <r>
      <rPr>
        <sz val="12"/>
        <rFont val="Times New Roman"/>
        <charset val="134"/>
      </rPr>
      <t xml:space="preserve">    </t>
    </r>
    <r>
      <rPr>
        <sz val="12"/>
        <rFont val="方正仿宋_GBK"/>
        <charset val="134"/>
      </rPr>
      <t>补充全国社会保障基金</t>
    </r>
  </si>
  <si>
    <r>
      <rPr>
        <sz val="12"/>
        <rFont val="Times New Roman"/>
        <charset val="134"/>
      </rPr>
      <t xml:space="preserve">      </t>
    </r>
    <r>
      <rPr>
        <sz val="12"/>
        <rFont val="方正仿宋_GBK"/>
        <charset val="134"/>
      </rPr>
      <t>用一般公共预算补充基金</t>
    </r>
  </si>
  <si>
    <r>
      <rPr>
        <sz val="12"/>
        <rFont val="Times New Roman"/>
        <charset val="134"/>
      </rPr>
      <t xml:space="preserve">    </t>
    </r>
    <r>
      <rPr>
        <sz val="12"/>
        <rFont val="方正仿宋_GBK"/>
        <charset val="134"/>
      </rPr>
      <t>行政事业单位养老支出</t>
    </r>
  </si>
  <si>
    <r>
      <rPr>
        <sz val="12"/>
        <rFont val="Times New Roman"/>
        <charset val="134"/>
      </rPr>
      <t xml:space="preserve">      </t>
    </r>
    <r>
      <rPr>
        <sz val="12"/>
        <rFont val="方正仿宋_GBK"/>
        <charset val="134"/>
      </rPr>
      <t>行政单位离退休</t>
    </r>
  </si>
  <si>
    <r>
      <rPr>
        <sz val="12"/>
        <rFont val="Times New Roman"/>
        <charset val="134"/>
      </rPr>
      <t xml:space="preserve">      </t>
    </r>
    <r>
      <rPr>
        <sz val="12"/>
        <rFont val="方正仿宋_GBK"/>
        <charset val="134"/>
      </rPr>
      <t>事业单位离退休</t>
    </r>
  </si>
  <si>
    <r>
      <rPr>
        <sz val="12"/>
        <rFont val="Times New Roman"/>
        <charset val="134"/>
      </rPr>
      <t xml:space="preserve">      </t>
    </r>
    <r>
      <rPr>
        <sz val="12"/>
        <rFont val="方正仿宋_GBK"/>
        <charset val="134"/>
      </rPr>
      <t>离退休人员管理机构</t>
    </r>
  </si>
  <si>
    <r>
      <rPr>
        <sz val="12"/>
        <rFont val="Times New Roman"/>
        <charset val="134"/>
      </rPr>
      <t xml:space="preserve">      </t>
    </r>
    <r>
      <rPr>
        <sz val="12"/>
        <rFont val="方正仿宋_GBK"/>
        <charset val="134"/>
      </rPr>
      <t>机关事业单位基本养老保险缴费支出</t>
    </r>
  </si>
  <si>
    <r>
      <rPr>
        <sz val="12"/>
        <rFont val="Times New Roman"/>
        <charset val="134"/>
      </rPr>
      <t xml:space="preserve">      </t>
    </r>
    <r>
      <rPr>
        <sz val="12"/>
        <rFont val="方正仿宋_GBK"/>
        <charset val="134"/>
      </rPr>
      <t>机关事业单位职业年金缴费支出</t>
    </r>
  </si>
  <si>
    <r>
      <rPr>
        <sz val="12"/>
        <rFont val="Times New Roman"/>
        <charset val="134"/>
      </rPr>
      <t xml:space="preserve">      </t>
    </r>
    <r>
      <rPr>
        <sz val="12"/>
        <rFont val="方正仿宋_GBK"/>
        <charset val="134"/>
      </rPr>
      <t>对机关事业单位基本养老保险基金的补助</t>
    </r>
  </si>
  <si>
    <r>
      <rPr>
        <sz val="12"/>
        <rFont val="Times New Roman"/>
        <charset val="134"/>
      </rPr>
      <t xml:space="preserve">      </t>
    </r>
    <r>
      <rPr>
        <sz val="12"/>
        <rFont val="方正仿宋_GBK"/>
        <charset val="134"/>
      </rPr>
      <t>对机关事业单位职业年金的补助</t>
    </r>
  </si>
  <si>
    <r>
      <rPr>
        <sz val="12"/>
        <rFont val="Times New Roman"/>
        <charset val="134"/>
      </rPr>
      <t xml:space="preserve">      </t>
    </r>
    <r>
      <rPr>
        <sz val="12"/>
        <rFont val="方正仿宋_GBK"/>
        <charset val="134"/>
      </rPr>
      <t>其他行政事业单位养老支出</t>
    </r>
  </si>
  <si>
    <r>
      <rPr>
        <sz val="12"/>
        <rFont val="Times New Roman"/>
        <charset val="134"/>
      </rPr>
      <t xml:space="preserve">    </t>
    </r>
    <r>
      <rPr>
        <sz val="12"/>
        <rFont val="方正仿宋_GBK"/>
        <charset val="134"/>
      </rPr>
      <t>企业改革补助</t>
    </r>
  </si>
  <si>
    <r>
      <rPr>
        <sz val="12"/>
        <rFont val="Times New Roman"/>
        <charset val="134"/>
      </rPr>
      <t xml:space="preserve">      </t>
    </r>
    <r>
      <rPr>
        <sz val="12"/>
        <rFont val="方正仿宋_GBK"/>
        <charset val="134"/>
      </rPr>
      <t>企业关闭破产补助</t>
    </r>
  </si>
  <si>
    <r>
      <rPr>
        <sz val="12"/>
        <rFont val="Times New Roman"/>
        <charset val="134"/>
      </rPr>
      <t xml:space="preserve">      </t>
    </r>
    <r>
      <rPr>
        <sz val="12"/>
        <rFont val="方正仿宋_GBK"/>
        <charset val="134"/>
      </rPr>
      <t>厂办大集体改革补助</t>
    </r>
  </si>
  <si>
    <r>
      <rPr>
        <sz val="12"/>
        <rFont val="Times New Roman"/>
        <charset val="134"/>
      </rPr>
      <t xml:space="preserve">      </t>
    </r>
    <r>
      <rPr>
        <sz val="12"/>
        <rFont val="方正仿宋_GBK"/>
        <charset val="134"/>
      </rPr>
      <t>其他企业改革发展补助</t>
    </r>
  </si>
  <si>
    <r>
      <rPr>
        <sz val="12"/>
        <rFont val="Times New Roman"/>
        <charset val="134"/>
      </rPr>
      <t xml:space="preserve">    </t>
    </r>
    <r>
      <rPr>
        <sz val="12"/>
        <rFont val="方正仿宋_GBK"/>
        <charset val="134"/>
      </rPr>
      <t>就业补助</t>
    </r>
  </si>
  <si>
    <r>
      <rPr>
        <sz val="12"/>
        <rFont val="Times New Roman"/>
        <charset val="134"/>
      </rPr>
      <t xml:space="preserve">      </t>
    </r>
    <r>
      <rPr>
        <sz val="12"/>
        <rFont val="方正仿宋_GBK"/>
        <charset val="134"/>
      </rPr>
      <t>就业创业服务补贴</t>
    </r>
  </si>
  <si>
    <r>
      <rPr>
        <sz val="12"/>
        <rFont val="Times New Roman"/>
        <charset val="134"/>
      </rPr>
      <t xml:space="preserve">      </t>
    </r>
    <r>
      <rPr>
        <sz val="12"/>
        <rFont val="方正仿宋_GBK"/>
        <charset val="134"/>
      </rPr>
      <t>职业培训补贴</t>
    </r>
  </si>
  <si>
    <r>
      <rPr>
        <sz val="12"/>
        <rFont val="Times New Roman"/>
        <charset val="134"/>
      </rPr>
      <t xml:space="preserve">      </t>
    </r>
    <r>
      <rPr>
        <sz val="12"/>
        <rFont val="方正仿宋_GBK"/>
        <charset val="134"/>
      </rPr>
      <t>社会保险补贴</t>
    </r>
  </si>
  <si>
    <r>
      <rPr>
        <sz val="12"/>
        <rFont val="Times New Roman"/>
        <charset val="134"/>
      </rPr>
      <t xml:space="preserve">      </t>
    </r>
    <r>
      <rPr>
        <sz val="12"/>
        <rFont val="方正仿宋_GBK"/>
        <charset val="134"/>
      </rPr>
      <t>公益性岗位补贴</t>
    </r>
  </si>
  <si>
    <r>
      <rPr>
        <sz val="12"/>
        <rFont val="Times New Roman"/>
        <charset val="134"/>
      </rPr>
      <t xml:space="preserve">      </t>
    </r>
    <r>
      <rPr>
        <sz val="12"/>
        <rFont val="方正仿宋_GBK"/>
        <charset val="134"/>
      </rPr>
      <t>职业技能鉴定补贴</t>
    </r>
  </si>
  <si>
    <r>
      <rPr>
        <sz val="12"/>
        <rFont val="Times New Roman"/>
        <charset val="134"/>
      </rPr>
      <t xml:space="preserve">      </t>
    </r>
    <r>
      <rPr>
        <sz val="12"/>
        <rFont val="方正仿宋_GBK"/>
        <charset val="134"/>
      </rPr>
      <t>就业见习补贴</t>
    </r>
  </si>
  <si>
    <r>
      <rPr>
        <sz val="12"/>
        <rFont val="Times New Roman"/>
        <charset val="134"/>
      </rPr>
      <t xml:space="preserve">      </t>
    </r>
    <r>
      <rPr>
        <sz val="12"/>
        <rFont val="方正仿宋_GBK"/>
        <charset val="134"/>
      </rPr>
      <t>高技能人才培养补助</t>
    </r>
  </si>
  <si>
    <r>
      <rPr>
        <sz val="12"/>
        <rFont val="Times New Roman"/>
        <charset val="134"/>
      </rPr>
      <t xml:space="preserve">      </t>
    </r>
    <r>
      <rPr>
        <sz val="12"/>
        <rFont val="方正仿宋_GBK"/>
        <charset val="134"/>
      </rPr>
      <t>促进创业补贴</t>
    </r>
  </si>
  <si>
    <r>
      <rPr>
        <sz val="12"/>
        <rFont val="Times New Roman"/>
        <charset val="134"/>
      </rPr>
      <t xml:space="preserve">      </t>
    </r>
    <r>
      <rPr>
        <sz val="12"/>
        <rFont val="方正仿宋_GBK"/>
        <charset val="134"/>
      </rPr>
      <t>其他就业补助支出</t>
    </r>
  </si>
  <si>
    <r>
      <rPr>
        <sz val="12"/>
        <rFont val="Times New Roman"/>
        <charset val="134"/>
      </rPr>
      <t xml:space="preserve">    </t>
    </r>
    <r>
      <rPr>
        <sz val="12"/>
        <rFont val="方正仿宋_GBK"/>
        <charset val="134"/>
      </rPr>
      <t>抚恤</t>
    </r>
  </si>
  <si>
    <r>
      <rPr>
        <sz val="12"/>
        <rFont val="Times New Roman"/>
        <charset val="134"/>
      </rPr>
      <t xml:space="preserve">      </t>
    </r>
    <r>
      <rPr>
        <sz val="12"/>
        <rFont val="方正仿宋_GBK"/>
        <charset val="134"/>
      </rPr>
      <t>死亡抚恤</t>
    </r>
  </si>
  <si>
    <r>
      <rPr>
        <sz val="12"/>
        <rFont val="Times New Roman"/>
        <charset val="134"/>
      </rPr>
      <t xml:space="preserve">      </t>
    </r>
    <r>
      <rPr>
        <sz val="12"/>
        <rFont val="方正仿宋_GBK"/>
        <charset val="134"/>
      </rPr>
      <t>伤残抚恤</t>
    </r>
  </si>
  <si>
    <r>
      <rPr>
        <sz val="12"/>
        <rFont val="Times New Roman"/>
        <charset val="134"/>
      </rPr>
      <t xml:space="preserve">      </t>
    </r>
    <r>
      <rPr>
        <sz val="12"/>
        <rFont val="方正仿宋_GBK"/>
        <charset val="134"/>
      </rPr>
      <t>在乡复员、退伍军人生活补助</t>
    </r>
  </si>
  <si>
    <r>
      <rPr>
        <sz val="12"/>
        <rFont val="Times New Roman"/>
        <charset val="134"/>
      </rPr>
      <t xml:space="preserve">      </t>
    </r>
    <r>
      <rPr>
        <sz val="12"/>
        <rFont val="方正仿宋_GBK"/>
        <charset val="134"/>
      </rPr>
      <t>义务兵优待</t>
    </r>
  </si>
  <si>
    <r>
      <rPr>
        <sz val="12"/>
        <rFont val="Times New Roman"/>
        <charset val="134"/>
      </rPr>
      <t xml:space="preserve">      </t>
    </r>
    <r>
      <rPr>
        <sz val="12"/>
        <rFont val="方正仿宋_GBK"/>
        <charset val="134"/>
      </rPr>
      <t>农村籍退役士兵老年生活补助</t>
    </r>
  </si>
  <si>
    <r>
      <rPr>
        <sz val="12"/>
        <rFont val="Times New Roman"/>
        <charset val="134"/>
      </rPr>
      <t xml:space="preserve">      </t>
    </r>
    <r>
      <rPr>
        <sz val="12"/>
        <rFont val="方正仿宋_GBK"/>
        <charset val="134"/>
      </rPr>
      <t>光荣院</t>
    </r>
  </si>
  <si>
    <r>
      <rPr>
        <sz val="12"/>
        <rFont val="Times New Roman"/>
        <charset val="134"/>
      </rPr>
      <t xml:space="preserve">      </t>
    </r>
    <r>
      <rPr>
        <sz val="12"/>
        <rFont val="方正仿宋_GBK"/>
        <charset val="134"/>
      </rPr>
      <t>烈士纪念设施管理维护</t>
    </r>
  </si>
  <si>
    <r>
      <rPr>
        <sz val="12"/>
        <rFont val="Times New Roman"/>
        <charset val="134"/>
      </rPr>
      <t xml:space="preserve">      </t>
    </r>
    <r>
      <rPr>
        <sz val="12"/>
        <rFont val="方正仿宋_GBK"/>
        <charset val="134"/>
      </rPr>
      <t>其他优抚支出</t>
    </r>
  </si>
  <si>
    <r>
      <rPr>
        <sz val="12"/>
        <rFont val="Times New Roman"/>
        <charset val="134"/>
      </rPr>
      <t xml:space="preserve">    </t>
    </r>
    <r>
      <rPr>
        <sz val="12"/>
        <rFont val="方正仿宋_GBK"/>
        <charset val="134"/>
      </rPr>
      <t>退役安置</t>
    </r>
  </si>
  <si>
    <r>
      <rPr>
        <sz val="12"/>
        <rFont val="Times New Roman"/>
        <charset val="134"/>
      </rPr>
      <t xml:space="preserve">      </t>
    </r>
    <r>
      <rPr>
        <sz val="12"/>
        <rFont val="方正仿宋_GBK"/>
        <charset val="134"/>
      </rPr>
      <t>退役士兵安置</t>
    </r>
  </si>
  <si>
    <r>
      <rPr>
        <sz val="12"/>
        <rFont val="Times New Roman"/>
        <charset val="134"/>
      </rPr>
      <t xml:space="preserve">      </t>
    </r>
    <r>
      <rPr>
        <sz val="12"/>
        <rFont val="方正仿宋_GBK"/>
        <charset val="134"/>
      </rPr>
      <t>军队移交政府的离退休人员安置</t>
    </r>
  </si>
  <si>
    <r>
      <rPr>
        <sz val="12"/>
        <rFont val="Times New Roman"/>
        <charset val="134"/>
      </rPr>
      <t xml:space="preserve">      </t>
    </r>
    <r>
      <rPr>
        <sz val="12"/>
        <rFont val="方正仿宋_GBK"/>
        <charset val="134"/>
      </rPr>
      <t>军队移交政府离退休干部管理机构</t>
    </r>
  </si>
  <si>
    <r>
      <rPr>
        <sz val="12"/>
        <rFont val="Times New Roman"/>
        <charset val="134"/>
      </rPr>
      <t xml:space="preserve">      </t>
    </r>
    <r>
      <rPr>
        <sz val="12"/>
        <rFont val="方正仿宋_GBK"/>
        <charset val="134"/>
      </rPr>
      <t>退役士兵管理教育</t>
    </r>
  </si>
  <si>
    <r>
      <rPr>
        <sz val="12"/>
        <rFont val="Times New Roman"/>
        <charset val="134"/>
      </rPr>
      <t xml:space="preserve">      </t>
    </r>
    <r>
      <rPr>
        <sz val="12"/>
        <rFont val="方正仿宋_GBK"/>
        <charset val="134"/>
      </rPr>
      <t>军队转业干部安置</t>
    </r>
  </si>
  <si>
    <r>
      <rPr>
        <sz val="12"/>
        <rFont val="Times New Roman"/>
        <charset val="134"/>
      </rPr>
      <t xml:space="preserve">      </t>
    </r>
    <r>
      <rPr>
        <sz val="12"/>
        <rFont val="方正仿宋_GBK"/>
        <charset val="134"/>
      </rPr>
      <t>其他退役安置支出</t>
    </r>
  </si>
  <si>
    <r>
      <rPr>
        <sz val="12"/>
        <rFont val="Times New Roman"/>
        <charset val="134"/>
      </rPr>
      <t xml:space="preserve">    </t>
    </r>
    <r>
      <rPr>
        <sz val="12"/>
        <rFont val="方正仿宋_GBK"/>
        <charset val="134"/>
      </rPr>
      <t>社会福利</t>
    </r>
  </si>
  <si>
    <r>
      <rPr>
        <sz val="12"/>
        <rFont val="Times New Roman"/>
        <charset val="134"/>
      </rPr>
      <t xml:space="preserve">      </t>
    </r>
    <r>
      <rPr>
        <sz val="12"/>
        <rFont val="方正仿宋_GBK"/>
        <charset val="134"/>
      </rPr>
      <t>儿童福利</t>
    </r>
  </si>
  <si>
    <r>
      <rPr>
        <sz val="12"/>
        <rFont val="Times New Roman"/>
        <charset val="134"/>
      </rPr>
      <t xml:space="preserve">      </t>
    </r>
    <r>
      <rPr>
        <sz val="12"/>
        <rFont val="方正仿宋_GBK"/>
        <charset val="134"/>
      </rPr>
      <t>老年福利</t>
    </r>
  </si>
  <si>
    <r>
      <rPr>
        <sz val="12"/>
        <rFont val="Times New Roman"/>
        <charset val="134"/>
      </rPr>
      <t xml:space="preserve">      </t>
    </r>
    <r>
      <rPr>
        <sz val="12"/>
        <rFont val="方正仿宋_GBK"/>
        <charset val="134"/>
      </rPr>
      <t>康复辅具</t>
    </r>
  </si>
  <si>
    <r>
      <rPr>
        <sz val="12"/>
        <rFont val="Times New Roman"/>
        <charset val="134"/>
      </rPr>
      <t xml:space="preserve">      </t>
    </r>
    <r>
      <rPr>
        <sz val="12"/>
        <rFont val="方正仿宋_GBK"/>
        <charset val="134"/>
      </rPr>
      <t>殡葬</t>
    </r>
  </si>
  <si>
    <r>
      <rPr>
        <sz val="12"/>
        <rFont val="Times New Roman"/>
        <charset val="134"/>
      </rPr>
      <t xml:space="preserve">      </t>
    </r>
    <r>
      <rPr>
        <sz val="12"/>
        <rFont val="方正仿宋_GBK"/>
        <charset val="134"/>
      </rPr>
      <t>社会福利事业单位</t>
    </r>
  </si>
  <si>
    <r>
      <rPr>
        <sz val="12"/>
        <rFont val="Times New Roman"/>
        <charset val="134"/>
      </rPr>
      <t xml:space="preserve">      </t>
    </r>
    <r>
      <rPr>
        <sz val="12"/>
        <rFont val="方正仿宋_GBK"/>
        <charset val="134"/>
      </rPr>
      <t>养老服务</t>
    </r>
  </si>
  <si>
    <r>
      <rPr>
        <sz val="12"/>
        <rFont val="Times New Roman"/>
        <charset val="134"/>
      </rPr>
      <t xml:space="preserve">      </t>
    </r>
    <r>
      <rPr>
        <sz val="12"/>
        <rFont val="方正仿宋_GBK"/>
        <charset val="134"/>
      </rPr>
      <t>其他社会福利支出</t>
    </r>
  </si>
  <si>
    <r>
      <rPr>
        <sz val="12"/>
        <rFont val="Times New Roman"/>
        <charset val="134"/>
      </rPr>
      <t xml:space="preserve">    </t>
    </r>
    <r>
      <rPr>
        <sz val="12"/>
        <rFont val="方正仿宋_GBK"/>
        <charset val="134"/>
      </rPr>
      <t>残疾人事业</t>
    </r>
  </si>
  <si>
    <r>
      <rPr>
        <sz val="12"/>
        <rFont val="Times New Roman"/>
        <charset val="134"/>
      </rPr>
      <t xml:space="preserve">      </t>
    </r>
    <r>
      <rPr>
        <sz val="12"/>
        <rFont val="方正仿宋_GBK"/>
        <charset val="134"/>
      </rPr>
      <t>残疾人康复</t>
    </r>
  </si>
  <si>
    <r>
      <rPr>
        <sz val="12"/>
        <rFont val="Times New Roman"/>
        <charset val="134"/>
      </rPr>
      <t xml:space="preserve">      </t>
    </r>
    <r>
      <rPr>
        <sz val="12"/>
        <rFont val="方正仿宋_GBK"/>
        <charset val="134"/>
      </rPr>
      <t>残疾人就业</t>
    </r>
  </si>
  <si>
    <r>
      <rPr>
        <sz val="12"/>
        <rFont val="Times New Roman"/>
        <charset val="134"/>
      </rPr>
      <t xml:space="preserve">      </t>
    </r>
    <r>
      <rPr>
        <sz val="12"/>
        <rFont val="方正仿宋_GBK"/>
        <charset val="134"/>
      </rPr>
      <t>残疾人体育</t>
    </r>
  </si>
  <si>
    <r>
      <rPr>
        <sz val="12"/>
        <rFont val="Times New Roman"/>
        <charset val="134"/>
      </rPr>
      <t xml:space="preserve">      </t>
    </r>
    <r>
      <rPr>
        <sz val="12"/>
        <rFont val="方正仿宋_GBK"/>
        <charset val="134"/>
      </rPr>
      <t>残疾人生活和护理补贴</t>
    </r>
  </si>
  <si>
    <r>
      <rPr>
        <sz val="12"/>
        <rFont val="Times New Roman"/>
        <charset val="134"/>
      </rPr>
      <t xml:space="preserve">      </t>
    </r>
    <r>
      <rPr>
        <sz val="12"/>
        <rFont val="方正仿宋_GBK"/>
        <charset val="134"/>
      </rPr>
      <t>其他残疾人事业支出</t>
    </r>
  </si>
  <si>
    <r>
      <rPr>
        <sz val="12"/>
        <rFont val="Times New Roman"/>
        <charset val="134"/>
      </rPr>
      <t xml:space="preserve">    </t>
    </r>
    <r>
      <rPr>
        <sz val="12"/>
        <rFont val="方正仿宋_GBK"/>
        <charset val="134"/>
      </rPr>
      <t>红十字事业</t>
    </r>
  </si>
  <si>
    <r>
      <rPr>
        <sz val="12"/>
        <rFont val="Times New Roman"/>
        <charset val="134"/>
      </rPr>
      <t xml:space="preserve">      </t>
    </r>
    <r>
      <rPr>
        <sz val="12"/>
        <rFont val="方正仿宋_GBK"/>
        <charset val="134"/>
      </rPr>
      <t>其他红十字事业支出</t>
    </r>
  </si>
  <si>
    <r>
      <rPr>
        <sz val="12"/>
        <rFont val="Times New Roman"/>
        <charset val="134"/>
      </rPr>
      <t xml:space="preserve">    </t>
    </r>
    <r>
      <rPr>
        <sz val="12"/>
        <rFont val="方正仿宋_GBK"/>
        <charset val="134"/>
      </rPr>
      <t>最低生活保障</t>
    </r>
  </si>
  <si>
    <r>
      <rPr>
        <sz val="12"/>
        <rFont val="Times New Roman"/>
        <charset val="134"/>
      </rPr>
      <t xml:space="preserve">      </t>
    </r>
    <r>
      <rPr>
        <sz val="12"/>
        <rFont val="方正仿宋_GBK"/>
        <charset val="134"/>
      </rPr>
      <t>城市最低生活保障金支出</t>
    </r>
  </si>
  <si>
    <r>
      <rPr>
        <sz val="12"/>
        <rFont val="Times New Roman"/>
        <charset val="134"/>
      </rPr>
      <t xml:space="preserve">      </t>
    </r>
    <r>
      <rPr>
        <sz val="12"/>
        <rFont val="方正仿宋_GBK"/>
        <charset val="134"/>
      </rPr>
      <t>农村最低生活保障金支出</t>
    </r>
  </si>
  <si>
    <r>
      <rPr>
        <sz val="12"/>
        <rFont val="Times New Roman"/>
        <charset val="134"/>
      </rPr>
      <t xml:space="preserve">    </t>
    </r>
    <r>
      <rPr>
        <sz val="12"/>
        <rFont val="方正仿宋_GBK"/>
        <charset val="134"/>
      </rPr>
      <t>临时救助</t>
    </r>
  </si>
  <si>
    <r>
      <rPr>
        <sz val="12"/>
        <rFont val="Times New Roman"/>
        <charset val="134"/>
      </rPr>
      <t xml:space="preserve">      </t>
    </r>
    <r>
      <rPr>
        <sz val="12"/>
        <rFont val="方正仿宋_GBK"/>
        <charset val="134"/>
      </rPr>
      <t>临时救助支出</t>
    </r>
  </si>
  <si>
    <r>
      <rPr>
        <sz val="12"/>
        <rFont val="Times New Roman"/>
        <charset val="134"/>
      </rPr>
      <t xml:space="preserve">      </t>
    </r>
    <r>
      <rPr>
        <sz val="12"/>
        <rFont val="方正仿宋_GBK"/>
        <charset val="134"/>
      </rPr>
      <t>流浪乞讨人员救助支出</t>
    </r>
  </si>
  <si>
    <r>
      <rPr>
        <sz val="12"/>
        <rFont val="Times New Roman"/>
        <charset val="134"/>
      </rPr>
      <t xml:space="preserve">    </t>
    </r>
    <r>
      <rPr>
        <sz val="12"/>
        <rFont val="方正仿宋_GBK"/>
        <charset val="134"/>
      </rPr>
      <t>特困人员救助供养</t>
    </r>
  </si>
  <si>
    <r>
      <rPr>
        <sz val="12"/>
        <rFont val="Times New Roman"/>
        <charset val="134"/>
      </rPr>
      <t xml:space="preserve">      </t>
    </r>
    <r>
      <rPr>
        <sz val="12"/>
        <rFont val="方正仿宋_GBK"/>
        <charset val="134"/>
      </rPr>
      <t>城市特困人员救助供养支出</t>
    </r>
  </si>
  <si>
    <r>
      <rPr>
        <sz val="12"/>
        <rFont val="Times New Roman"/>
        <charset val="134"/>
      </rPr>
      <t xml:space="preserve">      </t>
    </r>
    <r>
      <rPr>
        <sz val="12"/>
        <rFont val="方正仿宋_GBK"/>
        <charset val="134"/>
      </rPr>
      <t>农村特困人员救助供养支出</t>
    </r>
  </si>
  <si>
    <r>
      <rPr>
        <sz val="12"/>
        <rFont val="Times New Roman"/>
        <charset val="134"/>
      </rPr>
      <t xml:space="preserve">    </t>
    </r>
    <r>
      <rPr>
        <sz val="12"/>
        <rFont val="方正仿宋_GBK"/>
        <charset val="134"/>
      </rPr>
      <t>补充道路交通事故社会救助基金</t>
    </r>
  </si>
  <si>
    <r>
      <rPr>
        <sz val="12"/>
        <rFont val="Times New Roman"/>
        <charset val="134"/>
      </rPr>
      <t xml:space="preserve">      </t>
    </r>
    <r>
      <rPr>
        <sz val="12"/>
        <rFont val="方正仿宋_GBK"/>
        <charset val="134"/>
      </rPr>
      <t>交强险增值税补助基金支出</t>
    </r>
  </si>
  <si>
    <r>
      <rPr>
        <sz val="12"/>
        <rFont val="Times New Roman"/>
        <charset val="134"/>
      </rPr>
      <t xml:space="preserve">      </t>
    </r>
    <r>
      <rPr>
        <sz val="12"/>
        <rFont val="方正仿宋_GBK"/>
        <charset val="134"/>
      </rPr>
      <t>交强险罚款收入补助基金支出</t>
    </r>
  </si>
  <si>
    <r>
      <rPr>
        <sz val="12"/>
        <rFont val="Times New Roman"/>
        <charset val="134"/>
      </rPr>
      <t xml:space="preserve">    </t>
    </r>
    <r>
      <rPr>
        <sz val="12"/>
        <rFont val="方正仿宋_GBK"/>
        <charset val="134"/>
      </rPr>
      <t>其他生活救助</t>
    </r>
  </si>
  <si>
    <r>
      <rPr>
        <sz val="12"/>
        <rFont val="Times New Roman"/>
        <charset val="134"/>
      </rPr>
      <t xml:space="preserve">      </t>
    </r>
    <r>
      <rPr>
        <sz val="12"/>
        <rFont val="方正仿宋_GBK"/>
        <charset val="134"/>
      </rPr>
      <t>其他城市生活救助</t>
    </r>
  </si>
  <si>
    <r>
      <rPr>
        <sz val="12"/>
        <rFont val="Times New Roman"/>
        <charset val="134"/>
      </rPr>
      <t xml:space="preserve">      </t>
    </r>
    <r>
      <rPr>
        <sz val="12"/>
        <rFont val="方正仿宋_GBK"/>
        <charset val="134"/>
      </rPr>
      <t>其他农村生活救助</t>
    </r>
  </si>
  <si>
    <r>
      <rPr>
        <sz val="12"/>
        <rFont val="Times New Roman"/>
        <charset val="134"/>
      </rPr>
      <t xml:space="preserve">    </t>
    </r>
    <r>
      <rPr>
        <sz val="12"/>
        <rFont val="方正仿宋_GBK"/>
        <charset val="134"/>
      </rPr>
      <t>财政对基本养老保险基金的补助</t>
    </r>
  </si>
  <si>
    <r>
      <rPr>
        <sz val="12"/>
        <rFont val="Times New Roman"/>
        <charset val="134"/>
      </rPr>
      <t xml:space="preserve">      </t>
    </r>
    <r>
      <rPr>
        <sz val="12"/>
        <rFont val="方正仿宋_GBK"/>
        <charset val="134"/>
      </rPr>
      <t>财政对企业职工基本养老保险基金的补助</t>
    </r>
  </si>
  <si>
    <r>
      <rPr>
        <sz val="12"/>
        <rFont val="Times New Roman"/>
        <charset val="134"/>
      </rPr>
      <t xml:space="preserve">      </t>
    </r>
    <r>
      <rPr>
        <sz val="12"/>
        <rFont val="方正仿宋_GBK"/>
        <charset val="134"/>
      </rPr>
      <t>财政对城乡居民基本养老保险基金的补助</t>
    </r>
  </si>
  <si>
    <r>
      <rPr>
        <sz val="12"/>
        <rFont val="Times New Roman"/>
        <charset val="134"/>
      </rPr>
      <t xml:space="preserve">      </t>
    </r>
    <r>
      <rPr>
        <sz val="12"/>
        <rFont val="方正仿宋_GBK"/>
        <charset val="134"/>
      </rPr>
      <t>财政对其他基本养老保险基金的补助</t>
    </r>
  </si>
  <si>
    <r>
      <rPr>
        <sz val="12"/>
        <rFont val="Times New Roman"/>
        <charset val="134"/>
      </rPr>
      <t xml:space="preserve">    </t>
    </r>
    <r>
      <rPr>
        <sz val="12"/>
        <rFont val="方正仿宋_GBK"/>
        <charset val="134"/>
      </rPr>
      <t>财政对其他社会保险基金的补助</t>
    </r>
  </si>
  <si>
    <r>
      <rPr>
        <sz val="12"/>
        <rFont val="Times New Roman"/>
        <charset val="134"/>
      </rPr>
      <t xml:space="preserve">      </t>
    </r>
    <r>
      <rPr>
        <sz val="12"/>
        <rFont val="方正仿宋_GBK"/>
        <charset val="134"/>
      </rPr>
      <t>财政对失业保险基金的补助</t>
    </r>
  </si>
  <si>
    <r>
      <rPr>
        <sz val="12"/>
        <rFont val="Times New Roman"/>
        <charset val="134"/>
      </rPr>
      <t xml:space="preserve">      </t>
    </r>
    <r>
      <rPr>
        <sz val="12"/>
        <rFont val="方正仿宋_GBK"/>
        <charset val="134"/>
      </rPr>
      <t>财政对工伤保险基金的补助</t>
    </r>
  </si>
  <si>
    <r>
      <rPr>
        <sz val="12"/>
        <rFont val="Times New Roman"/>
        <charset val="134"/>
      </rPr>
      <t xml:space="preserve">      </t>
    </r>
    <r>
      <rPr>
        <sz val="12"/>
        <rFont val="方正仿宋_GBK"/>
        <charset val="134"/>
      </rPr>
      <t>其他财政对社会保险基金的补助</t>
    </r>
  </si>
  <si>
    <r>
      <rPr>
        <sz val="12"/>
        <rFont val="Times New Roman"/>
        <charset val="134"/>
      </rPr>
      <t xml:space="preserve">    </t>
    </r>
    <r>
      <rPr>
        <sz val="12"/>
        <rFont val="方正仿宋_GBK"/>
        <charset val="134"/>
      </rPr>
      <t>退役军人管理事务</t>
    </r>
  </si>
  <si>
    <r>
      <rPr>
        <sz val="12"/>
        <rFont val="Times New Roman"/>
        <charset val="134"/>
      </rPr>
      <t xml:space="preserve">      </t>
    </r>
    <r>
      <rPr>
        <sz val="12"/>
        <rFont val="方正仿宋_GBK"/>
        <charset val="134"/>
      </rPr>
      <t>拥军优属</t>
    </r>
  </si>
  <si>
    <r>
      <rPr>
        <sz val="12"/>
        <rFont val="Times New Roman"/>
        <charset val="134"/>
      </rPr>
      <t xml:space="preserve">      </t>
    </r>
    <r>
      <rPr>
        <sz val="12"/>
        <rFont val="方正仿宋_GBK"/>
        <charset val="134"/>
      </rPr>
      <t>军供保障</t>
    </r>
  </si>
  <si>
    <r>
      <rPr>
        <sz val="12"/>
        <rFont val="Times New Roman"/>
        <charset val="134"/>
      </rPr>
      <t xml:space="preserve">      </t>
    </r>
    <r>
      <rPr>
        <sz val="12"/>
        <rFont val="方正仿宋_GBK"/>
        <charset val="134"/>
      </rPr>
      <t>其他退役军人事务管理支出</t>
    </r>
  </si>
  <si>
    <r>
      <rPr>
        <sz val="12"/>
        <rFont val="Times New Roman"/>
        <charset val="134"/>
      </rPr>
      <t xml:space="preserve">    </t>
    </r>
    <r>
      <rPr>
        <sz val="12"/>
        <rFont val="方正仿宋_GBK"/>
        <charset val="134"/>
      </rPr>
      <t>财政代缴社会保险费支出</t>
    </r>
  </si>
  <si>
    <r>
      <rPr>
        <sz val="12"/>
        <rFont val="Times New Roman"/>
        <charset val="134"/>
      </rPr>
      <t xml:space="preserve">      </t>
    </r>
    <r>
      <rPr>
        <sz val="12"/>
        <rFont val="方正仿宋_GBK"/>
        <charset val="134"/>
      </rPr>
      <t>财政代缴城乡居民基本养老保险费支出</t>
    </r>
  </si>
  <si>
    <r>
      <rPr>
        <sz val="12"/>
        <rFont val="Times New Roman"/>
        <charset val="134"/>
      </rPr>
      <t xml:space="preserve">      </t>
    </r>
    <r>
      <rPr>
        <sz val="12"/>
        <rFont val="方正仿宋_GBK"/>
        <charset val="134"/>
      </rPr>
      <t>财政代缴其他社会保险费支出</t>
    </r>
  </si>
  <si>
    <r>
      <rPr>
        <sz val="12"/>
        <rFont val="Times New Roman"/>
        <charset val="134"/>
      </rPr>
      <t xml:space="preserve">    </t>
    </r>
    <r>
      <rPr>
        <sz val="12"/>
        <rFont val="方正仿宋_GBK"/>
        <charset val="134"/>
      </rPr>
      <t>其他社会保障和就业支出</t>
    </r>
  </si>
  <si>
    <r>
      <rPr>
        <sz val="12"/>
        <rFont val="Times New Roman"/>
        <charset val="134"/>
      </rPr>
      <t xml:space="preserve">      </t>
    </r>
    <r>
      <rPr>
        <sz val="12"/>
        <rFont val="方正仿宋_GBK"/>
        <charset val="134"/>
      </rPr>
      <t>其他社会保障和就业支出</t>
    </r>
  </si>
  <si>
    <r>
      <rPr>
        <sz val="12"/>
        <rFont val="Times New Roman"/>
        <charset val="134"/>
      </rPr>
      <t xml:space="preserve">  </t>
    </r>
    <r>
      <rPr>
        <sz val="12"/>
        <rFont val="方正仿宋_GBK"/>
        <charset val="134"/>
      </rPr>
      <t>卫生健康支出</t>
    </r>
  </si>
  <si>
    <r>
      <rPr>
        <sz val="12"/>
        <rFont val="Times New Roman"/>
        <charset val="134"/>
      </rPr>
      <t xml:space="preserve">    </t>
    </r>
    <r>
      <rPr>
        <sz val="12"/>
        <rFont val="方正仿宋_GBK"/>
        <charset val="134"/>
      </rPr>
      <t>卫生健康管理事务</t>
    </r>
  </si>
  <si>
    <r>
      <rPr>
        <sz val="12"/>
        <rFont val="Times New Roman"/>
        <charset val="134"/>
      </rPr>
      <t xml:space="preserve">      </t>
    </r>
    <r>
      <rPr>
        <sz val="12"/>
        <rFont val="方正仿宋_GBK"/>
        <charset val="134"/>
      </rPr>
      <t>其他卫生健康管理事务支出</t>
    </r>
  </si>
  <si>
    <r>
      <rPr>
        <sz val="12"/>
        <rFont val="Times New Roman"/>
        <charset val="134"/>
      </rPr>
      <t xml:space="preserve">    </t>
    </r>
    <r>
      <rPr>
        <sz val="12"/>
        <rFont val="方正仿宋_GBK"/>
        <charset val="134"/>
      </rPr>
      <t>公立医院</t>
    </r>
  </si>
  <si>
    <r>
      <rPr>
        <sz val="12"/>
        <rFont val="Times New Roman"/>
        <charset val="134"/>
      </rPr>
      <t xml:space="preserve">      </t>
    </r>
    <r>
      <rPr>
        <sz val="12"/>
        <rFont val="方正仿宋_GBK"/>
        <charset val="134"/>
      </rPr>
      <t>综合医院</t>
    </r>
  </si>
  <si>
    <r>
      <rPr>
        <sz val="12"/>
        <rFont val="Times New Roman"/>
        <charset val="134"/>
      </rPr>
      <t xml:space="preserve">      </t>
    </r>
    <r>
      <rPr>
        <sz val="12"/>
        <rFont val="方正仿宋_GBK"/>
        <charset val="134"/>
      </rPr>
      <t>中医</t>
    </r>
    <r>
      <rPr>
        <sz val="12"/>
        <rFont val="Times New Roman"/>
        <charset val="134"/>
      </rPr>
      <t>(</t>
    </r>
    <r>
      <rPr>
        <sz val="12"/>
        <rFont val="方正仿宋_GBK"/>
        <charset val="134"/>
      </rPr>
      <t>民族</t>
    </r>
    <r>
      <rPr>
        <sz val="12"/>
        <rFont val="Times New Roman"/>
        <charset val="134"/>
      </rPr>
      <t>)</t>
    </r>
    <r>
      <rPr>
        <sz val="12"/>
        <rFont val="方正仿宋_GBK"/>
        <charset val="134"/>
      </rPr>
      <t>医院</t>
    </r>
  </si>
  <si>
    <r>
      <rPr>
        <sz val="12"/>
        <rFont val="Times New Roman"/>
        <charset val="134"/>
      </rPr>
      <t xml:space="preserve">      </t>
    </r>
    <r>
      <rPr>
        <sz val="12"/>
        <rFont val="方正仿宋_GBK"/>
        <charset val="134"/>
      </rPr>
      <t>传染病医院</t>
    </r>
  </si>
  <si>
    <r>
      <rPr>
        <sz val="12"/>
        <rFont val="Times New Roman"/>
        <charset val="134"/>
      </rPr>
      <t xml:space="preserve">      </t>
    </r>
    <r>
      <rPr>
        <sz val="12"/>
        <rFont val="方正仿宋_GBK"/>
        <charset val="134"/>
      </rPr>
      <t>职业病防治医院</t>
    </r>
  </si>
  <si>
    <r>
      <rPr>
        <sz val="12"/>
        <rFont val="Times New Roman"/>
        <charset val="134"/>
      </rPr>
      <t xml:space="preserve">      </t>
    </r>
    <r>
      <rPr>
        <sz val="12"/>
        <rFont val="方正仿宋_GBK"/>
        <charset val="134"/>
      </rPr>
      <t>精神病医院</t>
    </r>
  </si>
  <si>
    <r>
      <rPr>
        <sz val="12"/>
        <rFont val="Times New Roman"/>
        <charset val="134"/>
      </rPr>
      <t xml:space="preserve">      </t>
    </r>
    <r>
      <rPr>
        <sz val="12"/>
        <rFont val="方正仿宋_GBK"/>
        <charset val="134"/>
      </rPr>
      <t>妇幼保健医院</t>
    </r>
  </si>
  <si>
    <r>
      <rPr>
        <sz val="12"/>
        <rFont val="Times New Roman"/>
        <charset val="134"/>
      </rPr>
      <t xml:space="preserve">      </t>
    </r>
    <r>
      <rPr>
        <sz val="12"/>
        <rFont val="方正仿宋_GBK"/>
        <charset val="134"/>
      </rPr>
      <t>儿童医院</t>
    </r>
  </si>
  <si>
    <r>
      <rPr>
        <sz val="12"/>
        <rFont val="Times New Roman"/>
        <charset val="134"/>
      </rPr>
      <t xml:space="preserve">      </t>
    </r>
    <r>
      <rPr>
        <sz val="12"/>
        <rFont val="方正仿宋_GBK"/>
        <charset val="134"/>
      </rPr>
      <t>其他专科医院</t>
    </r>
  </si>
  <si>
    <r>
      <rPr>
        <sz val="12"/>
        <rFont val="Times New Roman"/>
        <charset val="134"/>
      </rPr>
      <t xml:space="preserve">      </t>
    </r>
    <r>
      <rPr>
        <sz val="12"/>
        <rFont val="方正仿宋_GBK"/>
        <charset val="134"/>
      </rPr>
      <t>福利医院</t>
    </r>
  </si>
  <si>
    <r>
      <rPr>
        <sz val="12"/>
        <rFont val="Times New Roman"/>
        <charset val="134"/>
      </rPr>
      <t xml:space="preserve">      </t>
    </r>
    <r>
      <rPr>
        <sz val="12"/>
        <rFont val="方正仿宋_GBK"/>
        <charset val="134"/>
      </rPr>
      <t>行业医院</t>
    </r>
  </si>
  <si>
    <r>
      <rPr>
        <sz val="12"/>
        <rFont val="Times New Roman"/>
        <charset val="134"/>
      </rPr>
      <t xml:space="preserve">      </t>
    </r>
    <r>
      <rPr>
        <sz val="12"/>
        <rFont val="方正仿宋_GBK"/>
        <charset val="134"/>
      </rPr>
      <t>处理医疗欠费</t>
    </r>
  </si>
  <si>
    <r>
      <rPr>
        <sz val="12"/>
        <rFont val="Times New Roman"/>
        <charset val="134"/>
      </rPr>
      <t xml:space="preserve">      </t>
    </r>
    <r>
      <rPr>
        <sz val="12"/>
        <rFont val="方正仿宋_GBK"/>
        <charset val="134"/>
      </rPr>
      <t>康复医院</t>
    </r>
  </si>
  <si>
    <r>
      <rPr>
        <sz val="12"/>
        <rFont val="Times New Roman"/>
        <charset val="134"/>
      </rPr>
      <t xml:space="preserve">      </t>
    </r>
    <r>
      <rPr>
        <sz val="12"/>
        <rFont val="方正仿宋_GBK"/>
        <charset val="134"/>
      </rPr>
      <t>优抚医院</t>
    </r>
  </si>
  <si>
    <r>
      <rPr>
        <sz val="12"/>
        <rFont val="Times New Roman"/>
        <charset val="134"/>
      </rPr>
      <t xml:space="preserve">      </t>
    </r>
    <r>
      <rPr>
        <sz val="12"/>
        <rFont val="方正仿宋_GBK"/>
        <charset val="134"/>
      </rPr>
      <t>其他公立医院支出</t>
    </r>
  </si>
  <si>
    <r>
      <rPr>
        <sz val="12"/>
        <rFont val="Times New Roman"/>
        <charset val="134"/>
      </rPr>
      <t xml:space="preserve">    </t>
    </r>
    <r>
      <rPr>
        <sz val="12"/>
        <rFont val="方正仿宋_GBK"/>
        <charset val="134"/>
      </rPr>
      <t>基层医疗卫生机构</t>
    </r>
  </si>
  <si>
    <r>
      <rPr>
        <sz val="12"/>
        <rFont val="Times New Roman"/>
        <charset val="134"/>
      </rPr>
      <t xml:space="preserve">      </t>
    </r>
    <r>
      <rPr>
        <sz val="12"/>
        <rFont val="方正仿宋_GBK"/>
        <charset val="134"/>
      </rPr>
      <t>城市社区卫生机构</t>
    </r>
  </si>
  <si>
    <r>
      <rPr>
        <sz val="12"/>
        <rFont val="Times New Roman"/>
        <charset val="134"/>
      </rPr>
      <t xml:space="preserve">      </t>
    </r>
    <r>
      <rPr>
        <sz val="12"/>
        <rFont val="方正仿宋_GBK"/>
        <charset val="134"/>
      </rPr>
      <t>乡镇卫生院</t>
    </r>
  </si>
  <si>
    <r>
      <rPr>
        <sz val="12"/>
        <rFont val="Times New Roman"/>
        <charset val="134"/>
      </rPr>
      <t xml:space="preserve">      </t>
    </r>
    <r>
      <rPr>
        <sz val="12"/>
        <rFont val="方正仿宋_GBK"/>
        <charset val="134"/>
      </rPr>
      <t>其他基层医疗卫生机构支出</t>
    </r>
  </si>
  <si>
    <r>
      <rPr>
        <sz val="12"/>
        <rFont val="Times New Roman"/>
        <charset val="134"/>
      </rPr>
      <t xml:space="preserve">    </t>
    </r>
    <r>
      <rPr>
        <sz val="12"/>
        <rFont val="方正仿宋_GBK"/>
        <charset val="134"/>
      </rPr>
      <t>公共卫生</t>
    </r>
  </si>
  <si>
    <r>
      <rPr>
        <sz val="12"/>
        <rFont val="Times New Roman"/>
        <charset val="134"/>
      </rPr>
      <t xml:space="preserve">      </t>
    </r>
    <r>
      <rPr>
        <sz val="12"/>
        <rFont val="方正仿宋_GBK"/>
        <charset val="134"/>
      </rPr>
      <t>疾病预防控制机构</t>
    </r>
  </si>
  <si>
    <r>
      <rPr>
        <sz val="12"/>
        <rFont val="Times New Roman"/>
        <charset val="134"/>
      </rPr>
      <t xml:space="preserve">      </t>
    </r>
    <r>
      <rPr>
        <sz val="12"/>
        <rFont val="方正仿宋_GBK"/>
        <charset val="134"/>
      </rPr>
      <t>卫生监督机构</t>
    </r>
  </si>
  <si>
    <r>
      <rPr>
        <sz val="12"/>
        <rFont val="Times New Roman"/>
        <charset val="134"/>
      </rPr>
      <t xml:space="preserve">      </t>
    </r>
    <r>
      <rPr>
        <sz val="12"/>
        <rFont val="方正仿宋_GBK"/>
        <charset val="134"/>
      </rPr>
      <t>妇幼保健机构</t>
    </r>
  </si>
  <si>
    <r>
      <rPr>
        <sz val="12"/>
        <rFont val="Times New Roman"/>
        <charset val="134"/>
      </rPr>
      <t xml:space="preserve">      </t>
    </r>
    <r>
      <rPr>
        <sz val="12"/>
        <rFont val="方正仿宋_GBK"/>
        <charset val="134"/>
      </rPr>
      <t>精神卫生机构</t>
    </r>
  </si>
  <si>
    <r>
      <rPr>
        <sz val="12"/>
        <rFont val="Times New Roman"/>
        <charset val="134"/>
      </rPr>
      <t xml:space="preserve">      </t>
    </r>
    <r>
      <rPr>
        <sz val="12"/>
        <rFont val="方正仿宋_GBK"/>
        <charset val="134"/>
      </rPr>
      <t>应急救治机构</t>
    </r>
  </si>
  <si>
    <r>
      <rPr>
        <sz val="12"/>
        <rFont val="Times New Roman"/>
        <charset val="134"/>
      </rPr>
      <t xml:space="preserve">      </t>
    </r>
    <r>
      <rPr>
        <sz val="12"/>
        <rFont val="方正仿宋_GBK"/>
        <charset val="134"/>
      </rPr>
      <t>采供血机构</t>
    </r>
  </si>
  <si>
    <r>
      <rPr>
        <sz val="12"/>
        <rFont val="Times New Roman"/>
        <charset val="134"/>
      </rPr>
      <t xml:space="preserve">      </t>
    </r>
    <r>
      <rPr>
        <sz val="12"/>
        <rFont val="方正仿宋_GBK"/>
        <charset val="134"/>
      </rPr>
      <t>其他专业公共卫生机构</t>
    </r>
  </si>
  <si>
    <r>
      <rPr>
        <sz val="12"/>
        <rFont val="Times New Roman"/>
        <charset val="134"/>
      </rPr>
      <t xml:space="preserve">      </t>
    </r>
    <r>
      <rPr>
        <sz val="12"/>
        <rFont val="方正仿宋_GBK"/>
        <charset val="134"/>
      </rPr>
      <t>基本公共卫生服务</t>
    </r>
  </si>
  <si>
    <r>
      <rPr>
        <sz val="12"/>
        <rFont val="Times New Roman"/>
        <charset val="134"/>
      </rPr>
      <t xml:space="preserve">      </t>
    </r>
    <r>
      <rPr>
        <sz val="12"/>
        <rFont val="方正仿宋_GBK"/>
        <charset val="134"/>
      </rPr>
      <t>重大公共卫生服务</t>
    </r>
  </si>
  <si>
    <r>
      <rPr>
        <sz val="12"/>
        <rFont val="Times New Roman"/>
        <charset val="134"/>
      </rPr>
      <t xml:space="preserve">      </t>
    </r>
    <r>
      <rPr>
        <sz val="12"/>
        <rFont val="方正仿宋_GBK"/>
        <charset val="134"/>
      </rPr>
      <t>突发公共卫生事件应急处理</t>
    </r>
  </si>
  <si>
    <r>
      <rPr>
        <sz val="12"/>
        <rFont val="Times New Roman"/>
        <charset val="134"/>
      </rPr>
      <t xml:space="preserve">      </t>
    </r>
    <r>
      <rPr>
        <sz val="12"/>
        <rFont val="方正仿宋_GBK"/>
        <charset val="134"/>
      </rPr>
      <t>其他公共卫生支出</t>
    </r>
  </si>
  <si>
    <r>
      <rPr>
        <sz val="12"/>
        <rFont val="Times New Roman"/>
        <charset val="134"/>
      </rPr>
      <t xml:space="preserve">    </t>
    </r>
    <r>
      <rPr>
        <sz val="12"/>
        <rFont val="方正仿宋_GBK"/>
        <charset val="134"/>
      </rPr>
      <t>计划生育事务</t>
    </r>
  </si>
  <si>
    <r>
      <rPr>
        <sz val="12"/>
        <rFont val="Times New Roman"/>
        <charset val="134"/>
      </rPr>
      <t xml:space="preserve">      </t>
    </r>
    <r>
      <rPr>
        <sz val="12"/>
        <rFont val="方正仿宋_GBK"/>
        <charset val="134"/>
      </rPr>
      <t>计划生育机构</t>
    </r>
  </si>
  <si>
    <r>
      <rPr>
        <sz val="12"/>
        <rFont val="Times New Roman"/>
        <charset val="134"/>
      </rPr>
      <t xml:space="preserve">      </t>
    </r>
    <r>
      <rPr>
        <sz val="12"/>
        <rFont val="方正仿宋_GBK"/>
        <charset val="134"/>
      </rPr>
      <t>计划生育服务</t>
    </r>
  </si>
  <si>
    <r>
      <rPr>
        <sz val="12"/>
        <rFont val="Times New Roman"/>
        <charset val="134"/>
      </rPr>
      <t xml:space="preserve">      </t>
    </r>
    <r>
      <rPr>
        <sz val="12"/>
        <rFont val="方正仿宋_GBK"/>
        <charset val="134"/>
      </rPr>
      <t>其他计划生育事务支出</t>
    </r>
  </si>
  <si>
    <r>
      <rPr>
        <sz val="12"/>
        <rFont val="Times New Roman"/>
        <charset val="134"/>
      </rPr>
      <t xml:space="preserve">    </t>
    </r>
    <r>
      <rPr>
        <sz val="12"/>
        <rFont val="方正仿宋_GBK"/>
        <charset val="134"/>
      </rPr>
      <t>行政事业单位医疗</t>
    </r>
  </si>
  <si>
    <r>
      <rPr>
        <sz val="12"/>
        <rFont val="Times New Roman"/>
        <charset val="134"/>
      </rPr>
      <t xml:space="preserve">      </t>
    </r>
    <r>
      <rPr>
        <sz val="12"/>
        <rFont val="方正仿宋_GBK"/>
        <charset val="134"/>
      </rPr>
      <t>行政单位医疗</t>
    </r>
  </si>
  <si>
    <r>
      <rPr>
        <sz val="12"/>
        <rFont val="Times New Roman"/>
        <charset val="134"/>
      </rPr>
      <t xml:space="preserve">      </t>
    </r>
    <r>
      <rPr>
        <sz val="12"/>
        <rFont val="方正仿宋_GBK"/>
        <charset val="134"/>
      </rPr>
      <t>事业单位医疗</t>
    </r>
  </si>
  <si>
    <r>
      <rPr>
        <sz val="12"/>
        <rFont val="Times New Roman"/>
        <charset val="134"/>
      </rPr>
      <t xml:space="preserve">      </t>
    </r>
    <r>
      <rPr>
        <sz val="12"/>
        <rFont val="方正仿宋_GBK"/>
        <charset val="134"/>
      </rPr>
      <t>公务员医疗补助</t>
    </r>
  </si>
  <si>
    <r>
      <rPr>
        <sz val="12"/>
        <rFont val="Times New Roman"/>
        <charset val="134"/>
      </rPr>
      <t xml:space="preserve">      </t>
    </r>
    <r>
      <rPr>
        <sz val="12"/>
        <rFont val="方正仿宋_GBK"/>
        <charset val="134"/>
      </rPr>
      <t>其他行政事业单位医疗支出</t>
    </r>
  </si>
  <si>
    <r>
      <rPr>
        <sz val="12"/>
        <rFont val="Times New Roman"/>
        <charset val="134"/>
      </rPr>
      <t xml:space="preserve">    </t>
    </r>
    <r>
      <rPr>
        <sz val="12"/>
        <rFont val="方正仿宋_GBK"/>
        <charset val="134"/>
      </rPr>
      <t>财政对基本医疗保险基金的补助</t>
    </r>
  </si>
  <si>
    <r>
      <rPr>
        <sz val="12"/>
        <rFont val="Times New Roman"/>
        <charset val="134"/>
      </rPr>
      <t xml:space="preserve">      </t>
    </r>
    <r>
      <rPr>
        <sz val="12"/>
        <rFont val="方正仿宋_GBK"/>
        <charset val="134"/>
      </rPr>
      <t>财政对职工基本医疗保险基金的补助</t>
    </r>
  </si>
  <si>
    <r>
      <rPr>
        <sz val="12"/>
        <rFont val="Times New Roman"/>
        <charset val="134"/>
      </rPr>
      <t xml:space="preserve">      </t>
    </r>
    <r>
      <rPr>
        <sz val="12"/>
        <rFont val="方正仿宋_GBK"/>
        <charset val="134"/>
      </rPr>
      <t>财政对城乡居民基本医疗保险基金的补助</t>
    </r>
  </si>
  <si>
    <r>
      <rPr>
        <sz val="12"/>
        <rFont val="Times New Roman"/>
        <charset val="134"/>
      </rPr>
      <t xml:space="preserve">      </t>
    </r>
    <r>
      <rPr>
        <sz val="12"/>
        <rFont val="方正仿宋_GBK"/>
        <charset val="134"/>
      </rPr>
      <t>财政对其他基本医疗保险基金的补助</t>
    </r>
  </si>
  <si>
    <r>
      <rPr>
        <sz val="12"/>
        <rFont val="Times New Roman"/>
        <charset val="134"/>
      </rPr>
      <t xml:space="preserve">    </t>
    </r>
    <r>
      <rPr>
        <sz val="12"/>
        <rFont val="方正仿宋_GBK"/>
        <charset val="134"/>
      </rPr>
      <t>医疗救助</t>
    </r>
  </si>
  <si>
    <r>
      <rPr>
        <sz val="12"/>
        <rFont val="Times New Roman"/>
        <charset val="134"/>
      </rPr>
      <t xml:space="preserve">      </t>
    </r>
    <r>
      <rPr>
        <sz val="12"/>
        <rFont val="方正仿宋_GBK"/>
        <charset val="134"/>
      </rPr>
      <t>城乡医疗救助</t>
    </r>
  </si>
  <si>
    <r>
      <rPr>
        <sz val="12"/>
        <rFont val="Times New Roman"/>
        <charset val="134"/>
      </rPr>
      <t xml:space="preserve">      </t>
    </r>
    <r>
      <rPr>
        <sz val="12"/>
        <rFont val="方正仿宋_GBK"/>
        <charset val="134"/>
      </rPr>
      <t>疾病应急救助</t>
    </r>
  </si>
  <si>
    <r>
      <rPr>
        <sz val="12"/>
        <rFont val="Times New Roman"/>
        <charset val="134"/>
      </rPr>
      <t xml:space="preserve">      </t>
    </r>
    <r>
      <rPr>
        <sz val="12"/>
        <rFont val="方正仿宋_GBK"/>
        <charset val="134"/>
      </rPr>
      <t>其他医疗救助支出</t>
    </r>
  </si>
  <si>
    <r>
      <rPr>
        <sz val="12"/>
        <rFont val="Times New Roman"/>
        <charset val="134"/>
      </rPr>
      <t xml:space="preserve">    </t>
    </r>
    <r>
      <rPr>
        <sz val="12"/>
        <rFont val="方正仿宋_GBK"/>
        <charset val="134"/>
      </rPr>
      <t>优抚对象医疗</t>
    </r>
  </si>
  <si>
    <r>
      <rPr>
        <sz val="12"/>
        <rFont val="Times New Roman"/>
        <charset val="134"/>
      </rPr>
      <t xml:space="preserve">      </t>
    </r>
    <r>
      <rPr>
        <sz val="12"/>
        <rFont val="方正仿宋_GBK"/>
        <charset val="134"/>
      </rPr>
      <t>优抚对象医疗补助</t>
    </r>
  </si>
  <si>
    <r>
      <rPr>
        <sz val="12"/>
        <rFont val="Times New Roman"/>
        <charset val="134"/>
      </rPr>
      <t xml:space="preserve">      </t>
    </r>
    <r>
      <rPr>
        <sz val="12"/>
        <rFont val="方正仿宋_GBK"/>
        <charset val="134"/>
      </rPr>
      <t>其他优抚对象医疗支出</t>
    </r>
  </si>
  <si>
    <r>
      <rPr>
        <sz val="12"/>
        <rFont val="Times New Roman"/>
        <charset val="134"/>
      </rPr>
      <t xml:space="preserve">    </t>
    </r>
    <r>
      <rPr>
        <sz val="12"/>
        <rFont val="方正仿宋_GBK"/>
        <charset val="134"/>
      </rPr>
      <t>医疗保障管理事务</t>
    </r>
  </si>
  <si>
    <r>
      <rPr>
        <sz val="12"/>
        <rFont val="Times New Roman"/>
        <charset val="134"/>
      </rPr>
      <t xml:space="preserve">      </t>
    </r>
    <r>
      <rPr>
        <sz val="12"/>
        <rFont val="方正仿宋_GBK"/>
        <charset val="134"/>
      </rPr>
      <t>医疗保障政策管理</t>
    </r>
  </si>
  <si>
    <r>
      <rPr>
        <sz val="12"/>
        <rFont val="Times New Roman"/>
        <charset val="134"/>
      </rPr>
      <t xml:space="preserve">      </t>
    </r>
    <r>
      <rPr>
        <sz val="12"/>
        <rFont val="方正仿宋_GBK"/>
        <charset val="134"/>
      </rPr>
      <t>医疗保障经办事务</t>
    </r>
  </si>
  <si>
    <r>
      <rPr>
        <sz val="12"/>
        <rFont val="Times New Roman"/>
        <charset val="134"/>
      </rPr>
      <t xml:space="preserve">      </t>
    </r>
    <r>
      <rPr>
        <sz val="12"/>
        <rFont val="方正仿宋_GBK"/>
        <charset val="134"/>
      </rPr>
      <t>其他医疗保障管理事务支出</t>
    </r>
  </si>
  <si>
    <r>
      <rPr>
        <sz val="12"/>
        <rFont val="Times New Roman"/>
        <charset val="134"/>
      </rPr>
      <t xml:space="preserve">    </t>
    </r>
    <r>
      <rPr>
        <sz val="12"/>
        <rFont val="方正仿宋_GBK"/>
        <charset val="134"/>
      </rPr>
      <t>老龄卫生健康事务</t>
    </r>
  </si>
  <si>
    <r>
      <rPr>
        <sz val="12"/>
        <rFont val="Times New Roman"/>
        <charset val="134"/>
      </rPr>
      <t xml:space="preserve">      </t>
    </r>
    <r>
      <rPr>
        <sz val="12"/>
        <rFont val="方正仿宋_GBK"/>
        <charset val="134"/>
      </rPr>
      <t>老龄卫生健康事务</t>
    </r>
  </si>
  <si>
    <r>
      <rPr>
        <sz val="12"/>
        <rFont val="Times New Roman"/>
        <charset val="134"/>
      </rPr>
      <t xml:space="preserve">    </t>
    </r>
    <r>
      <rPr>
        <sz val="12"/>
        <rFont val="方正仿宋_GBK"/>
        <charset val="134"/>
      </rPr>
      <t>中医药事务</t>
    </r>
  </si>
  <si>
    <r>
      <rPr>
        <sz val="12"/>
        <rFont val="Times New Roman"/>
        <charset val="134"/>
      </rPr>
      <t xml:space="preserve">      </t>
    </r>
    <r>
      <rPr>
        <sz val="12"/>
        <rFont val="方正仿宋_GBK"/>
        <charset val="134"/>
      </rPr>
      <t>中医</t>
    </r>
    <r>
      <rPr>
        <sz val="12"/>
        <rFont val="Times New Roman"/>
        <charset val="134"/>
      </rPr>
      <t>(</t>
    </r>
    <r>
      <rPr>
        <sz val="12"/>
        <rFont val="方正仿宋_GBK"/>
        <charset val="134"/>
      </rPr>
      <t>民族医</t>
    </r>
    <r>
      <rPr>
        <sz val="12"/>
        <rFont val="Times New Roman"/>
        <charset val="134"/>
      </rPr>
      <t>)</t>
    </r>
    <r>
      <rPr>
        <sz val="12"/>
        <rFont val="方正仿宋_GBK"/>
        <charset val="134"/>
      </rPr>
      <t>药专项</t>
    </r>
  </si>
  <si>
    <r>
      <rPr>
        <sz val="12"/>
        <rFont val="Times New Roman"/>
        <charset val="134"/>
      </rPr>
      <t xml:space="preserve">      </t>
    </r>
    <r>
      <rPr>
        <sz val="12"/>
        <rFont val="方正仿宋_GBK"/>
        <charset val="134"/>
      </rPr>
      <t>其他中医药支出</t>
    </r>
  </si>
  <si>
    <r>
      <rPr>
        <sz val="12"/>
        <rFont val="Times New Roman"/>
        <charset val="134"/>
      </rPr>
      <t xml:space="preserve">  </t>
    </r>
    <r>
      <rPr>
        <sz val="12"/>
        <rFont val="方正仿宋_GBK"/>
        <charset val="134"/>
      </rPr>
      <t>托育服务</t>
    </r>
  </si>
  <si>
    <r>
      <rPr>
        <sz val="12"/>
        <rFont val="Times New Roman"/>
        <charset val="134"/>
      </rPr>
      <t xml:space="preserve">      </t>
    </r>
    <r>
      <rPr>
        <sz val="12"/>
        <rFont val="方正仿宋_GBK"/>
        <charset val="134"/>
      </rPr>
      <t>托育机构</t>
    </r>
  </si>
  <si>
    <r>
      <rPr>
        <sz val="12"/>
        <rFont val="方正书宋_GBK"/>
        <charset val="134"/>
      </rPr>
      <t xml:space="preserve">       </t>
    </r>
    <r>
      <rPr>
        <sz val="12"/>
        <rFont val="方正仿宋_GBK"/>
        <charset val="134"/>
      </rPr>
      <t>育儿补贴</t>
    </r>
  </si>
  <si>
    <t xml:space="preserve">    其他育幼服务支出</t>
  </si>
  <si>
    <r>
      <rPr>
        <sz val="12"/>
        <rFont val="Times New Roman"/>
        <charset val="134"/>
      </rPr>
      <t xml:space="preserve">    </t>
    </r>
    <r>
      <rPr>
        <sz val="12"/>
        <rFont val="方正仿宋_GBK"/>
        <charset val="134"/>
      </rPr>
      <t>其他卫生健康支出</t>
    </r>
  </si>
  <si>
    <r>
      <rPr>
        <sz val="12"/>
        <rFont val="Times New Roman"/>
        <charset val="134"/>
      </rPr>
      <t xml:space="preserve">      </t>
    </r>
    <r>
      <rPr>
        <sz val="12"/>
        <rFont val="方正仿宋_GBK"/>
        <charset val="134"/>
      </rPr>
      <t>其他卫生健康支出</t>
    </r>
  </si>
  <si>
    <r>
      <rPr>
        <sz val="12"/>
        <rFont val="Times New Roman"/>
        <charset val="134"/>
      </rPr>
      <t xml:space="preserve">  </t>
    </r>
    <r>
      <rPr>
        <sz val="12"/>
        <rFont val="方正仿宋_GBK"/>
        <charset val="134"/>
      </rPr>
      <t>节能环保支出</t>
    </r>
  </si>
  <si>
    <r>
      <rPr>
        <sz val="12"/>
        <rFont val="Times New Roman"/>
        <charset val="134"/>
      </rPr>
      <t xml:space="preserve">    </t>
    </r>
    <r>
      <rPr>
        <sz val="12"/>
        <rFont val="方正仿宋_GBK"/>
        <charset val="134"/>
      </rPr>
      <t>环境保护管理事务</t>
    </r>
  </si>
  <si>
    <r>
      <rPr>
        <sz val="12"/>
        <rFont val="Times New Roman"/>
        <charset val="134"/>
      </rPr>
      <t xml:space="preserve">      </t>
    </r>
    <r>
      <rPr>
        <sz val="12"/>
        <rFont val="方正仿宋_GBK"/>
        <charset val="134"/>
      </rPr>
      <t>生态环境保护宣传</t>
    </r>
  </si>
  <si>
    <r>
      <rPr>
        <sz val="12"/>
        <rFont val="Times New Roman"/>
        <charset val="134"/>
      </rPr>
      <t xml:space="preserve">      </t>
    </r>
    <r>
      <rPr>
        <sz val="12"/>
        <rFont val="方正仿宋_GBK"/>
        <charset val="134"/>
      </rPr>
      <t>环境保护法规、规划及标准</t>
    </r>
  </si>
  <si>
    <r>
      <rPr>
        <sz val="12"/>
        <rFont val="Times New Roman"/>
        <charset val="134"/>
      </rPr>
      <t xml:space="preserve">      </t>
    </r>
    <r>
      <rPr>
        <sz val="12"/>
        <rFont val="方正仿宋_GBK"/>
        <charset val="134"/>
      </rPr>
      <t>生态环境国际合作及履约</t>
    </r>
  </si>
  <si>
    <r>
      <rPr>
        <sz val="12"/>
        <rFont val="Times New Roman"/>
        <charset val="134"/>
      </rPr>
      <t xml:space="preserve">      </t>
    </r>
    <r>
      <rPr>
        <sz val="12"/>
        <rFont val="方正仿宋_GBK"/>
        <charset val="134"/>
      </rPr>
      <t>生态环境保护行政许可</t>
    </r>
  </si>
  <si>
    <r>
      <rPr>
        <sz val="12"/>
        <rFont val="Times New Roman"/>
        <charset val="134"/>
      </rPr>
      <t xml:space="preserve">      </t>
    </r>
    <r>
      <rPr>
        <sz val="12"/>
        <rFont val="方正仿宋_GBK"/>
        <charset val="134"/>
      </rPr>
      <t>应对气候变化管理事务</t>
    </r>
  </si>
  <si>
    <r>
      <rPr>
        <sz val="12"/>
        <rFont val="Times New Roman"/>
        <charset val="134"/>
      </rPr>
      <t xml:space="preserve">      </t>
    </r>
    <r>
      <rPr>
        <sz val="12"/>
        <rFont val="方正仿宋_GBK"/>
        <charset val="134"/>
      </rPr>
      <t>其他环境保护管理事务支出</t>
    </r>
  </si>
  <si>
    <r>
      <rPr>
        <sz val="12"/>
        <rFont val="Times New Roman"/>
        <charset val="134"/>
      </rPr>
      <t xml:space="preserve">    </t>
    </r>
    <r>
      <rPr>
        <sz val="12"/>
        <rFont val="方正仿宋_GBK"/>
        <charset val="134"/>
      </rPr>
      <t>环境监测与监察</t>
    </r>
  </si>
  <si>
    <r>
      <rPr>
        <sz val="12"/>
        <rFont val="Times New Roman"/>
        <charset val="134"/>
      </rPr>
      <t xml:space="preserve">      </t>
    </r>
    <r>
      <rPr>
        <sz val="12"/>
        <rFont val="方正仿宋_GBK"/>
        <charset val="134"/>
      </rPr>
      <t>建设项目环评审查与监督</t>
    </r>
  </si>
  <si>
    <r>
      <rPr>
        <sz val="12"/>
        <rFont val="Times New Roman"/>
        <charset val="134"/>
      </rPr>
      <t xml:space="preserve">      </t>
    </r>
    <r>
      <rPr>
        <sz val="12"/>
        <rFont val="方正仿宋_GBK"/>
        <charset val="134"/>
      </rPr>
      <t>核与辐射安全监督</t>
    </r>
  </si>
  <si>
    <r>
      <rPr>
        <sz val="12"/>
        <rFont val="Times New Roman"/>
        <charset val="134"/>
      </rPr>
      <t xml:space="preserve">      </t>
    </r>
    <r>
      <rPr>
        <sz val="12"/>
        <rFont val="方正仿宋_GBK"/>
        <charset val="134"/>
      </rPr>
      <t>其他环境监测与监察支出</t>
    </r>
  </si>
  <si>
    <r>
      <rPr>
        <sz val="12"/>
        <rFont val="Times New Roman"/>
        <charset val="134"/>
      </rPr>
      <t xml:space="preserve">    </t>
    </r>
    <r>
      <rPr>
        <sz val="12"/>
        <rFont val="方正仿宋_GBK"/>
        <charset val="134"/>
      </rPr>
      <t>污染防治</t>
    </r>
  </si>
  <si>
    <r>
      <rPr>
        <sz val="12"/>
        <rFont val="Times New Roman"/>
        <charset val="134"/>
      </rPr>
      <t xml:space="preserve">      </t>
    </r>
    <r>
      <rPr>
        <sz val="12"/>
        <rFont val="方正仿宋_GBK"/>
        <charset val="134"/>
      </rPr>
      <t>大气</t>
    </r>
  </si>
  <si>
    <r>
      <rPr>
        <sz val="12"/>
        <rFont val="Times New Roman"/>
        <charset val="134"/>
      </rPr>
      <t xml:space="preserve">        </t>
    </r>
    <r>
      <rPr>
        <sz val="12"/>
        <rFont val="方正仿宋_GBK"/>
        <charset val="134"/>
      </rPr>
      <t>水体</t>
    </r>
  </si>
  <si>
    <r>
      <rPr>
        <sz val="12"/>
        <rFont val="Times New Roman"/>
        <charset val="134"/>
      </rPr>
      <t xml:space="preserve">      </t>
    </r>
    <r>
      <rPr>
        <sz val="12"/>
        <rFont val="方正仿宋_GBK"/>
        <charset val="134"/>
      </rPr>
      <t>噪声</t>
    </r>
  </si>
  <si>
    <r>
      <rPr>
        <sz val="12"/>
        <rFont val="Times New Roman"/>
        <charset val="134"/>
      </rPr>
      <t xml:space="preserve">        </t>
    </r>
    <r>
      <rPr>
        <sz val="12"/>
        <rFont val="方正仿宋_GBK"/>
        <charset val="134"/>
      </rPr>
      <t>固体废弃物与化学品</t>
    </r>
  </si>
  <si>
    <r>
      <rPr>
        <sz val="12"/>
        <rFont val="Times New Roman"/>
        <charset val="134"/>
      </rPr>
      <t xml:space="preserve">      </t>
    </r>
    <r>
      <rPr>
        <sz val="12"/>
        <rFont val="方正仿宋_GBK"/>
        <charset val="134"/>
      </rPr>
      <t>放射源和放射性废物监管</t>
    </r>
  </si>
  <si>
    <r>
      <rPr>
        <sz val="12"/>
        <rFont val="Times New Roman"/>
        <charset val="134"/>
      </rPr>
      <t xml:space="preserve">      </t>
    </r>
    <r>
      <rPr>
        <sz val="12"/>
        <rFont val="方正仿宋_GBK"/>
        <charset val="134"/>
      </rPr>
      <t>辐射</t>
    </r>
  </si>
  <si>
    <r>
      <rPr>
        <sz val="12"/>
        <rFont val="Times New Roman"/>
        <charset val="134"/>
      </rPr>
      <t xml:space="preserve">      </t>
    </r>
    <r>
      <rPr>
        <sz val="12"/>
        <rFont val="方正仿宋_GBK"/>
        <charset val="134"/>
      </rPr>
      <t>土壤</t>
    </r>
  </si>
  <si>
    <r>
      <rPr>
        <sz val="12"/>
        <rFont val="Times New Roman"/>
        <charset val="134"/>
      </rPr>
      <t xml:space="preserve">      </t>
    </r>
    <r>
      <rPr>
        <sz val="12"/>
        <rFont val="方正仿宋_GBK"/>
        <charset val="134"/>
      </rPr>
      <t>其他污染防治支出</t>
    </r>
  </si>
  <si>
    <r>
      <rPr>
        <sz val="12"/>
        <rFont val="Times New Roman"/>
        <charset val="134"/>
      </rPr>
      <t xml:space="preserve">    </t>
    </r>
    <r>
      <rPr>
        <sz val="12"/>
        <rFont val="方正仿宋_GBK"/>
        <charset val="134"/>
      </rPr>
      <t>自然生态保护</t>
    </r>
  </si>
  <si>
    <r>
      <rPr>
        <sz val="12"/>
        <rFont val="Times New Roman"/>
        <charset val="134"/>
      </rPr>
      <t xml:space="preserve">      </t>
    </r>
    <r>
      <rPr>
        <sz val="12"/>
        <rFont val="方正仿宋_GBK"/>
        <charset val="134"/>
      </rPr>
      <t>生态保护</t>
    </r>
  </si>
  <si>
    <r>
      <rPr>
        <sz val="12"/>
        <rFont val="Times New Roman"/>
        <charset val="134"/>
      </rPr>
      <t xml:space="preserve">      </t>
    </r>
    <r>
      <rPr>
        <sz val="12"/>
        <rFont val="方正仿宋_GBK"/>
        <charset val="134"/>
      </rPr>
      <t>农村环境保护</t>
    </r>
  </si>
  <si>
    <r>
      <rPr>
        <sz val="12"/>
        <rFont val="Times New Roman"/>
        <charset val="134"/>
      </rPr>
      <t xml:space="preserve">      </t>
    </r>
    <r>
      <rPr>
        <sz val="12"/>
        <rFont val="方正仿宋_GBK"/>
        <charset val="134"/>
      </rPr>
      <t>生物及物种资源保护</t>
    </r>
  </si>
  <si>
    <r>
      <rPr>
        <sz val="12"/>
        <rFont val="Times New Roman"/>
        <charset val="134"/>
      </rPr>
      <t xml:space="preserve">      </t>
    </r>
    <r>
      <rPr>
        <sz val="12"/>
        <rFont val="方正仿宋_GBK"/>
        <charset val="134"/>
      </rPr>
      <t>草原生态修复治理</t>
    </r>
  </si>
  <si>
    <r>
      <rPr>
        <sz val="12"/>
        <rFont val="Times New Roman"/>
        <charset val="134"/>
      </rPr>
      <t xml:space="preserve">      </t>
    </r>
    <r>
      <rPr>
        <sz val="12"/>
        <rFont val="方正仿宋_GBK"/>
        <charset val="134"/>
      </rPr>
      <t>自然保护地</t>
    </r>
  </si>
  <si>
    <r>
      <rPr>
        <sz val="12"/>
        <rFont val="Times New Roman"/>
        <charset val="134"/>
      </rPr>
      <t xml:space="preserve">      </t>
    </r>
    <r>
      <rPr>
        <sz val="12"/>
        <rFont val="方正仿宋_GBK"/>
        <charset val="134"/>
      </rPr>
      <t>其他自然生态保护支出</t>
    </r>
  </si>
  <si>
    <r>
      <rPr>
        <sz val="12"/>
        <rFont val="Times New Roman"/>
        <charset val="134"/>
      </rPr>
      <t xml:space="preserve">    </t>
    </r>
    <r>
      <rPr>
        <sz val="12"/>
        <rFont val="方正仿宋_GBK"/>
        <charset val="134"/>
      </rPr>
      <t>天然林保护</t>
    </r>
  </si>
  <si>
    <r>
      <rPr>
        <sz val="12"/>
        <rFont val="Times New Roman"/>
        <charset val="134"/>
      </rPr>
      <t xml:space="preserve">      </t>
    </r>
    <r>
      <rPr>
        <sz val="12"/>
        <rFont val="方正仿宋_GBK"/>
        <charset val="134"/>
      </rPr>
      <t>森林管护</t>
    </r>
  </si>
  <si>
    <r>
      <rPr>
        <sz val="12"/>
        <rFont val="Times New Roman"/>
        <charset val="134"/>
      </rPr>
      <t xml:space="preserve">      </t>
    </r>
    <r>
      <rPr>
        <sz val="12"/>
        <rFont val="方正仿宋_GBK"/>
        <charset val="134"/>
      </rPr>
      <t>社会保险补助</t>
    </r>
  </si>
  <si>
    <r>
      <rPr>
        <sz val="12"/>
        <rFont val="Times New Roman"/>
        <charset val="134"/>
      </rPr>
      <t xml:space="preserve">      </t>
    </r>
    <r>
      <rPr>
        <sz val="12"/>
        <rFont val="方正仿宋_GBK"/>
        <charset val="134"/>
      </rPr>
      <t>政策性社会性支出补助</t>
    </r>
  </si>
  <si>
    <r>
      <rPr>
        <sz val="12"/>
        <rFont val="Times New Roman"/>
        <charset val="134"/>
      </rPr>
      <t xml:space="preserve">      </t>
    </r>
    <r>
      <rPr>
        <sz val="12"/>
        <rFont val="方正仿宋_GBK"/>
        <charset val="134"/>
      </rPr>
      <t>天然林保护工程建设</t>
    </r>
    <r>
      <rPr>
        <sz val="12"/>
        <rFont val="Times New Roman"/>
        <charset val="134"/>
      </rPr>
      <t xml:space="preserve"> </t>
    </r>
  </si>
  <si>
    <r>
      <rPr>
        <sz val="12"/>
        <rFont val="Times New Roman"/>
        <charset val="134"/>
      </rPr>
      <t xml:space="preserve">      </t>
    </r>
    <r>
      <rPr>
        <sz val="12"/>
        <rFont val="方正仿宋_GBK"/>
        <charset val="134"/>
      </rPr>
      <t>停伐补助</t>
    </r>
  </si>
  <si>
    <r>
      <rPr>
        <sz val="12"/>
        <rFont val="Times New Roman"/>
        <charset val="134"/>
      </rPr>
      <t xml:space="preserve">      </t>
    </r>
    <r>
      <rPr>
        <sz val="12"/>
        <rFont val="方正仿宋_GBK"/>
        <charset val="134"/>
      </rPr>
      <t>其他天然林保护支出</t>
    </r>
  </si>
  <si>
    <r>
      <rPr>
        <sz val="12"/>
        <rFont val="Times New Roman"/>
        <charset val="134"/>
      </rPr>
      <t xml:space="preserve">    </t>
    </r>
    <r>
      <rPr>
        <sz val="12"/>
        <rFont val="方正仿宋_GBK"/>
        <charset val="134"/>
      </rPr>
      <t>退耕还林还草</t>
    </r>
  </si>
  <si>
    <r>
      <rPr>
        <sz val="12"/>
        <rFont val="Times New Roman"/>
        <charset val="134"/>
      </rPr>
      <t xml:space="preserve">      </t>
    </r>
    <r>
      <rPr>
        <sz val="12"/>
        <rFont val="方正仿宋_GBK"/>
        <charset val="134"/>
      </rPr>
      <t>退耕现金</t>
    </r>
  </si>
  <si>
    <r>
      <rPr>
        <sz val="12"/>
        <rFont val="Times New Roman"/>
        <charset val="134"/>
      </rPr>
      <t xml:space="preserve">      </t>
    </r>
    <r>
      <rPr>
        <sz val="12"/>
        <rFont val="方正仿宋_GBK"/>
        <charset val="134"/>
      </rPr>
      <t>退耕还林粮食折现补贴</t>
    </r>
  </si>
  <si>
    <r>
      <rPr>
        <sz val="12"/>
        <rFont val="Times New Roman"/>
        <charset val="134"/>
      </rPr>
      <t xml:space="preserve">      </t>
    </r>
    <r>
      <rPr>
        <sz val="12"/>
        <rFont val="方正仿宋_GBK"/>
        <charset val="134"/>
      </rPr>
      <t>退耕还林粮食费用补贴</t>
    </r>
  </si>
  <si>
    <r>
      <rPr>
        <sz val="12"/>
        <rFont val="Times New Roman"/>
        <charset val="134"/>
      </rPr>
      <t xml:space="preserve">      </t>
    </r>
    <r>
      <rPr>
        <sz val="12"/>
        <rFont val="方正仿宋_GBK"/>
        <charset val="134"/>
      </rPr>
      <t>退耕还林工程建设</t>
    </r>
  </si>
  <si>
    <r>
      <rPr>
        <sz val="12"/>
        <rFont val="Times New Roman"/>
        <charset val="134"/>
      </rPr>
      <t xml:space="preserve">      </t>
    </r>
    <r>
      <rPr>
        <sz val="12"/>
        <rFont val="方正仿宋_GBK"/>
        <charset val="134"/>
      </rPr>
      <t>其他退耕还林还草支出</t>
    </r>
  </si>
  <si>
    <r>
      <rPr>
        <sz val="12"/>
        <rFont val="Times New Roman"/>
        <charset val="134"/>
      </rPr>
      <t xml:space="preserve">    </t>
    </r>
    <r>
      <rPr>
        <sz val="12"/>
        <rFont val="方正仿宋_GBK"/>
        <charset val="134"/>
      </rPr>
      <t>风沙荒漠治理</t>
    </r>
  </si>
  <si>
    <r>
      <rPr>
        <sz val="12"/>
        <rFont val="Times New Roman"/>
        <charset val="134"/>
      </rPr>
      <t xml:space="preserve">      </t>
    </r>
    <r>
      <rPr>
        <sz val="12"/>
        <rFont val="方正仿宋_GBK"/>
        <charset val="134"/>
      </rPr>
      <t>京津风沙源治理工程建设</t>
    </r>
  </si>
  <si>
    <r>
      <rPr>
        <sz val="12"/>
        <rFont val="Times New Roman"/>
        <charset val="134"/>
      </rPr>
      <t xml:space="preserve">      </t>
    </r>
    <r>
      <rPr>
        <sz val="12"/>
        <rFont val="方正仿宋_GBK"/>
        <charset val="134"/>
      </rPr>
      <t>其他风沙荒漠治理支出</t>
    </r>
  </si>
  <si>
    <r>
      <rPr>
        <sz val="12"/>
        <rFont val="Times New Roman"/>
        <charset val="134"/>
      </rPr>
      <t xml:space="preserve">    </t>
    </r>
    <r>
      <rPr>
        <sz val="12"/>
        <rFont val="方正仿宋_GBK"/>
        <charset val="134"/>
      </rPr>
      <t>退牧还草</t>
    </r>
  </si>
  <si>
    <r>
      <rPr>
        <sz val="12"/>
        <rFont val="Times New Roman"/>
        <charset val="134"/>
      </rPr>
      <t xml:space="preserve">      </t>
    </r>
    <r>
      <rPr>
        <sz val="12"/>
        <rFont val="方正仿宋_GBK"/>
        <charset val="134"/>
      </rPr>
      <t>退牧还草工程建设</t>
    </r>
  </si>
  <si>
    <r>
      <rPr>
        <sz val="12"/>
        <rFont val="Times New Roman"/>
        <charset val="134"/>
      </rPr>
      <t xml:space="preserve">      </t>
    </r>
    <r>
      <rPr>
        <sz val="12"/>
        <rFont val="方正仿宋_GBK"/>
        <charset val="134"/>
      </rPr>
      <t>其他退牧还草支出</t>
    </r>
  </si>
  <si>
    <r>
      <rPr>
        <sz val="12"/>
        <rFont val="Times New Roman"/>
        <charset val="134"/>
      </rPr>
      <t xml:space="preserve">    </t>
    </r>
    <r>
      <rPr>
        <sz val="12"/>
        <rFont val="方正仿宋_GBK"/>
        <charset val="134"/>
      </rPr>
      <t>已垦草原退耕还草</t>
    </r>
  </si>
  <si>
    <r>
      <rPr>
        <sz val="12"/>
        <rFont val="Times New Roman"/>
        <charset val="134"/>
      </rPr>
      <t xml:space="preserve">      </t>
    </r>
    <r>
      <rPr>
        <sz val="12"/>
        <rFont val="方正仿宋_GBK"/>
        <charset val="134"/>
      </rPr>
      <t>已垦草原退耕还草</t>
    </r>
  </si>
  <si>
    <r>
      <rPr>
        <sz val="12"/>
        <rFont val="Times New Roman"/>
        <charset val="134"/>
      </rPr>
      <t xml:space="preserve">    </t>
    </r>
    <r>
      <rPr>
        <sz val="12"/>
        <rFont val="方正仿宋_GBK"/>
        <charset val="134"/>
      </rPr>
      <t>能源节约利用</t>
    </r>
  </si>
  <si>
    <r>
      <rPr>
        <sz val="12"/>
        <rFont val="Times New Roman"/>
        <charset val="134"/>
      </rPr>
      <t xml:space="preserve">      </t>
    </r>
    <r>
      <rPr>
        <sz val="12"/>
        <rFont val="方正仿宋_GBK"/>
        <charset val="134"/>
      </rPr>
      <t>能源节约利用</t>
    </r>
  </si>
  <si>
    <r>
      <rPr>
        <sz val="12"/>
        <rFont val="Times New Roman"/>
        <charset val="134"/>
      </rPr>
      <t xml:space="preserve">    </t>
    </r>
    <r>
      <rPr>
        <sz val="12"/>
        <rFont val="方正仿宋_GBK"/>
        <charset val="134"/>
      </rPr>
      <t>污染减排</t>
    </r>
  </si>
  <si>
    <r>
      <rPr>
        <sz val="12"/>
        <rFont val="Times New Roman"/>
        <charset val="134"/>
      </rPr>
      <t xml:space="preserve">      </t>
    </r>
    <r>
      <rPr>
        <sz val="12"/>
        <rFont val="方正仿宋_GBK"/>
        <charset val="134"/>
      </rPr>
      <t>生态环境监测与信息</t>
    </r>
  </si>
  <si>
    <r>
      <rPr>
        <sz val="12"/>
        <rFont val="Times New Roman"/>
        <charset val="134"/>
      </rPr>
      <t xml:space="preserve">      </t>
    </r>
    <r>
      <rPr>
        <sz val="12"/>
        <rFont val="方正仿宋_GBK"/>
        <charset val="134"/>
      </rPr>
      <t>生态环境执法监察</t>
    </r>
  </si>
  <si>
    <r>
      <rPr>
        <sz val="12"/>
        <rFont val="Times New Roman"/>
        <charset val="134"/>
      </rPr>
      <t xml:space="preserve">      </t>
    </r>
    <r>
      <rPr>
        <sz val="12"/>
        <rFont val="方正仿宋_GBK"/>
        <charset val="134"/>
      </rPr>
      <t>减排专项支出</t>
    </r>
  </si>
  <si>
    <r>
      <rPr>
        <sz val="12"/>
        <rFont val="Times New Roman"/>
        <charset val="134"/>
      </rPr>
      <t xml:space="preserve">      </t>
    </r>
    <r>
      <rPr>
        <sz val="12"/>
        <rFont val="方正仿宋_GBK"/>
        <charset val="134"/>
      </rPr>
      <t>清洁生产专项支出</t>
    </r>
  </si>
  <si>
    <r>
      <rPr>
        <sz val="12"/>
        <rFont val="Times New Roman"/>
        <charset val="134"/>
      </rPr>
      <t xml:space="preserve">      </t>
    </r>
    <r>
      <rPr>
        <sz val="12"/>
        <rFont val="方正仿宋_GBK"/>
        <charset val="134"/>
      </rPr>
      <t>其他污染减排支出</t>
    </r>
  </si>
  <si>
    <r>
      <rPr>
        <sz val="12"/>
        <rFont val="Times New Roman"/>
        <charset val="134"/>
      </rPr>
      <t xml:space="preserve">    </t>
    </r>
    <r>
      <rPr>
        <sz val="12"/>
        <rFont val="方正仿宋_GBK"/>
        <charset val="134"/>
      </rPr>
      <t>可再生能源</t>
    </r>
  </si>
  <si>
    <r>
      <rPr>
        <sz val="12"/>
        <rFont val="Times New Roman"/>
        <charset val="134"/>
      </rPr>
      <t xml:space="preserve">      </t>
    </r>
    <r>
      <rPr>
        <sz val="12"/>
        <rFont val="方正仿宋_GBK"/>
        <charset val="134"/>
      </rPr>
      <t>可再生能源</t>
    </r>
  </si>
  <si>
    <r>
      <rPr>
        <sz val="12"/>
        <rFont val="Times New Roman"/>
        <charset val="134"/>
      </rPr>
      <t xml:space="preserve">    </t>
    </r>
    <r>
      <rPr>
        <sz val="12"/>
        <rFont val="方正仿宋_GBK"/>
        <charset val="134"/>
      </rPr>
      <t>循环经济</t>
    </r>
  </si>
  <si>
    <r>
      <rPr>
        <sz val="12"/>
        <rFont val="Times New Roman"/>
        <charset val="134"/>
      </rPr>
      <t xml:space="preserve">      </t>
    </r>
    <r>
      <rPr>
        <sz val="12"/>
        <rFont val="方正仿宋_GBK"/>
        <charset val="134"/>
      </rPr>
      <t>循环经济</t>
    </r>
  </si>
  <si>
    <r>
      <rPr>
        <sz val="12"/>
        <rFont val="Times New Roman"/>
        <charset val="134"/>
      </rPr>
      <t xml:space="preserve">    </t>
    </r>
    <r>
      <rPr>
        <sz val="12"/>
        <rFont val="方正仿宋_GBK"/>
        <charset val="134"/>
      </rPr>
      <t>能源管理事务</t>
    </r>
  </si>
  <si>
    <r>
      <rPr>
        <sz val="12"/>
        <rFont val="Times New Roman"/>
        <charset val="134"/>
      </rPr>
      <t xml:space="preserve">      </t>
    </r>
    <r>
      <rPr>
        <sz val="12"/>
        <rFont val="方正仿宋_GBK"/>
        <charset val="134"/>
      </rPr>
      <t>能源科技装备</t>
    </r>
  </si>
  <si>
    <r>
      <rPr>
        <sz val="12"/>
        <rFont val="Times New Roman"/>
        <charset val="134"/>
      </rPr>
      <t xml:space="preserve">      </t>
    </r>
    <r>
      <rPr>
        <sz val="12"/>
        <rFont val="方正仿宋_GBK"/>
        <charset val="134"/>
      </rPr>
      <t>能源行业管理</t>
    </r>
  </si>
  <si>
    <r>
      <rPr>
        <sz val="12"/>
        <rFont val="Times New Roman"/>
        <charset val="134"/>
      </rPr>
      <t xml:space="preserve">      </t>
    </r>
    <r>
      <rPr>
        <sz val="12"/>
        <rFont val="方正仿宋_GBK"/>
        <charset val="134"/>
      </rPr>
      <t>能源管理</t>
    </r>
  </si>
  <si>
    <r>
      <rPr>
        <sz val="12"/>
        <rFont val="Times New Roman"/>
        <charset val="134"/>
      </rPr>
      <t xml:space="preserve">      </t>
    </r>
    <r>
      <rPr>
        <sz val="12"/>
        <rFont val="方正仿宋_GBK"/>
        <charset val="134"/>
      </rPr>
      <t>农村电网建设</t>
    </r>
  </si>
  <si>
    <r>
      <rPr>
        <sz val="12"/>
        <rFont val="Times New Roman"/>
        <charset val="134"/>
      </rPr>
      <t xml:space="preserve">      </t>
    </r>
    <r>
      <rPr>
        <sz val="12"/>
        <rFont val="方正仿宋_GBK"/>
        <charset val="134"/>
      </rPr>
      <t>其他能源管理事务支出</t>
    </r>
  </si>
  <si>
    <r>
      <rPr>
        <sz val="12"/>
        <rFont val="Times New Roman"/>
        <charset val="134"/>
      </rPr>
      <t xml:space="preserve">    </t>
    </r>
    <r>
      <rPr>
        <sz val="12"/>
        <rFont val="方正仿宋_GBK"/>
        <charset val="134"/>
      </rPr>
      <t>其他节能环保支出</t>
    </r>
  </si>
  <si>
    <r>
      <rPr>
        <sz val="12"/>
        <rFont val="Times New Roman"/>
        <charset val="134"/>
      </rPr>
      <t xml:space="preserve">      </t>
    </r>
    <r>
      <rPr>
        <sz val="12"/>
        <rFont val="方正仿宋_GBK"/>
        <charset val="134"/>
      </rPr>
      <t>其他节能环保支出</t>
    </r>
  </si>
  <si>
    <r>
      <rPr>
        <sz val="12"/>
        <rFont val="Times New Roman"/>
        <charset val="134"/>
      </rPr>
      <t xml:space="preserve">  </t>
    </r>
    <r>
      <rPr>
        <sz val="12"/>
        <rFont val="方正仿宋_GBK"/>
        <charset val="134"/>
      </rPr>
      <t>城乡社区支出</t>
    </r>
  </si>
  <si>
    <r>
      <rPr>
        <sz val="12"/>
        <rFont val="Times New Roman"/>
        <charset val="134"/>
      </rPr>
      <t xml:space="preserve">    </t>
    </r>
    <r>
      <rPr>
        <sz val="12"/>
        <rFont val="方正仿宋_GBK"/>
        <charset val="134"/>
      </rPr>
      <t>城乡社区管理事务</t>
    </r>
  </si>
  <si>
    <r>
      <rPr>
        <sz val="12"/>
        <rFont val="Times New Roman"/>
        <charset val="134"/>
      </rPr>
      <t xml:space="preserve">      </t>
    </r>
    <r>
      <rPr>
        <sz val="12"/>
        <rFont val="方正仿宋_GBK"/>
        <charset val="134"/>
      </rPr>
      <t>城管执法</t>
    </r>
  </si>
  <si>
    <r>
      <rPr>
        <sz val="12"/>
        <rFont val="Times New Roman"/>
        <charset val="134"/>
      </rPr>
      <t xml:space="preserve">      </t>
    </r>
    <r>
      <rPr>
        <sz val="12"/>
        <rFont val="方正仿宋_GBK"/>
        <charset val="134"/>
      </rPr>
      <t>工程建设标准规范编制与监管</t>
    </r>
  </si>
  <si>
    <r>
      <rPr>
        <sz val="12"/>
        <rFont val="Times New Roman"/>
        <charset val="134"/>
      </rPr>
      <t xml:space="preserve">      </t>
    </r>
    <r>
      <rPr>
        <sz val="12"/>
        <rFont val="方正仿宋_GBK"/>
        <charset val="134"/>
      </rPr>
      <t>工程建设管理</t>
    </r>
  </si>
  <si>
    <r>
      <rPr>
        <sz val="12"/>
        <rFont val="Times New Roman"/>
        <charset val="134"/>
      </rPr>
      <t xml:space="preserve">      </t>
    </r>
    <r>
      <rPr>
        <sz val="12"/>
        <rFont val="方正仿宋_GBK"/>
        <charset val="134"/>
      </rPr>
      <t>市政公用行业市场监管</t>
    </r>
  </si>
  <si>
    <r>
      <rPr>
        <sz val="12"/>
        <rFont val="Times New Roman"/>
        <charset val="134"/>
      </rPr>
      <t xml:space="preserve">      </t>
    </r>
    <r>
      <rPr>
        <sz val="12"/>
        <rFont val="方正仿宋_GBK"/>
        <charset val="134"/>
      </rPr>
      <t>住宅建设与房地产市场监管</t>
    </r>
  </si>
  <si>
    <r>
      <rPr>
        <sz val="12"/>
        <rFont val="Times New Roman"/>
        <charset val="134"/>
      </rPr>
      <t xml:space="preserve">      </t>
    </r>
    <r>
      <rPr>
        <sz val="12"/>
        <rFont val="方正仿宋_GBK"/>
        <charset val="134"/>
      </rPr>
      <t>执业资格注册、资质审查</t>
    </r>
  </si>
  <si>
    <r>
      <rPr>
        <sz val="12"/>
        <rFont val="Times New Roman"/>
        <charset val="134"/>
      </rPr>
      <t xml:space="preserve">      </t>
    </r>
    <r>
      <rPr>
        <sz val="12"/>
        <rFont val="方正仿宋_GBK"/>
        <charset val="134"/>
      </rPr>
      <t>其他城乡社区管理事务支出</t>
    </r>
  </si>
  <si>
    <r>
      <rPr>
        <sz val="12"/>
        <rFont val="Times New Roman"/>
        <charset val="134"/>
      </rPr>
      <t xml:space="preserve">    </t>
    </r>
    <r>
      <rPr>
        <sz val="12"/>
        <rFont val="方正仿宋_GBK"/>
        <charset val="134"/>
      </rPr>
      <t>城乡社区规划与管理</t>
    </r>
  </si>
  <si>
    <r>
      <rPr>
        <sz val="12"/>
        <rFont val="Times New Roman"/>
        <charset val="134"/>
      </rPr>
      <t xml:space="preserve">      </t>
    </r>
    <r>
      <rPr>
        <sz val="12"/>
        <rFont val="方正仿宋_GBK"/>
        <charset val="134"/>
      </rPr>
      <t>城乡社区规划与管理</t>
    </r>
  </si>
  <si>
    <r>
      <rPr>
        <sz val="12"/>
        <rFont val="Times New Roman"/>
        <charset val="134"/>
      </rPr>
      <t xml:space="preserve">    </t>
    </r>
    <r>
      <rPr>
        <sz val="12"/>
        <rFont val="方正仿宋_GBK"/>
        <charset val="134"/>
      </rPr>
      <t>城乡社区公共设施</t>
    </r>
  </si>
  <si>
    <r>
      <rPr>
        <sz val="12"/>
        <rFont val="Times New Roman"/>
        <charset val="134"/>
      </rPr>
      <t xml:space="preserve">      </t>
    </r>
    <r>
      <rPr>
        <sz val="12"/>
        <rFont val="方正仿宋_GBK"/>
        <charset val="134"/>
      </rPr>
      <t>小城镇基础设施建设</t>
    </r>
  </si>
  <si>
    <r>
      <rPr>
        <sz val="12"/>
        <rFont val="Times New Roman"/>
        <charset val="134"/>
      </rPr>
      <t xml:space="preserve">      </t>
    </r>
    <r>
      <rPr>
        <sz val="12"/>
        <rFont val="方正仿宋_GBK"/>
        <charset val="134"/>
      </rPr>
      <t>其他城乡社区公共设施支出</t>
    </r>
  </si>
  <si>
    <r>
      <rPr>
        <sz val="12"/>
        <rFont val="Times New Roman"/>
        <charset val="134"/>
      </rPr>
      <t xml:space="preserve">    </t>
    </r>
    <r>
      <rPr>
        <sz val="12"/>
        <rFont val="方正仿宋_GBK"/>
        <charset val="134"/>
      </rPr>
      <t>城乡社区环境卫生</t>
    </r>
  </si>
  <si>
    <r>
      <rPr>
        <sz val="12"/>
        <rFont val="Times New Roman"/>
        <charset val="134"/>
      </rPr>
      <t xml:space="preserve">      </t>
    </r>
    <r>
      <rPr>
        <sz val="12"/>
        <rFont val="方正仿宋_GBK"/>
        <charset val="134"/>
      </rPr>
      <t>城乡社区环境卫生</t>
    </r>
  </si>
  <si>
    <r>
      <rPr>
        <sz val="12"/>
        <rFont val="Times New Roman"/>
        <charset val="134"/>
      </rPr>
      <t xml:space="preserve">    </t>
    </r>
    <r>
      <rPr>
        <sz val="12"/>
        <rFont val="方正仿宋_GBK"/>
        <charset val="134"/>
      </rPr>
      <t>建设市场管理与监督</t>
    </r>
  </si>
  <si>
    <r>
      <rPr>
        <sz val="12"/>
        <rFont val="Times New Roman"/>
        <charset val="134"/>
      </rPr>
      <t xml:space="preserve">      </t>
    </r>
    <r>
      <rPr>
        <sz val="12"/>
        <rFont val="方正仿宋_GBK"/>
        <charset val="134"/>
      </rPr>
      <t>建设市场管理与监督</t>
    </r>
  </si>
  <si>
    <r>
      <rPr>
        <sz val="12"/>
        <rFont val="Times New Roman"/>
        <charset val="134"/>
      </rPr>
      <t xml:space="preserve">    </t>
    </r>
    <r>
      <rPr>
        <sz val="12"/>
        <rFont val="方正仿宋_GBK"/>
        <charset val="134"/>
      </rPr>
      <t>其他城乡社区支出</t>
    </r>
  </si>
  <si>
    <r>
      <rPr>
        <sz val="12"/>
        <rFont val="Times New Roman"/>
        <charset val="134"/>
      </rPr>
      <t xml:space="preserve">      </t>
    </r>
    <r>
      <rPr>
        <sz val="12"/>
        <rFont val="方正仿宋_GBK"/>
        <charset val="134"/>
      </rPr>
      <t>其他城乡社区支出</t>
    </r>
  </si>
  <si>
    <r>
      <rPr>
        <sz val="12"/>
        <rFont val="Times New Roman"/>
        <charset val="134"/>
      </rPr>
      <t xml:space="preserve">  </t>
    </r>
    <r>
      <rPr>
        <sz val="12"/>
        <rFont val="方正仿宋_GBK"/>
        <charset val="134"/>
      </rPr>
      <t>农林水支出</t>
    </r>
  </si>
  <si>
    <r>
      <rPr>
        <sz val="12"/>
        <rFont val="Times New Roman"/>
        <charset val="134"/>
      </rPr>
      <t xml:space="preserve">    </t>
    </r>
    <r>
      <rPr>
        <sz val="12"/>
        <rFont val="方正仿宋_GBK"/>
        <charset val="134"/>
      </rPr>
      <t>农业农村</t>
    </r>
  </si>
  <si>
    <r>
      <rPr>
        <sz val="12"/>
        <rFont val="Times New Roman"/>
        <charset val="134"/>
      </rPr>
      <t xml:space="preserve">        </t>
    </r>
    <r>
      <rPr>
        <sz val="12"/>
        <rFont val="方正仿宋_GBK"/>
        <charset val="134"/>
      </rPr>
      <t>农垦运行</t>
    </r>
  </si>
  <si>
    <r>
      <rPr>
        <sz val="12"/>
        <rFont val="Times New Roman"/>
        <charset val="134"/>
      </rPr>
      <t xml:space="preserve">      </t>
    </r>
    <r>
      <rPr>
        <sz val="12"/>
        <rFont val="方正仿宋_GBK"/>
        <charset val="134"/>
      </rPr>
      <t>科技转化与推广服务</t>
    </r>
  </si>
  <si>
    <r>
      <rPr>
        <sz val="12"/>
        <rFont val="Times New Roman"/>
        <charset val="134"/>
      </rPr>
      <t xml:space="preserve">      </t>
    </r>
    <r>
      <rPr>
        <sz val="12"/>
        <rFont val="方正仿宋_GBK"/>
        <charset val="134"/>
      </rPr>
      <t>病虫害控制</t>
    </r>
  </si>
  <si>
    <r>
      <rPr>
        <sz val="12"/>
        <rFont val="Times New Roman"/>
        <charset val="134"/>
      </rPr>
      <t xml:space="preserve">      </t>
    </r>
    <r>
      <rPr>
        <sz val="12"/>
        <rFont val="方正仿宋_GBK"/>
        <charset val="134"/>
      </rPr>
      <t>农产品质量安全</t>
    </r>
  </si>
  <si>
    <r>
      <rPr>
        <sz val="12"/>
        <rFont val="Times New Roman"/>
        <charset val="134"/>
      </rPr>
      <t xml:space="preserve">        </t>
    </r>
    <r>
      <rPr>
        <sz val="12"/>
        <rFont val="方正仿宋_GBK"/>
        <charset val="134"/>
      </rPr>
      <t>执法监管</t>
    </r>
  </si>
  <si>
    <r>
      <rPr>
        <sz val="12"/>
        <rFont val="Times New Roman"/>
        <charset val="134"/>
      </rPr>
      <t xml:space="preserve">      </t>
    </r>
    <r>
      <rPr>
        <sz val="12"/>
        <rFont val="方正仿宋_GBK"/>
        <charset val="134"/>
      </rPr>
      <t>统计监测与信息服务</t>
    </r>
  </si>
  <si>
    <r>
      <rPr>
        <sz val="12"/>
        <rFont val="Times New Roman"/>
        <charset val="134"/>
      </rPr>
      <t xml:space="preserve">      </t>
    </r>
    <r>
      <rPr>
        <sz val="12"/>
        <rFont val="方正仿宋_GBK"/>
        <charset val="134"/>
      </rPr>
      <t>行业业务管理</t>
    </r>
  </si>
  <si>
    <r>
      <rPr>
        <sz val="12"/>
        <rFont val="Times New Roman"/>
        <charset val="134"/>
      </rPr>
      <t xml:space="preserve">      </t>
    </r>
    <r>
      <rPr>
        <sz val="12"/>
        <rFont val="方正仿宋_GBK"/>
        <charset val="134"/>
      </rPr>
      <t>对外交流与合作</t>
    </r>
  </si>
  <si>
    <r>
      <rPr>
        <sz val="12"/>
        <rFont val="Times New Roman"/>
        <charset val="134"/>
      </rPr>
      <t xml:space="preserve">        </t>
    </r>
    <r>
      <rPr>
        <sz val="12"/>
        <rFont val="方正仿宋_GBK"/>
        <charset val="134"/>
      </rPr>
      <t>防灾救灾</t>
    </r>
  </si>
  <si>
    <r>
      <rPr>
        <sz val="12"/>
        <rFont val="Times New Roman"/>
        <charset val="134"/>
      </rPr>
      <t xml:space="preserve">      </t>
    </r>
    <r>
      <rPr>
        <sz val="12"/>
        <rFont val="方正仿宋_GBK"/>
        <charset val="134"/>
      </rPr>
      <t>稳定农民收入补贴</t>
    </r>
  </si>
  <si>
    <r>
      <rPr>
        <sz val="12"/>
        <rFont val="Times New Roman"/>
        <charset val="134"/>
      </rPr>
      <t xml:space="preserve">      </t>
    </r>
    <r>
      <rPr>
        <sz val="12"/>
        <rFont val="方正仿宋_GBK"/>
        <charset val="134"/>
      </rPr>
      <t>农业结构调整补贴</t>
    </r>
  </si>
  <si>
    <r>
      <rPr>
        <sz val="12"/>
        <rFont val="Times New Roman"/>
        <charset val="134"/>
      </rPr>
      <t xml:space="preserve">      </t>
    </r>
    <r>
      <rPr>
        <sz val="12"/>
        <rFont val="方正仿宋_GBK"/>
        <charset val="134"/>
      </rPr>
      <t>农业生产发展</t>
    </r>
  </si>
  <si>
    <r>
      <rPr>
        <sz val="12"/>
        <rFont val="Times New Roman"/>
        <charset val="134"/>
      </rPr>
      <t xml:space="preserve">      </t>
    </r>
    <r>
      <rPr>
        <sz val="12"/>
        <rFont val="方正仿宋_GBK"/>
        <charset val="134"/>
      </rPr>
      <t>农村合作经济</t>
    </r>
  </si>
  <si>
    <r>
      <rPr>
        <sz val="12"/>
        <rFont val="Times New Roman"/>
        <charset val="134"/>
      </rPr>
      <t xml:space="preserve">      </t>
    </r>
    <r>
      <rPr>
        <sz val="12"/>
        <rFont val="方正仿宋_GBK"/>
        <charset val="134"/>
      </rPr>
      <t>农产品加工与促销</t>
    </r>
  </si>
  <si>
    <r>
      <rPr>
        <sz val="12"/>
        <rFont val="Times New Roman"/>
        <charset val="134"/>
      </rPr>
      <t xml:space="preserve">        </t>
    </r>
    <r>
      <rPr>
        <sz val="12"/>
        <rFont val="方正仿宋_GBK"/>
        <charset val="134"/>
      </rPr>
      <t>农村社会事业</t>
    </r>
  </si>
  <si>
    <r>
      <rPr>
        <sz val="12"/>
        <rFont val="Times New Roman"/>
        <charset val="134"/>
      </rPr>
      <t xml:space="preserve">      </t>
    </r>
    <r>
      <rPr>
        <sz val="12"/>
        <rFont val="方正仿宋_GBK"/>
        <charset val="134"/>
      </rPr>
      <t>农业资源保护修复与利用</t>
    </r>
  </si>
  <si>
    <r>
      <rPr>
        <sz val="12"/>
        <rFont val="Times New Roman"/>
        <charset val="134"/>
      </rPr>
      <t xml:space="preserve">      </t>
    </r>
    <r>
      <rPr>
        <sz val="12"/>
        <rFont val="方正仿宋_GBK"/>
        <charset val="134"/>
      </rPr>
      <t>农村道路建设</t>
    </r>
  </si>
  <si>
    <r>
      <rPr>
        <sz val="12"/>
        <rFont val="Times New Roman"/>
        <charset val="134"/>
      </rPr>
      <t xml:space="preserve">        </t>
    </r>
    <r>
      <rPr>
        <sz val="12"/>
        <rFont val="方正仿宋_GBK"/>
        <charset val="134"/>
      </rPr>
      <t>渔业发展</t>
    </r>
  </si>
  <si>
    <r>
      <rPr>
        <sz val="12"/>
        <rFont val="Times New Roman"/>
        <charset val="134"/>
      </rPr>
      <t xml:space="preserve">      </t>
    </r>
    <r>
      <rPr>
        <sz val="12"/>
        <rFont val="方正仿宋_GBK"/>
        <charset val="134"/>
      </rPr>
      <t>对高校毕业生到基层任职补助</t>
    </r>
  </si>
  <si>
    <r>
      <rPr>
        <sz val="12"/>
        <rFont val="Times New Roman"/>
        <charset val="134"/>
      </rPr>
      <t xml:space="preserve">      </t>
    </r>
    <r>
      <rPr>
        <sz val="12"/>
        <rFont val="方正仿宋_GBK"/>
        <charset val="134"/>
      </rPr>
      <t>耕地建设与利用</t>
    </r>
  </si>
  <si>
    <r>
      <rPr>
        <sz val="12"/>
        <rFont val="Times New Roman"/>
        <charset val="134"/>
      </rPr>
      <t xml:space="preserve">        </t>
    </r>
    <r>
      <rPr>
        <sz val="12"/>
        <rFont val="方正仿宋_GBK"/>
        <charset val="134"/>
      </rPr>
      <t>其他农业农村支出</t>
    </r>
  </si>
  <si>
    <r>
      <rPr>
        <sz val="12"/>
        <rFont val="Times New Roman"/>
        <charset val="134"/>
      </rPr>
      <t xml:space="preserve">    </t>
    </r>
    <r>
      <rPr>
        <sz val="12"/>
        <rFont val="方正仿宋_GBK"/>
        <charset val="134"/>
      </rPr>
      <t>林业和草原</t>
    </r>
  </si>
  <si>
    <r>
      <rPr>
        <sz val="12"/>
        <rFont val="Times New Roman"/>
        <charset val="134"/>
      </rPr>
      <t xml:space="preserve">      </t>
    </r>
    <r>
      <rPr>
        <sz val="12"/>
        <rFont val="方正仿宋_GBK"/>
        <charset val="134"/>
      </rPr>
      <t>事业机构</t>
    </r>
  </si>
  <si>
    <r>
      <rPr>
        <sz val="12"/>
        <rFont val="Times New Roman"/>
        <charset val="134"/>
      </rPr>
      <t xml:space="preserve">      </t>
    </r>
    <r>
      <rPr>
        <sz val="12"/>
        <rFont val="方正仿宋_GBK"/>
        <charset val="134"/>
      </rPr>
      <t>森林资源培育</t>
    </r>
  </si>
  <si>
    <r>
      <rPr>
        <sz val="12"/>
        <rFont val="Times New Roman"/>
        <charset val="134"/>
      </rPr>
      <t xml:space="preserve">      </t>
    </r>
    <r>
      <rPr>
        <sz val="12"/>
        <rFont val="方正仿宋_GBK"/>
        <charset val="134"/>
      </rPr>
      <t>技术推广与转化</t>
    </r>
  </si>
  <si>
    <r>
      <rPr>
        <sz val="12"/>
        <rFont val="Times New Roman"/>
        <charset val="134"/>
      </rPr>
      <t xml:space="preserve">      </t>
    </r>
    <r>
      <rPr>
        <sz val="12"/>
        <rFont val="方正仿宋_GBK"/>
        <charset val="134"/>
      </rPr>
      <t>森林资源管理</t>
    </r>
  </si>
  <si>
    <r>
      <rPr>
        <sz val="12"/>
        <rFont val="Times New Roman"/>
        <charset val="134"/>
      </rPr>
      <t xml:space="preserve">      </t>
    </r>
    <r>
      <rPr>
        <sz val="12"/>
        <rFont val="方正仿宋_GBK"/>
        <charset val="134"/>
      </rPr>
      <t>森林生态效益补偿</t>
    </r>
  </si>
  <si>
    <r>
      <rPr>
        <sz val="12"/>
        <rFont val="Times New Roman"/>
        <charset val="134"/>
      </rPr>
      <t xml:space="preserve">      </t>
    </r>
    <r>
      <rPr>
        <sz val="12"/>
        <rFont val="方正仿宋_GBK"/>
        <charset val="134"/>
      </rPr>
      <t>动植物保护</t>
    </r>
  </si>
  <si>
    <r>
      <rPr>
        <sz val="12"/>
        <rFont val="Times New Roman"/>
        <charset val="134"/>
      </rPr>
      <t xml:space="preserve">      </t>
    </r>
    <r>
      <rPr>
        <sz val="12"/>
        <rFont val="方正仿宋_GBK"/>
        <charset val="134"/>
      </rPr>
      <t>湿地保护</t>
    </r>
  </si>
  <si>
    <r>
      <rPr>
        <sz val="12"/>
        <rFont val="Times New Roman"/>
        <charset val="134"/>
      </rPr>
      <t xml:space="preserve">      </t>
    </r>
    <r>
      <rPr>
        <sz val="12"/>
        <rFont val="方正仿宋_GBK"/>
        <charset val="134"/>
      </rPr>
      <t>执法与监督</t>
    </r>
  </si>
  <si>
    <r>
      <rPr>
        <sz val="12"/>
        <rFont val="Times New Roman"/>
        <charset val="134"/>
      </rPr>
      <t xml:space="preserve">      </t>
    </r>
    <r>
      <rPr>
        <sz val="12"/>
        <rFont val="方正仿宋_GBK"/>
        <charset val="134"/>
      </rPr>
      <t>防沙治沙</t>
    </r>
  </si>
  <si>
    <r>
      <rPr>
        <sz val="12"/>
        <rFont val="Times New Roman"/>
        <charset val="134"/>
      </rPr>
      <t xml:space="preserve">      </t>
    </r>
    <r>
      <rPr>
        <sz val="12"/>
        <rFont val="方正仿宋_GBK"/>
        <charset val="134"/>
      </rPr>
      <t>对外合作与交流</t>
    </r>
  </si>
  <si>
    <r>
      <rPr>
        <sz val="12"/>
        <rFont val="Times New Roman"/>
        <charset val="134"/>
      </rPr>
      <t xml:space="preserve">      </t>
    </r>
    <r>
      <rPr>
        <sz val="12"/>
        <rFont val="方正仿宋_GBK"/>
        <charset val="134"/>
      </rPr>
      <t>产业化管理</t>
    </r>
  </si>
  <si>
    <r>
      <rPr>
        <sz val="12"/>
        <rFont val="Times New Roman"/>
        <charset val="134"/>
      </rPr>
      <t xml:space="preserve">      </t>
    </r>
    <r>
      <rPr>
        <sz val="12"/>
        <rFont val="方正仿宋_GBK"/>
        <charset val="134"/>
      </rPr>
      <t>信息管理</t>
    </r>
  </si>
  <si>
    <r>
      <rPr>
        <sz val="12"/>
        <rFont val="Times New Roman"/>
        <charset val="134"/>
      </rPr>
      <t xml:space="preserve">      </t>
    </r>
    <r>
      <rPr>
        <sz val="12"/>
        <rFont val="方正仿宋_GBK"/>
        <charset val="134"/>
      </rPr>
      <t>林区公共支出</t>
    </r>
  </si>
  <si>
    <r>
      <rPr>
        <sz val="12"/>
        <rFont val="Times New Roman"/>
        <charset val="134"/>
      </rPr>
      <t xml:space="preserve">      </t>
    </r>
    <r>
      <rPr>
        <sz val="12"/>
        <rFont val="方正仿宋_GBK"/>
        <charset val="134"/>
      </rPr>
      <t>贷款贴息</t>
    </r>
  </si>
  <si>
    <r>
      <rPr>
        <sz val="12"/>
        <rFont val="Times New Roman"/>
        <charset val="134"/>
      </rPr>
      <t xml:space="preserve">      </t>
    </r>
    <r>
      <rPr>
        <sz val="12"/>
        <rFont val="方正仿宋_GBK"/>
        <charset val="134"/>
      </rPr>
      <t>林业草原防灾减灾</t>
    </r>
  </si>
  <si>
    <r>
      <rPr>
        <sz val="12"/>
        <rFont val="Times New Roman"/>
        <charset val="134"/>
      </rPr>
      <t xml:space="preserve">      </t>
    </r>
    <r>
      <rPr>
        <sz val="12"/>
        <rFont val="方正仿宋_GBK"/>
        <charset val="134"/>
      </rPr>
      <t>草原管理</t>
    </r>
  </si>
  <si>
    <r>
      <rPr>
        <sz val="12"/>
        <rFont val="Times New Roman"/>
        <charset val="134"/>
      </rPr>
      <t xml:space="preserve">      </t>
    </r>
    <r>
      <rPr>
        <sz val="12"/>
        <rFont val="方正仿宋_GBK"/>
        <charset val="134"/>
      </rPr>
      <t>退耕还林还草</t>
    </r>
  </si>
  <si>
    <r>
      <rPr>
        <sz val="12"/>
        <rFont val="Times New Roman"/>
        <charset val="134"/>
      </rPr>
      <t xml:space="preserve">      </t>
    </r>
    <r>
      <rPr>
        <sz val="12"/>
        <rFont val="方正仿宋_GBK"/>
        <charset val="134"/>
      </rPr>
      <t>其他林业和草原支出</t>
    </r>
  </si>
  <si>
    <r>
      <rPr>
        <sz val="12"/>
        <rFont val="Times New Roman"/>
        <charset val="134"/>
      </rPr>
      <t xml:space="preserve">    </t>
    </r>
    <r>
      <rPr>
        <sz val="12"/>
        <rFont val="方正仿宋_GBK"/>
        <charset val="134"/>
      </rPr>
      <t>水利</t>
    </r>
  </si>
  <si>
    <r>
      <rPr>
        <sz val="12"/>
        <rFont val="Times New Roman"/>
        <charset val="134"/>
      </rPr>
      <t xml:space="preserve">      </t>
    </r>
    <r>
      <rPr>
        <sz val="12"/>
        <rFont val="方正仿宋_GBK"/>
        <charset val="134"/>
      </rPr>
      <t>水利行业业务管理</t>
    </r>
  </si>
  <si>
    <r>
      <rPr>
        <sz val="12"/>
        <rFont val="Times New Roman"/>
        <charset val="134"/>
      </rPr>
      <t xml:space="preserve">      </t>
    </r>
    <r>
      <rPr>
        <sz val="12"/>
        <rFont val="方正仿宋_GBK"/>
        <charset val="134"/>
      </rPr>
      <t>水利工程建设</t>
    </r>
  </si>
  <si>
    <r>
      <rPr>
        <sz val="12"/>
        <rFont val="Times New Roman"/>
        <charset val="134"/>
      </rPr>
      <t xml:space="preserve">      </t>
    </r>
    <r>
      <rPr>
        <sz val="12"/>
        <rFont val="方正仿宋_GBK"/>
        <charset val="134"/>
      </rPr>
      <t>水利工程运行与维护</t>
    </r>
  </si>
  <si>
    <r>
      <rPr>
        <sz val="12"/>
        <rFont val="Times New Roman"/>
        <charset val="134"/>
      </rPr>
      <t xml:space="preserve">      </t>
    </r>
    <r>
      <rPr>
        <sz val="12"/>
        <rFont val="方正仿宋_GBK"/>
        <charset val="134"/>
      </rPr>
      <t>长江黄河等流域管理</t>
    </r>
  </si>
  <si>
    <r>
      <rPr>
        <sz val="12"/>
        <rFont val="Times New Roman"/>
        <charset val="134"/>
      </rPr>
      <t xml:space="preserve">      </t>
    </r>
    <r>
      <rPr>
        <sz val="12"/>
        <rFont val="方正仿宋_GBK"/>
        <charset val="134"/>
      </rPr>
      <t>水利前期工作</t>
    </r>
  </si>
  <si>
    <r>
      <rPr>
        <sz val="12"/>
        <rFont val="Times New Roman"/>
        <charset val="134"/>
      </rPr>
      <t xml:space="preserve">      </t>
    </r>
    <r>
      <rPr>
        <sz val="12"/>
        <rFont val="方正仿宋_GBK"/>
        <charset val="134"/>
      </rPr>
      <t>水利执法监督</t>
    </r>
  </si>
  <si>
    <r>
      <rPr>
        <sz val="12"/>
        <rFont val="Times New Roman"/>
        <charset val="134"/>
      </rPr>
      <t xml:space="preserve">      </t>
    </r>
    <r>
      <rPr>
        <sz val="12"/>
        <rFont val="方正仿宋_GBK"/>
        <charset val="134"/>
      </rPr>
      <t>水土保持</t>
    </r>
  </si>
  <si>
    <r>
      <rPr>
        <sz val="12"/>
        <rFont val="Times New Roman"/>
        <charset val="134"/>
      </rPr>
      <t xml:space="preserve">      </t>
    </r>
    <r>
      <rPr>
        <sz val="12"/>
        <rFont val="方正仿宋_GBK"/>
        <charset val="134"/>
      </rPr>
      <t>水资源节约管理与保护</t>
    </r>
  </si>
  <si>
    <r>
      <rPr>
        <sz val="12"/>
        <rFont val="Times New Roman"/>
        <charset val="134"/>
      </rPr>
      <t xml:space="preserve">      </t>
    </r>
    <r>
      <rPr>
        <sz val="12"/>
        <rFont val="方正仿宋_GBK"/>
        <charset val="134"/>
      </rPr>
      <t>水质监测</t>
    </r>
  </si>
  <si>
    <r>
      <rPr>
        <sz val="12"/>
        <rFont val="Times New Roman"/>
        <charset val="134"/>
      </rPr>
      <t xml:space="preserve">      </t>
    </r>
    <r>
      <rPr>
        <sz val="12"/>
        <rFont val="方正仿宋_GBK"/>
        <charset val="134"/>
      </rPr>
      <t>水文测报</t>
    </r>
  </si>
  <si>
    <r>
      <rPr>
        <sz val="12"/>
        <rFont val="Times New Roman"/>
        <charset val="134"/>
      </rPr>
      <t xml:space="preserve">      </t>
    </r>
    <r>
      <rPr>
        <sz val="12"/>
        <rFont val="方正仿宋_GBK"/>
        <charset val="134"/>
      </rPr>
      <t>防汛</t>
    </r>
  </si>
  <si>
    <r>
      <rPr>
        <sz val="12"/>
        <rFont val="Times New Roman"/>
        <charset val="134"/>
      </rPr>
      <t xml:space="preserve">      </t>
    </r>
    <r>
      <rPr>
        <sz val="12"/>
        <rFont val="方正仿宋_GBK"/>
        <charset val="134"/>
      </rPr>
      <t>抗旱</t>
    </r>
  </si>
  <si>
    <r>
      <rPr>
        <sz val="12"/>
        <rFont val="Times New Roman"/>
        <charset val="134"/>
      </rPr>
      <t xml:space="preserve">      </t>
    </r>
    <r>
      <rPr>
        <sz val="12"/>
        <rFont val="方正仿宋_GBK"/>
        <charset val="134"/>
      </rPr>
      <t>农村水利</t>
    </r>
  </si>
  <si>
    <r>
      <rPr>
        <sz val="12"/>
        <rFont val="Times New Roman"/>
        <charset val="134"/>
      </rPr>
      <t xml:space="preserve">      </t>
    </r>
    <r>
      <rPr>
        <sz val="12"/>
        <rFont val="方正仿宋_GBK"/>
        <charset val="134"/>
      </rPr>
      <t>水利技术推广</t>
    </r>
  </si>
  <si>
    <r>
      <rPr>
        <sz val="12"/>
        <rFont val="Times New Roman"/>
        <charset val="134"/>
      </rPr>
      <t xml:space="preserve">      </t>
    </r>
    <r>
      <rPr>
        <sz val="12"/>
        <rFont val="方正仿宋_GBK"/>
        <charset val="134"/>
      </rPr>
      <t>国际河流治理与管理</t>
    </r>
  </si>
  <si>
    <r>
      <rPr>
        <sz val="12"/>
        <rFont val="Times New Roman"/>
        <charset val="134"/>
      </rPr>
      <t xml:space="preserve">      </t>
    </r>
    <r>
      <rPr>
        <sz val="12"/>
        <rFont val="方正仿宋_GBK"/>
        <charset val="134"/>
      </rPr>
      <t>江河湖库水系综合整治</t>
    </r>
  </si>
  <si>
    <r>
      <rPr>
        <sz val="12"/>
        <rFont val="Times New Roman"/>
        <charset val="134"/>
      </rPr>
      <t xml:space="preserve">      </t>
    </r>
    <r>
      <rPr>
        <sz val="12"/>
        <rFont val="方正仿宋_GBK"/>
        <charset val="134"/>
      </rPr>
      <t>大中型水库移民后期扶持专项支出</t>
    </r>
  </si>
  <si>
    <r>
      <rPr>
        <sz val="12"/>
        <rFont val="Times New Roman"/>
        <charset val="134"/>
      </rPr>
      <t xml:space="preserve">      </t>
    </r>
    <r>
      <rPr>
        <sz val="12"/>
        <rFont val="方正仿宋_GBK"/>
        <charset val="134"/>
      </rPr>
      <t>水利安全监督</t>
    </r>
  </si>
  <si>
    <r>
      <rPr>
        <sz val="12"/>
        <rFont val="Times New Roman"/>
        <charset val="134"/>
      </rPr>
      <t xml:space="preserve">      </t>
    </r>
    <r>
      <rPr>
        <sz val="12"/>
        <rFont val="方正仿宋_GBK"/>
        <charset val="134"/>
      </rPr>
      <t>水利建设征地及移民支出</t>
    </r>
  </si>
  <si>
    <r>
      <rPr>
        <sz val="12"/>
        <rFont val="Times New Roman"/>
        <charset val="134"/>
      </rPr>
      <t xml:space="preserve">      </t>
    </r>
    <r>
      <rPr>
        <sz val="12"/>
        <rFont val="方正仿宋_GBK"/>
        <charset val="134"/>
      </rPr>
      <t>农村人畜饮水</t>
    </r>
  </si>
  <si>
    <r>
      <rPr>
        <sz val="12"/>
        <rFont val="Times New Roman"/>
        <charset val="134"/>
      </rPr>
      <t xml:space="preserve">      </t>
    </r>
    <r>
      <rPr>
        <sz val="12"/>
        <rFont val="方正仿宋_GBK"/>
        <charset val="134"/>
      </rPr>
      <t>南水北调工程建设</t>
    </r>
  </si>
  <si>
    <r>
      <rPr>
        <sz val="12"/>
        <rFont val="Times New Roman"/>
        <charset val="134"/>
      </rPr>
      <t xml:space="preserve">      </t>
    </r>
    <r>
      <rPr>
        <sz val="12"/>
        <rFont val="方正仿宋_GBK"/>
        <charset val="134"/>
      </rPr>
      <t>南水北调工程管理</t>
    </r>
  </si>
  <si>
    <r>
      <rPr>
        <sz val="12"/>
        <rFont val="Times New Roman"/>
        <charset val="134"/>
      </rPr>
      <t xml:space="preserve">      </t>
    </r>
    <r>
      <rPr>
        <sz val="12"/>
        <rFont val="方正仿宋_GBK"/>
        <charset val="134"/>
      </rPr>
      <t>其他水利支出</t>
    </r>
  </si>
  <si>
    <r>
      <rPr>
        <sz val="12"/>
        <rFont val="Times New Roman"/>
        <charset val="134"/>
      </rPr>
      <t xml:space="preserve">    </t>
    </r>
    <r>
      <rPr>
        <sz val="12"/>
        <rFont val="方正仿宋_GBK"/>
        <charset val="134"/>
      </rPr>
      <t>巩固脱贫衔接乡村振兴</t>
    </r>
  </si>
  <si>
    <r>
      <rPr>
        <sz val="12"/>
        <rFont val="Times New Roman"/>
        <charset val="134"/>
      </rPr>
      <t xml:space="preserve">      </t>
    </r>
    <r>
      <rPr>
        <sz val="12"/>
        <rFont val="方正仿宋_GBK"/>
        <charset val="134"/>
      </rPr>
      <t>农村基础设施建设</t>
    </r>
  </si>
  <si>
    <r>
      <rPr>
        <sz val="12"/>
        <rFont val="Times New Roman"/>
        <charset val="134"/>
      </rPr>
      <t xml:space="preserve">      </t>
    </r>
    <r>
      <rPr>
        <sz val="12"/>
        <rFont val="方正仿宋_GBK"/>
        <charset val="134"/>
      </rPr>
      <t>生产发展</t>
    </r>
  </si>
  <si>
    <r>
      <rPr>
        <sz val="12"/>
        <rFont val="Times New Roman"/>
        <charset val="134"/>
      </rPr>
      <t xml:space="preserve">      </t>
    </r>
    <r>
      <rPr>
        <sz val="12"/>
        <rFont val="方正仿宋_GBK"/>
        <charset val="134"/>
      </rPr>
      <t>社会发展</t>
    </r>
  </si>
  <si>
    <r>
      <rPr>
        <sz val="12"/>
        <rFont val="Times New Roman"/>
        <charset val="134"/>
      </rPr>
      <t xml:space="preserve">      </t>
    </r>
    <r>
      <rPr>
        <sz val="12"/>
        <rFont val="方正仿宋_GBK"/>
        <charset val="134"/>
      </rPr>
      <t>贷款奖补和贴息</t>
    </r>
  </si>
  <si>
    <r>
      <rPr>
        <sz val="12"/>
        <rFont val="Times New Roman"/>
        <charset val="134"/>
      </rPr>
      <t xml:space="preserve">      “</t>
    </r>
    <r>
      <rPr>
        <sz val="12"/>
        <rFont val="方正仿宋_GBK"/>
        <charset val="134"/>
      </rPr>
      <t>三西</t>
    </r>
    <r>
      <rPr>
        <sz val="12"/>
        <rFont val="Times New Roman"/>
        <charset val="134"/>
      </rPr>
      <t>”</t>
    </r>
    <r>
      <rPr>
        <sz val="12"/>
        <rFont val="方正仿宋_GBK"/>
        <charset val="134"/>
      </rPr>
      <t>农业建设专项补助</t>
    </r>
  </si>
  <si>
    <r>
      <rPr>
        <sz val="12"/>
        <rFont val="Times New Roman"/>
        <charset val="134"/>
      </rPr>
      <t xml:space="preserve">      </t>
    </r>
    <r>
      <rPr>
        <sz val="12"/>
        <rFont val="方正仿宋_GBK"/>
        <charset val="134"/>
      </rPr>
      <t>其他巩固脱贫衔接乡村振兴支出</t>
    </r>
  </si>
  <si>
    <r>
      <rPr>
        <sz val="12"/>
        <rFont val="Times New Roman"/>
        <charset val="134"/>
      </rPr>
      <t xml:space="preserve">    </t>
    </r>
    <r>
      <rPr>
        <sz val="12"/>
        <rFont val="方正仿宋_GBK"/>
        <charset val="134"/>
      </rPr>
      <t>农村综合改革</t>
    </r>
  </si>
  <si>
    <r>
      <rPr>
        <sz val="12"/>
        <rFont val="Times New Roman"/>
        <charset val="134"/>
      </rPr>
      <t xml:space="preserve">      </t>
    </r>
    <r>
      <rPr>
        <sz val="12"/>
        <rFont val="方正仿宋_GBK"/>
        <charset val="134"/>
      </rPr>
      <t>对村级公益事业建设的补助</t>
    </r>
  </si>
  <si>
    <r>
      <rPr>
        <sz val="12"/>
        <rFont val="Times New Roman"/>
        <charset val="134"/>
      </rPr>
      <t xml:space="preserve">      </t>
    </r>
    <r>
      <rPr>
        <sz val="12"/>
        <rFont val="方正仿宋_GBK"/>
        <charset val="134"/>
      </rPr>
      <t>国有农场办社会职能改革补助</t>
    </r>
  </si>
  <si>
    <r>
      <rPr>
        <sz val="12"/>
        <rFont val="Times New Roman"/>
        <charset val="134"/>
      </rPr>
      <t xml:space="preserve">      </t>
    </r>
    <r>
      <rPr>
        <sz val="12"/>
        <rFont val="方正仿宋_GBK"/>
        <charset val="134"/>
      </rPr>
      <t>对村民委员会和村党支部的补助</t>
    </r>
  </si>
  <si>
    <r>
      <rPr>
        <sz val="12"/>
        <rFont val="Times New Roman"/>
        <charset val="134"/>
      </rPr>
      <t xml:space="preserve">      </t>
    </r>
    <r>
      <rPr>
        <sz val="12"/>
        <rFont val="方正仿宋_GBK"/>
        <charset val="134"/>
      </rPr>
      <t>对村集体经济组织的补助</t>
    </r>
  </si>
  <si>
    <r>
      <rPr>
        <sz val="12"/>
        <rFont val="Times New Roman"/>
        <charset val="134"/>
      </rPr>
      <t xml:space="preserve">      </t>
    </r>
    <r>
      <rPr>
        <sz val="12"/>
        <rFont val="方正仿宋_GBK"/>
        <charset val="134"/>
      </rPr>
      <t>农村综合改革示范试点补助</t>
    </r>
  </si>
  <si>
    <r>
      <rPr>
        <sz val="12"/>
        <rFont val="Times New Roman"/>
        <charset val="134"/>
      </rPr>
      <t xml:space="preserve">      </t>
    </r>
    <r>
      <rPr>
        <sz val="12"/>
        <rFont val="方正仿宋_GBK"/>
        <charset val="134"/>
      </rPr>
      <t>其他农村综合改革支出</t>
    </r>
  </si>
  <si>
    <r>
      <rPr>
        <sz val="12"/>
        <rFont val="Times New Roman"/>
        <charset val="134"/>
      </rPr>
      <t xml:space="preserve">    </t>
    </r>
    <r>
      <rPr>
        <sz val="12"/>
        <rFont val="方正仿宋_GBK"/>
        <charset val="134"/>
      </rPr>
      <t>普惠金融发展支出</t>
    </r>
  </si>
  <si>
    <r>
      <rPr>
        <sz val="12"/>
        <rFont val="Times New Roman"/>
        <charset val="134"/>
      </rPr>
      <t xml:space="preserve">      </t>
    </r>
    <r>
      <rPr>
        <sz val="12"/>
        <rFont val="方正仿宋_GBK"/>
        <charset val="134"/>
      </rPr>
      <t>支持农村金融机构</t>
    </r>
  </si>
  <si>
    <r>
      <rPr>
        <sz val="12"/>
        <rFont val="Times New Roman"/>
        <charset val="134"/>
      </rPr>
      <t xml:space="preserve">      </t>
    </r>
    <r>
      <rPr>
        <sz val="12"/>
        <rFont val="方正仿宋_GBK"/>
        <charset val="134"/>
      </rPr>
      <t>农业保险保费补贴</t>
    </r>
  </si>
  <si>
    <r>
      <rPr>
        <sz val="12"/>
        <rFont val="Times New Roman"/>
        <charset val="134"/>
      </rPr>
      <t xml:space="preserve">      </t>
    </r>
    <r>
      <rPr>
        <sz val="12"/>
        <rFont val="方正仿宋_GBK"/>
        <charset val="134"/>
      </rPr>
      <t>创业担保贷款贴息及奖补</t>
    </r>
  </si>
  <si>
    <r>
      <rPr>
        <sz val="12"/>
        <rFont val="Times New Roman"/>
        <charset val="134"/>
      </rPr>
      <t xml:space="preserve">      </t>
    </r>
    <r>
      <rPr>
        <sz val="12"/>
        <rFont val="方正仿宋_GBK"/>
        <charset val="134"/>
      </rPr>
      <t>补充创业担保贷款基金</t>
    </r>
  </si>
  <si>
    <r>
      <rPr>
        <sz val="12"/>
        <rFont val="Times New Roman"/>
        <charset val="134"/>
      </rPr>
      <t xml:space="preserve">      </t>
    </r>
    <r>
      <rPr>
        <sz val="12"/>
        <rFont val="方正仿宋_GBK"/>
        <charset val="134"/>
      </rPr>
      <t>其他普惠金融发展支出</t>
    </r>
  </si>
  <si>
    <r>
      <rPr>
        <sz val="12"/>
        <rFont val="Times New Roman"/>
        <charset val="134"/>
      </rPr>
      <t xml:space="preserve">    </t>
    </r>
    <r>
      <rPr>
        <sz val="12"/>
        <rFont val="方正仿宋_GBK"/>
        <charset val="134"/>
      </rPr>
      <t>目标价格补贴</t>
    </r>
  </si>
  <si>
    <r>
      <rPr>
        <sz val="12"/>
        <rFont val="Times New Roman"/>
        <charset val="134"/>
      </rPr>
      <t xml:space="preserve">      </t>
    </r>
    <r>
      <rPr>
        <sz val="12"/>
        <rFont val="方正仿宋_GBK"/>
        <charset val="134"/>
      </rPr>
      <t>棉花目标价格补贴</t>
    </r>
  </si>
  <si>
    <r>
      <rPr>
        <sz val="12"/>
        <rFont val="Times New Roman"/>
        <charset val="134"/>
      </rPr>
      <t xml:space="preserve">      </t>
    </r>
    <r>
      <rPr>
        <sz val="12"/>
        <rFont val="方正仿宋_GBK"/>
        <charset val="134"/>
      </rPr>
      <t>其他目标价格补贴</t>
    </r>
  </si>
  <si>
    <r>
      <rPr>
        <sz val="12"/>
        <rFont val="Times New Roman"/>
        <charset val="134"/>
      </rPr>
      <t xml:space="preserve">    </t>
    </r>
    <r>
      <rPr>
        <sz val="12"/>
        <rFont val="方正仿宋_GBK"/>
        <charset val="134"/>
      </rPr>
      <t>其他农林水支出</t>
    </r>
  </si>
  <si>
    <r>
      <rPr>
        <sz val="12"/>
        <rFont val="Times New Roman"/>
        <charset val="134"/>
      </rPr>
      <t xml:space="preserve">      </t>
    </r>
    <r>
      <rPr>
        <sz val="12"/>
        <rFont val="方正仿宋_GBK"/>
        <charset val="134"/>
      </rPr>
      <t>化解其他公益性乡村债务支出</t>
    </r>
  </si>
  <si>
    <r>
      <rPr>
        <sz val="12"/>
        <rFont val="Times New Roman"/>
        <charset val="134"/>
      </rPr>
      <t xml:space="preserve">      </t>
    </r>
    <r>
      <rPr>
        <sz val="12"/>
        <rFont val="方正仿宋_GBK"/>
        <charset val="134"/>
      </rPr>
      <t>其他农林水支出</t>
    </r>
  </si>
  <si>
    <r>
      <rPr>
        <sz val="12"/>
        <rFont val="Times New Roman"/>
        <charset val="134"/>
      </rPr>
      <t xml:space="preserve">  </t>
    </r>
    <r>
      <rPr>
        <sz val="12"/>
        <rFont val="方正仿宋_GBK"/>
        <charset val="134"/>
      </rPr>
      <t>交通运输支出</t>
    </r>
  </si>
  <si>
    <r>
      <rPr>
        <sz val="12"/>
        <rFont val="Times New Roman"/>
        <charset val="134"/>
      </rPr>
      <t xml:space="preserve">    </t>
    </r>
    <r>
      <rPr>
        <sz val="12"/>
        <rFont val="方正仿宋_GBK"/>
        <charset val="134"/>
      </rPr>
      <t>公路水路运输</t>
    </r>
  </si>
  <si>
    <r>
      <rPr>
        <sz val="12"/>
        <rFont val="Times New Roman"/>
        <charset val="134"/>
      </rPr>
      <t xml:space="preserve">      </t>
    </r>
    <r>
      <rPr>
        <sz val="12"/>
        <rFont val="方正仿宋_GBK"/>
        <charset val="134"/>
      </rPr>
      <t>公路建设</t>
    </r>
  </si>
  <si>
    <r>
      <rPr>
        <sz val="12"/>
        <rFont val="Times New Roman"/>
        <charset val="134"/>
      </rPr>
      <t xml:space="preserve">      </t>
    </r>
    <r>
      <rPr>
        <sz val="12"/>
        <rFont val="方正仿宋_GBK"/>
        <charset val="134"/>
      </rPr>
      <t>公路养护</t>
    </r>
  </si>
  <si>
    <r>
      <rPr>
        <sz val="12"/>
        <rFont val="Times New Roman"/>
        <charset val="134"/>
      </rPr>
      <t xml:space="preserve">      </t>
    </r>
    <r>
      <rPr>
        <sz val="12"/>
        <rFont val="方正仿宋_GBK"/>
        <charset val="134"/>
      </rPr>
      <t>交通运输信息化建设</t>
    </r>
  </si>
  <si>
    <r>
      <rPr>
        <sz val="12"/>
        <rFont val="Times New Roman"/>
        <charset val="134"/>
      </rPr>
      <t xml:space="preserve">      </t>
    </r>
    <r>
      <rPr>
        <sz val="12"/>
        <rFont val="方正仿宋_GBK"/>
        <charset val="134"/>
      </rPr>
      <t>公路和运输安全</t>
    </r>
  </si>
  <si>
    <r>
      <rPr>
        <sz val="12"/>
        <rFont val="Times New Roman"/>
        <charset val="134"/>
      </rPr>
      <t xml:space="preserve">      </t>
    </r>
    <r>
      <rPr>
        <sz val="12"/>
        <rFont val="方正仿宋_GBK"/>
        <charset val="134"/>
      </rPr>
      <t>公路还贷专项</t>
    </r>
  </si>
  <si>
    <r>
      <rPr>
        <sz val="12"/>
        <rFont val="Times New Roman"/>
        <charset val="134"/>
      </rPr>
      <t xml:space="preserve">      </t>
    </r>
    <r>
      <rPr>
        <sz val="12"/>
        <rFont val="方正仿宋_GBK"/>
        <charset val="134"/>
      </rPr>
      <t>公路运输管理</t>
    </r>
  </si>
  <si>
    <r>
      <rPr>
        <sz val="12"/>
        <rFont val="Times New Roman"/>
        <charset val="134"/>
      </rPr>
      <t xml:space="preserve">      </t>
    </r>
    <r>
      <rPr>
        <sz val="12"/>
        <rFont val="方正仿宋_GBK"/>
        <charset val="134"/>
      </rPr>
      <t>公路和运输技术标准化建设</t>
    </r>
  </si>
  <si>
    <r>
      <rPr>
        <sz val="12"/>
        <rFont val="Times New Roman"/>
        <charset val="134"/>
      </rPr>
      <t xml:space="preserve">      </t>
    </r>
    <r>
      <rPr>
        <sz val="12"/>
        <rFont val="方正仿宋_GBK"/>
        <charset val="134"/>
      </rPr>
      <t>港口设施</t>
    </r>
  </si>
  <si>
    <r>
      <rPr>
        <sz val="12"/>
        <rFont val="Times New Roman"/>
        <charset val="134"/>
      </rPr>
      <t xml:space="preserve">      </t>
    </r>
    <r>
      <rPr>
        <sz val="12"/>
        <rFont val="方正仿宋_GBK"/>
        <charset val="134"/>
      </rPr>
      <t>航道维护</t>
    </r>
  </si>
  <si>
    <r>
      <rPr>
        <sz val="12"/>
        <rFont val="Times New Roman"/>
        <charset val="134"/>
      </rPr>
      <t xml:space="preserve">      </t>
    </r>
    <r>
      <rPr>
        <sz val="12"/>
        <rFont val="方正仿宋_GBK"/>
        <charset val="134"/>
      </rPr>
      <t>船舶检验</t>
    </r>
  </si>
  <si>
    <r>
      <rPr>
        <sz val="12"/>
        <rFont val="Times New Roman"/>
        <charset val="134"/>
      </rPr>
      <t xml:space="preserve">      </t>
    </r>
    <r>
      <rPr>
        <sz val="12"/>
        <rFont val="方正仿宋_GBK"/>
        <charset val="134"/>
      </rPr>
      <t>救助打捞</t>
    </r>
  </si>
  <si>
    <r>
      <rPr>
        <sz val="12"/>
        <rFont val="Times New Roman"/>
        <charset val="134"/>
      </rPr>
      <t xml:space="preserve">      </t>
    </r>
    <r>
      <rPr>
        <sz val="12"/>
        <rFont val="方正仿宋_GBK"/>
        <charset val="134"/>
      </rPr>
      <t>内河运输</t>
    </r>
  </si>
  <si>
    <r>
      <rPr>
        <sz val="12"/>
        <rFont val="Times New Roman"/>
        <charset val="134"/>
      </rPr>
      <t xml:space="preserve">      </t>
    </r>
    <r>
      <rPr>
        <sz val="12"/>
        <rFont val="方正仿宋_GBK"/>
        <charset val="134"/>
      </rPr>
      <t>远洋运输</t>
    </r>
  </si>
  <si>
    <r>
      <rPr>
        <sz val="12"/>
        <rFont val="Times New Roman"/>
        <charset val="134"/>
      </rPr>
      <t xml:space="preserve">      </t>
    </r>
    <r>
      <rPr>
        <sz val="12"/>
        <rFont val="方正仿宋_GBK"/>
        <charset val="134"/>
      </rPr>
      <t>海事管理</t>
    </r>
  </si>
  <si>
    <r>
      <rPr>
        <sz val="12"/>
        <rFont val="Times New Roman"/>
        <charset val="134"/>
      </rPr>
      <t xml:space="preserve">      </t>
    </r>
    <r>
      <rPr>
        <sz val="12"/>
        <rFont val="方正仿宋_GBK"/>
        <charset val="134"/>
      </rPr>
      <t>航标事业发展支出</t>
    </r>
  </si>
  <si>
    <r>
      <rPr>
        <sz val="12"/>
        <rFont val="Times New Roman"/>
        <charset val="134"/>
      </rPr>
      <t xml:space="preserve">      </t>
    </r>
    <r>
      <rPr>
        <sz val="12"/>
        <rFont val="方正仿宋_GBK"/>
        <charset val="134"/>
      </rPr>
      <t>水路运输管理支出</t>
    </r>
  </si>
  <si>
    <r>
      <rPr>
        <sz val="12"/>
        <rFont val="Times New Roman"/>
        <charset val="134"/>
      </rPr>
      <t xml:space="preserve">      </t>
    </r>
    <r>
      <rPr>
        <sz val="12"/>
        <rFont val="方正仿宋_GBK"/>
        <charset val="134"/>
      </rPr>
      <t>口岸建设</t>
    </r>
  </si>
  <si>
    <r>
      <rPr>
        <sz val="12"/>
        <rFont val="Times New Roman"/>
        <charset val="134"/>
      </rPr>
      <t xml:space="preserve">      </t>
    </r>
    <r>
      <rPr>
        <sz val="12"/>
        <rFont val="方正仿宋_GBK"/>
        <charset val="134"/>
      </rPr>
      <t>其他公路水路运输支出</t>
    </r>
  </si>
  <si>
    <r>
      <rPr>
        <sz val="12"/>
        <rFont val="Times New Roman"/>
        <charset val="134"/>
      </rPr>
      <t xml:space="preserve">    </t>
    </r>
    <r>
      <rPr>
        <sz val="12"/>
        <rFont val="方正仿宋_GBK"/>
        <charset val="134"/>
      </rPr>
      <t>铁路运输</t>
    </r>
  </si>
  <si>
    <r>
      <rPr>
        <sz val="12"/>
        <rFont val="Times New Roman"/>
        <charset val="134"/>
      </rPr>
      <t xml:space="preserve">      </t>
    </r>
    <r>
      <rPr>
        <sz val="12"/>
        <rFont val="方正仿宋_GBK"/>
        <charset val="134"/>
      </rPr>
      <t>铁路路网建设</t>
    </r>
  </si>
  <si>
    <r>
      <rPr>
        <sz val="12"/>
        <rFont val="Times New Roman"/>
        <charset val="134"/>
      </rPr>
      <t xml:space="preserve">      </t>
    </r>
    <r>
      <rPr>
        <sz val="12"/>
        <rFont val="方正仿宋_GBK"/>
        <charset val="134"/>
      </rPr>
      <t>铁路还贷专项</t>
    </r>
  </si>
  <si>
    <r>
      <rPr>
        <sz val="12"/>
        <rFont val="Times New Roman"/>
        <charset val="134"/>
      </rPr>
      <t xml:space="preserve">      </t>
    </r>
    <r>
      <rPr>
        <sz val="12"/>
        <rFont val="方正仿宋_GBK"/>
        <charset val="134"/>
      </rPr>
      <t>铁路安全</t>
    </r>
  </si>
  <si>
    <r>
      <rPr>
        <sz val="12"/>
        <rFont val="Times New Roman"/>
        <charset val="134"/>
      </rPr>
      <t xml:space="preserve">      </t>
    </r>
    <r>
      <rPr>
        <sz val="12"/>
        <rFont val="方正仿宋_GBK"/>
        <charset val="134"/>
      </rPr>
      <t>铁路专项运输</t>
    </r>
  </si>
  <si>
    <r>
      <rPr>
        <sz val="12"/>
        <rFont val="Times New Roman"/>
        <charset val="134"/>
      </rPr>
      <t xml:space="preserve">      </t>
    </r>
    <r>
      <rPr>
        <sz val="12"/>
        <rFont val="方正仿宋_GBK"/>
        <charset val="134"/>
      </rPr>
      <t>行业监管</t>
    </r>
  </si>
  <si>
    <r>
      <rPr>
        <sz val="12"/>
        <rFont val="Times New Roman"/>
        <charset val="134"/>
      </rPr>
      <t xml:space="preserve">      </t>
    </r>
    <r>
      <rPr>
        <sz val="12"/>
        <rFont val="方正仿宋_GBK"/>
        <charset val="134"/>
      </rPr>
      <t>其他铁路运输支出</t>
    </r>
  </si>
  <si>
    <r>
      <rPr>
        <sz val="12"/>
        <rFont val="Times New Roman"/>
        <charset val="134"/>
      </rPr>
      <t xml:space="preserve">    </t>
    </r>
    <r>
      <rPr>
        <sz val="12"/>
        <rFont val="方正仿宋_GBK"/>
        <charset val="134"/>
      </rPr>
      <t>民用航空运输</t>
    </r>
  </si>
  <si>
    <r>
      <rPr>
        <sz val="12"/>
        <rFont val="Times New Roman"/>
        <charset val="134"/>
      </rPr>
      <t xml:space="preserve">      </t>
    </r>
    <r>
      <rPr>
        <sz val="12"/>
        <rFont val="方正仿宋_GBK"/>
        <charset val="134"/>
      </rPr>
      <t>机场建设</t>
    </r>
  </si>
  <si>
    <r>
      <rPr>
        <sz val="12"/>
        <rFont val="Times New Roman"/>
        <charset val="134"/>
      </rPr>
      <t xml:space="preserve">      </t>
    </r>
    <r>
      <rPr>
        <sz val="12"/>
        <rFont val="方正仿宋_GBK"/>
        <charset val="134"/>
      </rPr>
      <t>空管系统建设</t>
    </r>
  </si>
  <si>
    <r>
      <rPr>
        <sz val="12"/>
        <rFont val="Times New Roman"/>
        <charset val="134"/>
      </rPr>
      <t xml:space="preserve">      </t>
    </r>
    <r>
      <rPr>
        <sz val="12"/>
        <rFont val="方正仿宋_GBK"/>
        <charset val="134"/>
      </rPr>
      <t>民航还贷专项支出</t>
    </r>
  </si>
  <si>
    <r>
      <rPr>
        <sz val="12"/>
        <rFont val="Times New Roman"/>
        <charset val="134"/>
      </rPr>
      <t xml:space="preserve">      </t>
    </r>
    <r>
      <rPr>
        <sz val="12"/>
        <rFont val="方正仿宋_GBK"/>
        <charset val="134"/>
      </rPr>
      <t>民用航空安全</t>
    </r>
  </si>
  <si>
    <r>
      <rPr>
        <sz val="12"/>
        <rFont val="Times New Roman"/>
        <charset val="134"/>
      </rPr>
      <t xml:space="preserve">      </t>
    </r>
    <r>
      <rPr>
        <sz val="12"/>
        <rFont val="方正仿宋_GBK"/>
        <charset val="134"/>
      </rPr>
      <t>民航专项运输</t>
    </r>
  </si>
  <si>
    <r>
      <rPr>
        <sz val="12"/>
        <rFont val="Times New Roman"/>
        <charset val="134"/>
      </rPr>
      <t xml:space="preserve">      </t>
    </r>
    <r>
      <rPr>
        <sz val="12"/>
        <rFont val="方正仿宋_GBK"/>
        <charset val="134"/>
      </rPr>
      <t>其他民用航空运输支出</t>
    </r>
  </si>
  <si>
    <r>
      <rPr>
        <sz val="12"/>
        <rFont val="Times New Roman"/>
        <charset val="134"/>
      </rPr>
      <t xml:space="preserve">    </t>
    </r>
    <r>
      <rPr>
        <sz val="12"/>
        <rFont val="方正仿宋_GBK"/>
        <charset val="134"/>
      </rPr>
      <t>邮政业支出</t>
    </r>
  </si>
  <si>
    <r>
      <rPr>
        <sz val="12"/>
        <rFont val="Times New Roman"/>
        <charset val="134"/>
      </rPr>
      <t xml:space="preserve">      </t>
    </r>
    <r>
      <rPr>
        <sz val="12"/>
        <rFont val="方正仿宋_GBK"/>
        <charset val="134"/>
      </rPr>
      <t>邮政普遍服务与特殊服务</t>
    </r>
  </si>
  <si>
    <r>
      <rPr>
        <sz val="12"/>
        <rFont val="Times New Roman"/>
        <charset val="134"/>
      </rPr>
      <t xml:space="preserve">      </t>
    </r>
    <r>
      <rPr>
        <sz val="12"/>
        <rFont val="方正仿宋_GBK"/>
        <charset val="134"/>
      </rPr>
      <t>其他邮政业支出</t>
    </r>
  </si>
  <si>
    <r>
      <rPr>
        <sz val="12"/>
        <rFont val="Times New Roman"/>
        <charset val="134"/>
      </rPr>
      <t xml:space="preserve">    </t>
    </r>
    <r>
      <rPr>
        <sz val="12"/>
        <rFont val="方正仿宋_GBK"/>
        <charset val="134"/>
      </rPr>
      <t>车辆购置税支出</t>
    </r>
  </si>
  <si>
    <r>
      <rPr>
        <sz val="12"/>
        <rFont val="Times New Roman"/>
        <charset val="134"/>
      </rPr>
      <t xml:space="preserve">      </t>
    </r>
    <r>
      <rPr>
        <sz val="12"/>
        <rFont val="方正仿宋_GBK"/>
        <charset val="134"/>
      </rPr>
      <t>车辆购置税用于公路等基础设施建设支出</t>
    </r>
  </si>
  <si>
    <r>
      <rPr>
        <sz val="12"/>
        <rFont val="Times New Roman"/>
        <charset val="134"/>
      </rPr>
      <t xml:space="preserve">      </t>
    </r>
    <r>
      <rPr>
        <sz val="12"/>
        <rFont val="方正仿宋_GBK"/>
        <charset val="134"/>
      </rPr>
      <t>车辆购置税用于农村公路建设支出</t>
    </r>
  </si>
  <si>
    <r>
      <rPr>
        <sz val="12"/>
        <rFont val="Times New Roman"/>
        <charset val="134"/>
      </rPr>
      <t xml:space="preserve">      </t>
    </r>
    <r>
      <rPr>
        <sz val="12"/>
        <rFont val="方正仿宋_GBK"/>
        <charset val="134"/>
      </rPr>
      <t>车辆购置税用于老旧汽车报废更新补贴</t>
    </r>
  </si>
  <si>
    <r>
      <rPr>
        <sz val="12"/>
        <rFont val="Times New Roman"/>
        <charset val="134"/>
      </rPr>
      <t xml:space="preserve">      </t>
    </r>
    <r>
      <rPr>
        <sz val="12"/>
        <rFont val="方正仿宋_GBK"/>
        <charset val="134"/>
      </rPr>
      <t>车辆购置税其他支出</t>
    </r>
  </si>
  <si>
    <r>
      <rPr>
        <sz val="12"/>
        <rFont val="Times New Roman"/>
        <charset val="134"/>
      </rPr>
      <t xml:space="preserve">    </t>
    </r>
    <r>
      <rPr>
        <sz val="12"/>
        <rFont val="方正仿宋_GBK"/>
        <charset val="134"/>
      </rPr>
      <t>其他交通运输支出</t>
    </r>
  </si>
  <si>
    <r>
      <rPr>
        <sz val="12"/>
        <rFont val="Times New Roman"/>
        <charset val="134"/>
      </rPr>
      <t xml:space="preserve">      </t>
    </r>
    <r>
      <rPr>
        <sz val="12"/>
        <rFont val="方正仿宋_GBK"/>
        <charset val="134"/>
      </rPr>
      <t>公共交通运营补助</t>
    </r>
  </si>
  <si>
    <r>
      <rPr>
        <sz val="12"/>
        <rFont val="Times New Roman"/>
        <charset val="134"/>
      </rPr>
      <t xml:space="preserve">      </t>
    </r>
    <r>
      <rPr>
        <sz val="12"/>
        <rFont val="方正仿宋_GBK"/>
        <charset val="134"/>
      </rPr>
      <t>其他交通运输支出</t>
    </r>
  </si>
  <si>
    <r>
      <rPr>
        <sz val="12"/>
        <rFont val="Times New Roman"/>
        <charset val="134"/>
      </rPr>
      <t xml:space="preserve">  </t>
    </r>
    <r>
      <rPr>
        <sz val="12"/>
        <rFont val="方正仿宋_GBK"/>
        <charset val="134"/>
      </rPr>
      <t>资源勘探工业信息等支出</t>
    </r>
  </si>
  <si>
    <r>
      <rPr>
        <sz val="12"/>
        <rFont val="Times New Roman"/>
        <charset val="134"/>
      </rPr>
      <t xml:space="preserve">    </t>
    </r>
    <r>
      <rPr>
        <sz val="12"/>
        <rFont val="方正仿宋_GBK"/>
        <charset val="134"/>
      </rPr>
      <t>资源勘探开发</t>
    </r>
  </si>
  <si>
    <r>
      <rPr>
        <sz val="12"/>
        <rFont val="Times New Roman"/>
        <charset val="134"/>
      </rPr>
      <t xml:space="preserve">      </t>
    </r>
    <r>
      <rPr>
        <sz val="12"/>
        <rFont val="方正仿宋_GBK"/>
        <charset val="134"/>
      </rPr>
      <t>煤炭勘探开采和洗选</t>
    </r>
  </si>
  <si>
    <r>
      <rPr>
        <sz val="12"/>
        <rFont val="Times New Roman"/>
        <charset val="134"/>
      </rPr>
      <t xml:space="preserve">      </t>
    </r>
    <r>
      <rPr>
        <sz val="12"/>
        <rFont val="方正仿宋_GBK"/>
        <charset val="134"/>
      </rPr>
      <t>石油和天然气勘探开采</t>
    </r>
  </si>
  <si>
    <r>
      <rPr>
        <sz val="12"/>
        <rFont val="Times New Roman"/>
        <charset val="134"/>
      </rPr>
      <t xml:space="preserve">      </t>
    </r>
    <r>
      <rPr>
        <sz val="12"/>
        <rFont val="方正仿宋_GBK"/>
        <charset val="134"/>
      </rPr>
      <t>黑色金属矿勘探和采选</t>
    </r>
  </si>
  <si>
    <r>
      <rPr>
        <sz val="12"/>
        <rFont val="Times New Roman"/>
        <charset val="134"/>
      </rPr>
      <t xml:space="preserve">      </t>
    </r>
    <r>
      <rPr>
        <sz val="12"/>
        <rFont val="方正仿宋_GBK"/>
        <charset val="134"/>
      </rPr>
      <t>有色金属矿勘探和采选</t>
    </r>
  </si>
  <si>
    <r>
      <rPr>
        <sz val="12"/>
        <rFont val="Times New Roman"/>
        <charset val="134"/>
      </rPr>
      <t xml:space="preserve">      </t>
    </r>
    <r>
      <rPr>
        <sz val="12"/>
        <rFont val="方正仿宋_GBK"/>
        <charset val="134"/>
      </rPr>
      <t>非金属矿勘探和采选</t>
    </r>
  </si>
  <si>
    <r>
      <rPr>
        <sz val="12"/>
        <rFont val="Times New Roman"/>
        <charset val="134"/>
      </rPr>
      <t xml:space="preserve">      </t>
    </r>
    <r>
      <rPr>
        <sz val="12"/>
        <rFont val="方正仿宋_GBK"/>
        <charset val="134"/>
      </rPr>
      <t>其他资源勘探业支出</t>
    </r>
  </si>
  <si>
    <r>
      <rPr>
        <sz val="12"/>
        <rFont val="Times New Roman"/>
        <charset val="134"/>
      </rPr>
      <t xml:space="preserve">    </t>
    </r>
    <r>
      <rPr>
        <sz val="12"/>
        <rFont val="方正仿宋_GBK"/>
        <charset val="134"/>
      </rPr>
      <t>制造业</t>
    </r>
  </si>
  <si>
    <r>
      <rPr>
        <sz val="12"/>
        <rFont val="Times New Roman"/>
        <charset val="134"/>
      </rPr>
      <t xml:space="preserve">      </t>
    </r>
    <r>
      <rPr>
        <sz val="12"/>
        <rFont val="方正仿宋_GBK"/>
        <charset val="134"/>
      </rPr>
      <t>纺织业</t>
    </r>
  </si>
  <si>
    <r>
      <rPr>
        <sz val="12"/>
        <rFont val="Times New Roman"/>
        <charset val="134"/>
      </rPr>
      <t xml:space="preserve">      </t>
    </r>
    <r>
      <rPr>
        <sz val="12"/>
        <rFont val="方正仿宋_GBK"/>
        <charset val="134"/>
      </rPr>
      <t>医药制造业</t>
    </r>
  </si>
  <si>
    <r>
      <rPr>
        <sz val="12"/>
        <rFont val="Times New Roman"/>
        <charset val="134"/>
      </rPr>
      <t xml:space="preserve">      </t>
    </r>
    <r>
      <rPr>
        <sz val="12"/>
        <rFont val="方正仿宋_GBK"/>
        <charset val="134"/>
      </rPr>
      <t>非金属矿物制品业</t>
    </r>
  </si>
  <si>
    <r>
      <rPr>
        <sz val="12"/>
        <rFont val="Times New Roman"/>
        <charset val="134"/>
      </rPr>
      <t xml:space="preserve">      </t>
    </r>
    <r>
      <rPr>
        <sz val="12"/>
        <rFont val="方正仿宋_GBK"/>
        <charset val="134"/>
      </rPr>
      <t>通信设备、计算机及其他电子设备制造业</t>
    </r>
  </si>
  <si>
    <r>
      <rPr>
        <sz val="12"/>
        <rFont val="Times New Roman"/>
        <charset val="134"/>
      </rPr>
      <t xml:space="preserve">      </t>
    </r>
    <r>
      <rPr>
        <sz val="12"/>
        <rFont val="方正仿宋_GBK"/>
        <charset val="134"/>
      </rPr>
      <t>交通运输设备制造业</t>
    </r>
  </si>
  <si>
    <r>
      <rPr>
        <sz val="12"/>
        <rFont val="Times New Roman"/>
        <charset val="134"/>
      </rPr>
      <t xml:space="preserve">      </t>
    </r>
    <r>
      <rPr>
        <sz val="12"/>
        <rFont val="方正仿宋_GBK"/>
        <charset val="134"/>
      </rPr>
      <t>电气机械及器材制造业</t>
    </r>
  </si>
  <si>
    <r>
      <rPr>
        <sz val="12"/>
        <rFont val="Times New Roman"/>
        <charset val="134"/>
      </rPr>
      <t xml:space="preserve">      </t>
    </r>
    <r>
      <rPr>
        <sz val="12"/>
        <rFont val="方正仿宋_GBK"/>
        <charset val="134"/>
      </rPr>
      <t>工艺品及其他制造业</t>
    </r>
  </si>
  <si>
    <r>
      <rPr>
        <sz val="12"/>
        <rFont val="Times New Roman"/>
        <charset val="134"/>
      </rPr>
      <t xml:space="preserve">      </t>
    </r>
    <r>
      <rPr>
        <sz val="12"/>
        <rFont val="方正仿宋_GBK"/>
        <charset val="134"/>
      </rPr>
      <t>石油加工、炼焦及核燃料加工业</t>
    </r>
  </si>
  <si>
    <r>
      <rPr>
        <sz val="12"/>
        <rFont val="Times New Roman"/>
        <charset val="134"/>
      </rPr>
      <t xml:space="preserve">      </t>
    </r>
    <r>
      <rPr>
        <sz val="12"/>
        <rFont val="方正仿宋_GBK"/>
        <charset val="134"/>
      </rPr>
      <t>化学原料及化学制品制造业</t>
    </r>
  </si>
  <si>
    <r>
      <rPr>
        <sz val="12"/>
        <rFont val="Times New Roman"/>
        <charset val="134"/>
      </rPr>
      <t xml:space="preserve">      </t>
    </r>
    <r>
      <rPr>
        <sz val="12"/>
        <rFont val="方正仿宋_GBK"/>
        <charset val="134"/>
      </rPr>
      <t>黑色金属冶炼及压延加工业</t>
    </r>
  </si>
  <si>
    <r>
      <rPr>
        <sz val="12"/>
        <rFont val="Times New Roman"/>
        <charset val="134"/>
      </rPr>
      <t xml:space="preserve">      </t>
    </r>
    <r>
      <rPr>
        <sz val="12"/>
        <rFont val="方正仿宋_GBK"/>
        <charset val="134"/>
      </rPr>
      <t>有色金属冶炼及压延加工业</t>
    </r>
  </si>
  <si>
    <r>
      <rPr>
        <sz val="12"/>
        <rFont val="Times New Roman"/>
        <charset val="134"/>
      </rPr>
      <t xml:space="preserve">      </t>
    </r>
    <r>
      <rPr>
        <sz val="12"/>
        <rFont val="方正仿宋_GBK"/>
        <charset val="134"/>
      </rPr>
      <t>其他制造业支出</t>
    </r>
  </si>
  <si>
    <r>
      <rPr>
        <sz val="12"/>
        <rFont val="Times New Roman"/>
        <charset val="134"/>
      </rPr>
      <t xml:space="preserve">    </t>
    </r>
    <r>
      <rPr>
        <sz val="12"/>
        <rFont val="方正仿宋_GBK"/>
        <charset val="134"/>
      </rPr>
      <t>建筑业</t>
    </r>
  </si>
  <si>
    <r>
      <rPr>
        <sz val="12"/>
        <rFont val="Times New Roman"/>
        <charset val="134"/>
      </rPr>
      <t xml:space="preserve">      </t>
    </r>
    <r>
      <rPr>
        <sz val="12"/>
        <rFont val="方正仿宋_GBK"/>
        <charset val="134"/>
      </rPr>
      <t>其他建筑业支出</t>
    </r>
  </si>
  <si>
    <r>
      <rPr>
        <sz val="12"/>
        <rFont val="Times New Roman"/>
        <charset val="134"/>
      </rPr>
      <t xml:space="preserve">    </t>
    </r>
    <r>
      <rPr>
        <sz val="12"/>
        <rFont val="方正仿宋_GBK"/>
        <charset val="134"/>
      </rPr>
      <t>工业和信息产业监管</t>
    </r>
  </si>
  <si>
    <r>
      <rPr>
        <sz val="12"/>
        <rFont val="Times New Roman"/>
        <charset val="134"/>
      </rPr>
      <t xml:space="preserve">      </t>
    </r>
    <r>
      <rPr>
        <sz val="12"/>
        <rFont val="方正仿宋_GBK"/>
        <charset val="134"/>
      </rPr>
      <t>战备应急</t>
    </r>
  </si>
  <si>
    <r>
      <rPr>
        <sz val="12"/>
        <rFont val="Times New Roman"/>
        <charset val="134"/>
      </rPr>
      <t xml:space="preserve">      </t>
    </r>
    <r>
      <rPr>
        <sz val="12"/>
        <rFont val="方正仿宋_GBK"/>
        <charset val="134"/>
      </rPr>
      <t>专用通信</t>
    </r>
  </si>
  <si>
    <r>
      <rPr>
        <sz val="12"/>
        <rFont val="Times New Roman"/>
        <charset val="134"/>
      </rPr>
      <t xml:space="preserve">      </t>
    </r>
    <r>
      <rPr>
        <sz val="12"/>
        <rFont val="方正仿宋_GBK"/>
        <charset val="134"/>
      </rPr>
      <t>无线电及信息通信监管</t>
    </r>
  </si>
  <si>
    <r>
      <rPr>
        <sz val="12"/>
        <rFont val="Times New Roman"/>
        <charset val="134"/>
      </rPr>
      <t xml:space="preserve">      </t>
    </r>
    <r>
      <rPr>
        <sz val="12"/>
        <rFont val="方正仿宋_GBK"/>
        <charset val="134"/>
      </rPr>
      <t>工程建设及运行维护</t>
    </r>
  </si>
  <si>
    <r>
      <rPr>
        <sz val="12"/>
        <rFont val="Times New Roman"/>
        <charset val="134"/>
      </rPr>
      <t xml:space="preserve">      </t>
    </r>
    <r>
      <rPr>
        <sz val="12"/>
        <rFont val="方正仿宋_GBK"/>
        <charset val="134"/>
      </rPr>
      <t>产业发展</t>
    </r>
  </si>
  <si>
    <r>
      <rPr>
        <sz val="12"/>
        <rFont val="Times New Roman"/>
        <charset val="134"/>
      </rPr>
      <t xml:space="preserve">      </t>
    </r>
    <r>
      <rPr>
        <sz val="12"/>
        <rFont val="方正仿宋_GBK"/>
        <charset val="134"/>
      </rPr>
      <t>其他工业和信息产业监管支出</t>
    </r>
  </si>
  <si>
    <r>
      <rPr>
        <sz val="12"/>
        <rFont val="Times New Roman"/>
        <charset val="134"/>
      </rPr>
      <t xml:space="preserve">    </t>
    </r>
    <r>
      <rPr>
        <sz val="12"/>
        <rFont val="方正仿宋_GBK"/>
        <charset val="134"/>
      </rPr>
      <t>国有资产监管</t>
    </r>
  </si>
  <si>
    <r>
      <rPr>
        <sz val="12"/>
        <rFont val="Times New Roman"/>
        <charset val="134"/>
      </rPr>
      <t xml:space="preserve">      </t>
    </r>
    <r>
      <rPr>
        <sz val="12"/>
        <rFont val="方正仿宋_GBK"/>
        <charset val="134"/>
      </rPr>
      <t>国有企业监事会专项</t>
    </r>
  </si>
  <si>
    <r>
      <rPr>
        <sz val="12"/>
        <rFont val="Times New Roman"/>
        <charset val="134"/>
      </rPr>
      <t xml:space="preserve">      </t>
    </r>
    <r>
      <rPr>
        <sz val="12"/>
        <rFont val="方正仿宋_GBK"/>
        <charset val="134"/>
      </rPr>
      <t>中央企业专项管理</t>
    </r>
  </si>
  <si>
    <r>
      <rPr>
        <sz val="12"/>
        <rFont val="Times New Roman"/>
        <charset val="134"/>
      </rPr>
      <t xml:space="preserve">      </t>
    </r>
    <r>
      <rPr>
        <sz val="12"/>
        <rFont val="方正仿宋_GBK"/>
        <charset val="134"/>
      </rPr>
      <t>其他国有资产监管支出</t>
    </r>
  </si>
  <si>
    <r>
      <rPr>
        <sz val="12"/>
        <rFont val="Times New Roman"/>
        <charset val="134"/>
      </rPr>
      <t xml:space="preserve">    </t>
    </r>
    <r>
      <rPr>
        <sz val="12"/>
        <rFont val="方正仿宋_GBK"/>
        <charset val="134"/>
      </rPr>
      <t>支持中小企业发展和管理支出</t>
    </r>
  </si>
  <si>
    <r>
      <rPr>
        <sz val="12"/>
        <rFont val="Times New Roman"/>
        <charset val="134"/>
      </rPr>
      <t xml:space="preserve">      </t>
    </r>
    <r>
      <rPr>
        <sz val="12"/>
        <rFont val="方正仿宋_GBK"/>
        <charset val="134"/>
      </rPr>
      <t>科技型中小企业技术创新基金</t>
    </r>
  </si>
  <si>
    <r>
      <rPr>
        <sz val="12"/>
        <rFont val="Times New Roman"/>
        <charset val="134"/>
      </rPr>
      <t xml:space="preserve">      </t>
    </r>
    <r>
      <rPr>
        <sz val="12"/>
        <rFont val="方正仿宋_GBK"/>
        <charset val="134"/>
      </rPr>
      <t>中小企业发展专项</t>
    </r>
  </si>
  <si>
    <r>
      <rPr>
        <sz val="12"/>
        <rFont val="Times New Roman"/>
        <charset val="134"/>
      </rPr>
      <t xml:space="preserve">      </t>
    </r>
    <r>
      <rPr>
        <sz val="12"/>
        <rFont val="方正仿宋_GBK"/>
        <charset val="134"/>
      </rPr>
      <t>减免房租补贴</t>
    </r>
  </si>
  <si>
    <r>
      <rPr>
        <sz val="12"/>
        <rFont val="Times New Roman"/>
        <charset val="134"/>
      </rPr>
      <t xml:space="preserve">      </t>
    </r>
    <r>
      <rPr>
        <sz val="12"/>
        <rFont val="方正仿宋_GBK"/>
        <charset val="134"/>
      </rPr>
      <t>其他支持中小企业发展和管理支出</t>
    </r>
  </si>
  <si>
    <r>
      <rPr>
        <sz val="12"/>
        <rFont val="Times New Roman"/>
        <charset val="134"/>
      </rPr>
      <t xml:space="preserve">    </t>
    </r>
    <r>
      <rPr>
        <sz val="12"/>
        <rFont val="方正仿宋_GBK"/>
        <charset val="134"/>
      </rPr>
      <t>其他资源勘探工业信息等支出</t>
    </r>
  </si>
  <si>
    <r>
      <rPr>
        <sz val="12"/>
        <rFont val="Times New Roman"/>
        <charset val="134"/>
      </rPr>
      <t xml:space="preserve">      </t>
    </r>
    <r>
      <rPr>
        <sz val="12"/>
        <rFont val="方正仿宋_GBK"/>
        <charset val="134"/>
      </rPr>
      <t>黄金事务</t>
    </r>
  </si>
  <si>
    <r>
      <rPr>
        <sz val="12"/>
        <rFont val="Times New Roman"/>
        <charset val="134"/>
      </rPr>
      <t xml:space="preserve">      </t>
    </r>
    <r>
      <rPr>
        <sz val="12"/>
        <rFont val="方正仿宋_GBK"/>
        <charset val="134"/>
      </rPr>
      <t>技术改造支出</t>
    </r>
  </si>
  <si>
    <r>
      <rPr>
        <sz val="12"/>
        <rFont val="Times New Roman"/>
        <charset val="134"/>
      </rPr>
      <t xml:space="preserve">      </t>
    </r>
    <r>
      <rPr>
        <sz val="12"/>
        <rFont val="方正仿宋_GBK"/>
        <charset val="134"/>
      </rPr>
      <t>中药材扶持资金支出</t>
    </r>
  </si>
  <si>
    <r>
      <rPr>
        <sz val="12"/>
        <rFont val="Times New Roman"/>
        <charset val="134"/>
      </rPr>
      <t xml:space="preserve">      </t>
    </r>
    <r>
      <rPr>
        <sz val="12"/>
        <rFont val="方正仿宋_GBK"/>
        <charset val="134"/>
      </rPr>
      <t>重点产业振兴和技术改造项目贷款贴息</t>
    </r>
  </si>
  <si>
    <r>
      <rPr>
        <sz val="12"/>
        <rFont val="Times New Roman"/>
        <charset val="134"/>
      </rPr>
      <t xml:space="preserve">      </t>
    </r>
    <r>
      <rPr>
        <sz val="12"/>
        <rFont val="方正仿宋_GBK"/>
        <charset val="134"/>
      </rPr>
      <t>其他资源勘探工业信息等支出</t>
    </r>
  </si>
  <si>
    <r>
      <rPr>
        <sz val="12"/>
        <rFont val="Times New Roman"/>
        <charset val="134"/>
      </rPr>
      <t xml:space="preserve">  </t>
    </r>
    <r>
      <rPr>
        <sz val="12"/>
        <rFont val="方正仿宋_GBK"/>
        <charset val="134"/>
      </rPr>
      <t>商业服务业等支出</t>
    </r>
  </si>
  <si>
    <r>
      <rPr>
        <sz val="12"/>
        <rFont val="Times New Roman"/>
        <charset val="134"/>
      </rPr>
      <t xml:space="preserve">    </t>
    </r>
    <r>
      <rPr>
        <sz val="12"/>
        <rFont val="方正仿宋_GBK"/>
        <charset val="134"/>
      </rPr>
      <t>商业流通事务</t>
    </r>
  </si>
  <si>
    <r>
      <rPr>
        <sz val="12"/>
        <rFont val="Times New Roman"/>
        <charset val="134"/>
      </rPr>
      <t xml:space="preserve">      </t>
    </r>
    <r>
      <rPr>
        <sz val="12"/>
        <rFont val="方正仿宋_GBK"/>
        <charset val="134"/>
      </rPr>
      <t>食品流通安全补贴</t>
    </r>
  </si>
  <si>
    <r>
      <rPr>
        <sz val="12"/>
        <rFont val="Times New Roman"/>
        <charset val="134"/>
      </rPr>
      <t xml:space="preserve">      </t>
    </r>
    <r>
      <rPr>
        <sz val="12"/>
        <rFont val="方正仿宋_GBK"/>
        <charset val="134"/>
      </rPr>
      <t>市场监测及信息管理</t>
    </r>
  </si>
  <si>
    <r>
      <rPr>
        <sz val="12"/>
        <rFont val="Times New Roman"/>
        <charset val="134"/>
      </rPr>
      <t xml:space="preserve">      </t>
    </r>
    <r>
      <rPr>
        <sz val="12"/>
        <rFont val="方正仿宋_GBK"/>
        <charset val="134"/>
      </rPr>
      <t>民贸企业补贴</t>
    </r>
  </si>
  <si>
    <r>
      <rPr>
        <sz val="12"/>
        <rFont val="Times New Roman"/>
        <charset val="134"/>
      </rPr>
      <t xml:space="preserve">      </t>
    </r>
    <r>
      <rPr>
        <sz val="12"/>
        <rFont val="方正仿宋_GBK"/>
        <charset val="134"/>
      </rPr>
      <t>民贸民品贷款贴息</t>
    </r>
  </si>
  <si>
    <r>
      <rPr>
        <sz val="12"/>
        <rFont val="Times New Roman"/>
        <charset val="134"/>
      </rPr>
      <t xml:space="preserve">      </t>
    </r>
    <r>
      <rPr>
        <sz val="12"/>
        <rFont val="方正仿宋_GBK"/>
        <charset val="134"/>
      </rPr>
      <t>其他商业流通事务支出</t>
    </r>
  </si>
  <si>
    <r>
      <rPr>
        <sz val="12"/>
        <rFont val="Times New Roman"/>
        <charset val="134"/>
      </rPr>
      <t xml:space="preserve">    </t>
    </r>
    <r>
      <rPr>
        <sz val="12"/>
        <rFont val="方正仿宋_GBK"/>
        <charset val="134"/>
      </rPr>
      <t>涉外发展服务支出</t>
    </r>
  </si>
  <si>
    <r>
      <rPr>
        <sz val="12"/>
        <rFont val="Times New Roman"/>
        <charset val="134"/>
      </rPr>
      <t xml:space="preserve">      </t>
    </r>
    <r>
      <rPr>
        <sz val="12"/>
        <rFont val="方正仿宋_GBK"/>
        <charset val="134"/>
      </rPr>
      <t>外商投资环境建设补助资金</t>
    </r>
  </si>
  <si>
    <r>
      <rPr>
        <sz val="12"/>
        <rFont val="Times New Roman"/>
        <charset val="134"/>
      </rPr>
      <t xml:space="preserve">      </t>
    </r>
    <r>
      <rPr>
        <sz val="12"/>
        <rFont val="方正仿宋_GBK"/>
        <charset val="134"/>
      </rPr>
      <t>其他涉外发展服务支出</t>
    </r>
  </si>
  <si>
    <r>
      <rPr>
        <sz val="12"/>
        <rFont val="Times New Roman"/>
        <charset val="134"/>
      </rPr>
      <t xml:space="preserve">    </t>
    </r>
    <r>
      <rPr>
        <sz val="12"/>
        <rFont val="方正仿宋_GBK"/>
        <charset val="134"/>
      </rPr>
      <t>其他商业服务业等支出</t>
    </r>
  </si>
  <si>
    <r>
      <rPr>
        <sz val="12"/>
        <rFont val="Times New Roman"/>
        <charset val="134"/>
      </rPr>
      <t xml:space="preserve">      </t>
    </r>
    <r>
      <rPr>
        <sz val="12"/>
        <rFont val="方正仿宋_GBK"/>
        <charset val="134"/>
      </rPr>
      <t>服务业基础设施建设</t>
    </r>
  </si>
  <si>
    <r>
      <rPr>
        <sz val="12"/>
        <rFont val="Times New Roman"/>
        <charset val="134"/>
      </rPr>
      <t xml:space="preserve">      </t>
    </r>
    <r>
      <rPr>
        <sz val="12"/>
        <rFont val="方正仿宋_GBK"/>
        <charset val="134"/>
      </rPr>
      <t>其他商业服务业等支出</t>
    </r>
  </si>
  <si>
    <r>
      <rPr>
        <sz val="12"/>
        <rFont val="Times New Roman"/>
        <charset val="134"/>
      </rPr>
      <t xml:space="preserve">  </t>
    </r>
    <r>
      <rPr>
        <sz val="12"/>
        <rFont val="方正仿宋_GBK"/>
        <charset val="134"/>
      </rPr>
      <t>金融支出</t>
    </r>
  </si>
  <si>
    <r>
      <rPr>
        <sz val="12"/>
        <rFont val="Times New Roman"/>
        <charset val="134"/>
      </rPr>
      <t xml:space="preserve">    </t>
    </r>
    <r>
      <rPr>
        <sz val="12"/>
        <rFont val="方正仿宋_GBK"/>
        <charset val="134"/>
      </rPr>
      <t>金融部门行政支出</t>
    </r>
  </si>
  <si>
    <r>
      <rPr>
        <sz val="12"/>
        <rFont val="Times New Roman"/>
        <charset val="134"/>
      </rPr>
      <t xml:space="preserve">      </t>
    </r>
    <r>
      <rPr>
        <sz val="12"/>
        <rFont val="方正仿宋_GBK"/>
        <charset val="134"/>
      </rPr>
      <t>安全防卫</t>
    </r>
  </si>
  <si>
    <r>
      <rPr>
        <sz val="12"/>
        <rFont val="Times New Roman"/>
        <charset val="134"/>
      </rPr>
      <t xml:space="preserve">      </t>
    </r>
    <r>
      <rPr>
        <sz val="12"/>
        <rFont val="方正仿宋_GBK"/>
        <charset val="134"/>
      </rPr>
      <t>金融部门其他行政支出</t>
    </r>
  </si>
  <si>
    <r>
      <rPr>
        <sz val="12"/>
        <rFont val="Times New Roman"/>
        <charset val="134"/>
      </rPr>
      <t xml:space="preserve">    </t>
    </r>
    <r>
      <rPr>
        <sz val="12"/>
        <rFont val="方正仿宋_GBK"/>
        <charset val="134"/>
      </rPr>
      <t>金融部门监管支出</t>
    </r>
  </si>
  <si>
    <r>
      <rPr>
        <sz val="12"/>
        <rFont val="Times New Roman"/>
        <charset val="134"/>
      </rPr>
      <t xml:space="preserve">      </t>
    </r>
    <r>
      <rPr>
        <sz val="12"/>
        <rFont val="方正仿宋_GBK"/>
        <charset val="134"/>
      </rPr>
      <t>货币发行</t>
    </r>
  </si>
  <si>
    <r>
      <rPr>
        <sz val="12"/>
        <rFont val="Times New Roman"/>
        <charset val="134"/>
      </rPr>
      <t xml:space="preserve">      </t>
    </r>
    <r>
      <rPr>
        <sz val="12"/>
        <rFont val="方正仿宋_GBK"/>
        <charset val="134"/>
      </rPr>
      <t>金融服务</t>
    </r>
  </si>
  <si>
    <r>
      <rPr>
        <sz val="12"/>
        <rFont val="Times New Roman"/>
        <charset val="134"/>
      </rPr>
      <t xml:space="preserve">      </t>
    </r>
    <r>
      <rPr>
        <sz val="12"/>
        <rFont val="方正仿宋_GBK"/>
        <charset val="134"/>
      </rPr>
      <t>反假币</t>
    </r>
  </si>
  <si>
    <r>
      <rPr>
        <sz val="12"/>
        <rFont val="Times New Roman"/>
        <charset val="134"/>
      </rPr>
      <t xml:space="preserve">      </t>
    </r>
    <r>
      <rPr>
        <sz val="12"/>
        <rFont val="方正仿宋_GBK"/>
        <charset val="134"/>
      </rPr>
      <t>重点金融机构监管</t>
    </r>
  </si>
  <si>
    <r>
      <rPr>
        <sz val="12"/>
        <rFont val="Times New Roman"/>
        <charset val="134"/>
      </rPr>
      <t xml:space="preserve">      </t>
    </r>
    <r>
      <rPr>
        <sz val="12"/>
        <rFont val="方正仿宋_GBK"/>
        <charset val="134"/>
      </rPr>
      <t>金融稽查与案件处理</t>
    </r>
  </si>
  <si>
    <r>
      <rPr>
        <sz val="12"/>
        <rFont val="Times New Roman"/>
        <charset val="134"/>
      </rPr>
      <t xml:space="preserve">      </t>
    </r>
    <r>
      <rPr>
        <sz val="12"/>
        <rFont val="方正仿宋_GBK"/>
        <charset val="134"/>
      </rPr>
      <t>金融行业电子化建设</t>
    </r>
  </si>
  <si>
    <r>
      <rPr>
        <sz val="12"/>
        <rFont val="Times New Roman"/>
        <charset val="134"/>
      </rPr>
      <t xml:space="preserve">      </t>
    </r>
    <r>
      <rPr>
        <sz val="12"/>
        <rFont val="方正仿宋_GBK"/>
        <charset val="134"/>
      </rPr>
      <t>从业人员资格考试</t>
    </r>
  </si>
  <si>
    <r>
      <rPr>
        <sz val="12"/>
        <rFont val="Times New Roman"/>
        <charset val="134"/>
      </rPr>
      <t xml:space="preserve">      </t>
    </r>
    <r>
      <rPr>
        <sz val="12"/>
        <rFont val="方正仿宋_GBK"/>
        <charset val="134"/>
      </rPr>
      <t>反洗钱</t>
    </r>
  </si>
  <si>
    <r>
      <rPr>
        <sz val="12"/>
        <rFont val="Times New Roman"/>
        <charset val="134"/>
      </rPr>
      <t xml:space="preserve">      </t>
    </r>
    <r>
      <rPr>
        <sz val="12"/>
        <rFont val="方正仿宋_GBK"/>
        <charset val="134"/>
      </rPr>
      <t>金融部门其他监管支出</t>
    </r>
  </si>
  <si>
    <r>
      <rPr>
        <sz val="12"/>
        <rFont val="Times New Roman"/>
        <charset val="134"/>
      </rPr>
      <t xml:space="preserve">    </t>
    </r>
    <r>
      <rPr>
        <sz val="12"/>
        <rFont val="方正仿宋_GBK"/>
        <charset val="134"/>
      </rPr>
      <t>金融发展支出</t>
    </r>
  </si>
  <si>
    <r>
      <rPr>
        <sz val="12"/>
        <rFont val="Times New Roman"/>
        <charset val="134"/>
      </rPr>
      <t xml:space="preserve">      </t>
    </r>
    <r>
      <rPr>
        <sz val="12"/>
        <rFont val="方正仿宋_GBK"/>
        <charset val="134"/>
      </rPr>
      <t>政策性银行亏损补贴</t>
    </r>
  </si>
  <si>
    <r>
      <rPr>
        <sz val="12"/>
        <rFont val="Times New Roman"/>
        <charset val="134"/>
      </rPr>
      <t xml:space="preserve">      </t>
    </r>
    <r>
      <rPr>
        <sz val="12"/>
        <rFont val="方正仿宋_GBK"/>
        <charset val="134"/>
      </rPr>
      <t>利息费用补贴支出</t>
    </r>
  </si>
  <si>
    <r>
      <rPr>
        <sz val="12"/>
        <rFont val="Times New Roman"/>
        <charset val="134"/>
      </rPr>
      <t xml:space="preserve">      </t>
    </r>
    <r>
      <rPr>
        <sz val="12"/>
        <rFont val="方正仿宋_GBK"/>
        <charset val="134"/>
      </rPr>
      <t>补充资本金</t>
    </r>
  </si>
  <si>
    <r>
      <rPr>
        <sz val="12"/>
        <rFont val="Times New Roman"/>
        <charset val="134"/>
      </rPr>
      <t xml:space="preserve">      </t>
    </r>
    <r>
      <rPr>
        <sz val="12"/>
        <rFont val="方正仿宋_GBK"/>
        <charset val="134"/>
      </rPr>
      <t>风险基金补助</t>
    </r>
  </si>
  <si>
    <r>
      <rPr>
        <sz val="12"/>
        <rFont val="Times New Roman"/>
        <charset val="134"/>
      </rPr>
      <t xml:space="preserve">      </t>
    </r>
    <r>
      <rPr>
        <sz val="12"/>
        <rFont val="方正仿宋_GBK"/>
        <charset val="134"/>
      </rPr>
      <t>其他金融发展支出</t>
    </r>
  </si>
  <si>
    <r>
      <rPr>
        <sz val="12"/>
        <rFont val="Times New Roman"/>
        <charset val="134"/>
      </rPr>
      <t xml:space="preserve">    </t>
    </r>
    <r>
      <rPr>
        <sz val="12"/>
        <rFont val="方正仿宋_GBK"/>
        <charset val="134"/>
      </rPr>
      <t>金融调控支出</t>
    </r>
  </si>
  <si>
    <r>
      <rPr>
        <sz val="12"/>
        <rFont val="Times New Roman"/>
        <charset val="134"/>
      </rPr>
      <t xml:space="preserve">      </t>
    </r>
    <r>
      <rPr>
        <sz val="12"/>
        <rFont val="方正仿宋_GBK"/>
        <charset val="134"/>
      </rPr>
      <t>中央银行亏损补贴</t>
    </r>
  </si>
  <si>
    <r>
      <rPr>
        <sz val="12"/>
        <rFont val="Times New Roman"/>
        <charset val="134"/>
      </rPr>
      <t xml:space="preserve">      </t>
    </r>
    <r>
      <rPr>
        <sz val="12"/>
        <rFont val="方正仿宋_GBK"/>
        <charset val="134"/>
      </rPr>
      <t>其他金融调控支出</t>
    </r>
  </si>
  <si>
    <r>
      <rPr>
        <sz val="12"/>
        <rFont val="Times New Roman"/>
        <charset val="134"/>
      </rPr>
      <t xml:space="preserve">    </t>
    </r>
    <r>
      <rPr>
        <sz val="12"/>
        <rFont val="方正仿宋_GBK"/>
        <charset val="134"/>
      </rPr>
      <t>其他金融支出</t>
    </r>
  </si>
  <si>
    <r>
      <rPr>
        <sz val="12"/>
        <rFont val="Times New Roman"/>
        <charset val="134"/>
      </rPr>
      <t xml:space="preserve">      </t>
    </r>
    <r>
      <rPr>
        <sz val="12"/>
        <rFont val="方正仿宋_GBK"/>
        <charset val="134"/>
      </rPr>
      <t>重点企业贷款贴息</t>
    </r>
  </si>
  <si>
    <r>
      <rPr>
        <sz val="12"/>
        <rFont val="Times New Roman"/>
        <charset val="134"/>
      </rPr>
      <t xml:space="preserve">      </t>
    </r>
    <r>
      <rPr>
        <sz val="12"/>
        <rFont val="方正仿宋_GBK"/>
        <charset val="134"/>
      </rPr>
      <t>其他金融支出</t>
    </r>
  </si>
  <si>
    <r>
      <rPr>
        <sz val="12"/>
        <rFont val="Times New Roman"/>
        <charset val="134"/>
      </rPr>
      <t xml:space="preserve">  </t>
    </r>
    <r>
      <rPr>
        <sz val="12"/>
        <rFont val="方正仿宋_GBK"/>
        <charset val="134"/>
      </rPr>
      <t>援助其他地区支出</t>
    </r>
  </si>
  <si>
    <r>
      <rPr>
        <sz val="12"/>
        <rFont val="Times New Roman"/>
        <charset val="134"/>
      </rPr>
      <t xml:space="preserve">    </t>
    </r>
    <r>
      <rPr>
        <sz val="12"/>
        <rFont val="方正仿宋_GBK"/>
        <charset val="134"/>
      </rPr>
      <t>一般公共服务</t>
    </r>
  </si>
  <si>
    <r>
      <rPr>
        <sz val="12"/>
        <rFont val="Times New Roman"/>
        <charset val="134"/>
      </rPr>
      <t xml:space="preserve">    </t>
    </r>
    <r>
      <rPr>
        <sz val="12"/>
        <rFont val="方正仿宋_GBK"/>
        <charset val="134"/>
      </rPr>
      <t>教育</t>
    </r>
  </si>
  <si>
    <r>
      <rPr>
        <sz val="12"/>
        <rFont val="Times New Roman"/>
        <charset val="134"/>
      </rPr>
      <t xml:space="preserve">    </t>
    </r>
    <r>
      <rPr>
        <sz val="12"/>
        <rFont val="方正仿宋_GBK"/>
        <charset val="134"/>
      </rPr>
      <t>文化旅游体育与传媒</t>
    </r>
  </si>
  <si>
    <r>
      <rPr>
        <sz val="12"/>
        <rFont val="Times New Roman"/>
        <charset val="134"/>
      </rPr>
      <t xml:space="preserve">    </t>
    </r>
    <r>
      <rPr>
        <sz val="12"/>
        <rFont val="方正仿宋_GBK"/>
        <charset val="134"/>
      </rPr>
      <t>卫生健康</t>
    </r>
  </si>
  <si>
    <r>
      <rPr>
        <sz val="12"/>
        <rFont val="Times New Roman"/>
        <charset val="134"/>
      </rPr>
      <t xml:space="preserve">    </t>
    </r>
    <r>
      <rPr>
        <sz val="12"/>
        <rFont val="方正仿宋_GBK"/>
        <charset val="134"/>
      </rPr>
      <t>节能环保</t>
    </r>
  </si>
  <si>
    <r>
      <rPr>
        <sz val="12"/>
        <rFont val="Times New Roman"/>
        <charset val="134"/>
      </rPr>
      <t xml:space="preserve">    </t>
    </r>
    <r>
      <rPr>
        <sz val="12"/>
        <rFont val="方正仿宋_GBK"/>
        <charset val="134"/>
      </rPr>
      <t>交通运输</t>
    </r>
  </si>
  <si>
    <r>
      <rPr>
        <sz val="12"/>
        <rFont val="Times New Roman"/>
        <charset val="134"/>
      </rPr>
      <t xml:space="preserve">    </t>
    </r>
    <r>
      <rPr>
        <sz val="12"/>
        <rFont val="方正仿宋_GBK"/>
        <charset val="134"/>
      </rPr>
      <t>住房保障</t>
    </r>
  </si>
  <si>
    <r>
      <rPr>
        <sz val="12"/>
        <rFont val="Times New Roman"/>
        <charset val="134"/>
      </rPr>
      <t xml:space="preserve">    </t>
    </r>
    <r>
      <rPr>
        <sz val="12"/>
        <rFont val="方正仿宋_GBK"/>
        <charset val="134"/>
      </rPr>
      <t>其他支出</t>
    </r>
  </si>
  <si>
    <r>
      <rPr>
        <sz val="12"/>
        <rFont val="Times New Roman"/>
        <charset val="134"/>
      </rPr>
      <t xml:space="preserve">  </t>
    </r>
    <r>
      <rPr>
        <sz val="12"/>
        <rFont val="方正仿宋_GBK"/>
        <charset val="134"/>
      </rPr>
      <t>自然资源海洋气象等支出</t>
    </r>
  </si>
  <si>
    <r>
      <rPr>
        <sz val="12"/>
        <rFont val="Times New Roman"/>
        <charset val="134"/>
      </rPr>
      <t xml:space="preserve">    </t>
    </r>
    <r>
      <rPr>
        <sz val="12"/>
        <rFont val="方正仿宋_GBK"/>
        <charset val="134"/>
      </rPr>
      <t>自然资源事务</t>
    </r>
  </si>
  <si>
    <r>
      <rPr>
        <sz val="12"/>
        <rFont val="Times New Roman"/>
        <charset val="134"/>
      </rPr>
      <t xml:space="preserve">      </t>
    </r>
    <r>
      <rPr>
        <sz val="12"/>
        <rFont val="方正仿宋_GBK"/>
        <charset val="134"/>
      </rPr>
      <t>自然资源规划及管理</t>
    </r>
  </si>
  <si>
    <r>
      <rPr>
        <sz val="12"/>
        <rFont val="Times New Roman"/>
        <charset val="134"/>
      </rPr>
      <t xml:space="preserve">      </t>
    </r>
    <r>
      <rPr>
        <sz val="12"/>
        <rFont val="方正仿宋_GBK"/>
        <charset val="134"/>
      </rPr>
      <t>自然资源利用与保护</t>
    </r>
  </si>
  <si>
    <r>
      <rPr>
        <sz val="12"/>
        <rFont val="Times New Roman"/>
        <charset val="134"/>
      </rPr>
      <t xml:space="preserve">      </t>
    </r>
    <r>
      <rPr>
        <sz val="12"/>
        <rFont val="方正仿宋_GBK"/>
        <charset val="134"/>
      </rPr>
      <t>自然资源社会公益服务</t>
    </r>
  </si>
  <si>
    <r>
      <rPr>
        <sz val="12"/>
        <rFont val="Times New Roman"/>
        <charset val="134"/>
      </rPr>
      <t xml:space="preserve">      </t>
    </r>
    <r>
      <rPr>
        <sz val="12"/>
        <rFont val="方正仿宋_GBK"/>
        <charset val="134"/>
      </rPr>
      <t>自然资源行业业务管理</t>
    </r>
  </si>
  <si>
    <r>
      <rPr>
        <sz val="12"/>
        <rFont val="Times New Roman"/>
        <charset val="134"/>
      </rPr>
      <t xml:space="preserve">      </t>
    </r>
    <r>
      <rPr>
        <sz val="12"/>
        <rFont val="方正仿宋_GBK"/>
        <charset val="134"/>
      </rPr>
      <t>自然资源调查与确权登记</t>
    </r>
  </si>
  <si>
    <r>
      <rPr>
        <sz val="12"/>
        <rFont val="Times New Roman"/>
        <charset val="134"/>
      </rPr>
      <t xml:space="preserve">      </t>
    </r>
    <r>
      <rPr>
        <sz val="12"/>
        <rFont val="方正仿宋_GBK"/>
        <charset val="134"/>
      </rPr>
      <t>土地资源储备支出</t>
    </r>
  </si>
  <si>
    <r>
      <rPr>
        <sz val="12"/>
        <rFont val="Times New Roman"/>
        <charset val="134"/>
      </rPr>
      <t xml:space="preserve">      </t>
    </r>
    <r>
      <rPr>
        <sz val="12"/>
        <rFont val="方正仿宋_GBK"/>
        <charset val="134"/>
      </rPr>
      <t>地质矿产资源与环境调查</t>
    </r>
  </si>
  <si>
    <r>
      <rPr>
        <sz val="12"/>
        <rFont val="Times New Roman"/>
        <charset val="134"/>
      </rPr>
      <t xml:space="preserve">      </t>
    </r>
    <r>
      <rPr>
        <sz val="12"/>
        <rFont val="方正仿宋_GBK"/>
        <charset val="134"/>
      </rPr>
      <t>地质勘查与矿产资源管理</t>
    </r>
  </si>
  <si>
    <r>
      <rPr>
        <sz val="12"/>
        <rFont val="Times New Roman"/>
        <charset val="134"/>
      </rPr>
      <t xml:space="preserve">      </t>
    </r>
    <r>
      <rPr>
        <sz val="12"/>
        <rFont val="方正仿宋_GBK"/>
        <charset val="134"/>
      </rPr>
      <t>地质转产项目财政贴息</t>
    </r>
  </si>
  <si>
    <r>
      <rPr>
        <sz val="12"/>
        <rFont val="Times New Roman"/>
        <charset val="134"/>
      </rPr>
      <t xml:space="preserve">      </t>
    </r>
    <r>
      <rPr>
        <sz val="12"/>
        <rFont val="方正仿宋_GBK"/>
        <charset val="134"/>
      </rPr>
      <t>国外风险勘查</t>
    </r>
  </si>
  <si>
    <r>
      <rPr>
        <sz val="12"/>
        <rFont val="Times New Roman"/>
        <charset val="134"/>
      </rPr>
      <t xml:space="preserve">      </t>
    </r>
    <r>
      <rPr>
        <sz val="12"/>
        <rFont val="方正仿宋_GBK"/>
        <charset val="134"/>
      </rPr>
      <t>地质勘查基金</t>
    </r>
    <r>
      <rPr>
        <sz val="12"/>
        <rFont val="Times New Roman"/>
        <charset val="134"/>
      </rPr>
      <t>(</t>
    </r>
    <r>
      <rPr>
        <sz val="12"/>
        <rFont val="方正仿宋_GBK"/>
        <charset val="134"/>
      </rPr>
      <t>周转金</t>
    </r>
    <r>
      <rPr>
        <sz val="12"/>
        <rFont val="Times New Roman"/>
        <charset val="134"/>
      </rPr>
      <t>)</t>
    </r>
    <r>
      <rPr>
        <sz val="12"/>
        <rFont val="方正仿宋_GBK"/>
        <charset val="134"/>
      </rPr>
      <t>支出</t>
    </r>
  </si>
  <si>
    <r>
      <rPr>
        <sz val="12"/>
        <rFont val="Times New Roman"/>
        <charset val="134"/>
      </rPr>
      <t xml:space="preserve">      </t>
    </r>
    <r>
      <rPr>
        <sz val="12"/>
        <rFont val="方正仿宋_GBK"/>
        <charset val="134"/>
      </rPr>
      <t>海域与海岛管理</t>
    </r>
  </si>
  <si>
    <r>
      <rPr>
        <sz val="12"/>
        <rFont val="Times New Roman"/>
        <charset val="134"/>
      </rPr>
      <t xml:space="preserve">      </t>
    </r>
    <r>
      <rPr>
        <sz val="12"/>
        <rFont val="方正仿宋_GBK"/>
        <charset val="134"/>
      </rPr>
      <t>自然资源国际合作与海洋权益维护</t>
    </r>
  </si>
  <si>
    <r>
      <rPr>
        <sz val="12"/>
        <rFont val="Times New Roman"/>
        <charset val="134"/>
      </rPr>
      <t xml:space="preserve">      </t>
    </r>
    <r>
      <rPr>
        <sz val="12"/>
        <rFont val="方正仿宋_GBK"/>
        <charset val="134"/>
      </rPr>
      <t>自然资源卫星</t>
    </r>
  </si>
  <si>
    <r>
      <rPr>
        <sz val="12"/>
        <rFont val="Times New Roman"/>
        <charset val="134"/>
      </rPr>
      <t xml:space="preserve">      </t>
    </r>
    <r>
      <rPr>
        <sz val="12"/>
        <rFont val="方正仿宋_GBK"/>
        <charset val="134"/>
      </rPr>
      <t>极地考察</t>
    </r>
  </si>
  <si>
    <r>
      <rPr>
        <sz val="12"/>
        <rFont val="Times New Roman"/>
        <charset val="134"/>
      </rPr>
      <t xml:space="preserve">      </t>
    </r>
    <r>
      <rPr>
        <sz val="12"/>
        <rFont val="方正仿宋_GBK"/>
        <charset val="134"/>
      </rPr>
      <t>深海调查与资源开发</t>
    </r>
  </si>
  <si>
    <r>
      <rPr>
        <sz val="12"/>
        <rFont val="Times New Roman"/>
        <charset val="134"/>
      </rPr>
      <t xml:space="preserve">      </t>
    </r>
    <r>
      <rPr>
        <sz val="12"/>
        <rFont val="方正仿宋_GBK"/>
        <charset val="134"/>
      </rPr>
      <t>海港航标维护</t>
    </r>
  </si>
  <si>
    <r>
      <rPr>
        <sz val="12"/>
        <rFont val="Times New Roman"/>
        <charset val="134"/>
      </rPr>
      <t xml:space="preserve">      </t>
    </r>
    <r>
      <rPr>
        <sz val="12"/>
        <rFont val="方正仿宋_GBK"/>
        <charset val="134"/>
      </rPr>
      <t>海水淡化</t>
    </r>
  </si>
  <si>
    <r>
      <rPr>
        <sz val="12"/>
        <rFont val="Times New Roman"/>
        <charset val="134"/>
      </rPr>
      <t xml:space="preserve">      </t>
    </r>
    <r>
      <rPr>
        <sz val="12"/>
        <rFont val="方正仿宋_GBK"/>
        <charset val="134"/>
      </rPr>
      <t>无居民海岛使用金支出</t>
    </r>
  </si>
  <si>
    <r>
      <rPr>
        <sz val="12"/>
        <rFont val="Times New Roman"/>
        <charset val="134"/>
      </rPr>
      <t xml:space="preserve">      </t>
    </r>
    <r>
      <rPr>
        <sz val="12"/>
        <rFont val="方正仿宋_GBK"/>
        <charset val="134"/>
      </rPr>
      <t>海洋战略规划与预警监测</t>
    </r>
  </si>
  <si>
    <r>
      <rPr>
        <sz val="12"/>
        <rFont val="Times New Roman"/>
        <charset val="134"/>
      </rPr>
      <t xml:space="preserve">      </t>
    </r>
    <r>
      <rPr>
        <sz val="12"/>
        <rFont val="方正仿宋_GBK"/>
        <charset val="134"/>
      </rPr>
      <t>基础测绘与地理信息监管</t>
    </r>
  </si>
  <si>
    <r>
      <rPr>
        <sz val="12"/>
        <rFont val="Times New Roman"/>
        <charset val="134"/>
      </rPr>
      <t xml:space="preserve">      </t>
    </r>
    <r>
      <rPr>
        <sz val="12"/>
        <rFont val="方正仿宋_GBK"/>
        <charset val="134"/>
      </rPr>
      <t>其他自然资源事务支出</t>
    </r>
  </si>
  <si>
    <r>
      <rPr>
        <sz val="12"/>
        <rFont val="Times New Roman"/>
        <charset val="134"/>
      </rPr>
      <t xml:space="preserve">    </t>
    </r>
    <r>
      <rPr>
        <sz val="12"/>
        <rFont val="方正仿宋_GBK"/>
        <charset val="134"/>
      </rPr>
      <t>气象事务</t>
    </r>
  </si>
  <si>
    <r>
      <rPr>
        <sz val="12"/>
        <rFont val="Times New Roman"/>
        <charset val="134"/>
      </rPr>
      <t xml:space="preserve">      </t>
    </r>
    <r>
      <rPr>
        <sz val="12"/>
        <rFont val="方正仿宋_GBK"/>
        <charset val="134"/>
      </rPr>
      <t>气象事业机构</t>
    </r>
  </si>
  <si>
    <r>
      <rPr>
        <sz val="12"/>
        <rFont val="Times New Roman"/>
        <charset val="134"/>
      </rPr>
      <t xml:space="preserve">      </t>
    </r>
    <r>
      <rPr>
        <sz val="12"/>
        <rFont val="方正仿宋_GBK"/>
        <charset val="134"/>
      </rPr>
      <t>气象探测</t>
    </r>
  </si>
  <si>
    <r>
      <rPr>
        <sz val="12"/>
        <rFont val="Times New Roman"/>
        <charset val="134"/>
      </rPr>
      <t xml:space="preserve">      </t>
    </r>
    <r>
      <rPr>
        <sz val="12"/>
        <rFont val="方正仿宋_GBK"/>
        <charset val="134"/>
      </rPr>
      <t>气象信息传输及管理</t>
    </r>
  </si>
  <si>
    <r>
      <rPr>
        <sz val="12"/>
        <rFont val="Times New Roman"/>
        <charset val="134"/>
      </rPr>
      <t xml:space="preserve">      </t>
    </r>
    <r>
      <rPr>
        <sz val="12"/>
        <rFont val="方正仿宋_GBK"/>
        <charset val="134"/>
      </rPr>
      <t>气象预报预测</t>
    </r>
  </si>
  <si>
    <r>
      <rPr>
        <sz val="12"/>
        <rFont val="Times New Roman"/>
        <charset val="134"/>
      </rPr>
      <t xml:space="preserve">      </t>
    </r>
    <r>
      <rPr>
        <sz val="12"/>
        <rFont val="方正仿宋_GBK"/>
        <charset val="134"/>
      </rPr>
      <t>气象服务</t>
    </r>
  </si>
  <si>
    <r>
      <rPr>
        <sz val="12"/>
        <rFont val="Times New Roman"/>
        <charset val="134"/>
      </rPr>
      <t xml:space="preserve">      </t>
    </r>
    <r>
      <rPr>
        <sz val="12"/>
        <rFont val="方正仿宋_GBK"/>
        <charset val="134"/>
      </rPr>
      <t>气象装备保障维护</t>
    </r>
  </si>
  <si>
    <r>
      <rPr>
        <sz val="12"/>
        <rFont val="Times New Roman"/>
        <charset val="134"/>
      </rPr>
      <t xml:space="preserve">      </t>
    </r>
    <r>
      <rPr>
        <sz val="12"/>
        <rFont val="方正仿宋_GBK"/>
        <charset val="134"/>
      </rPr>
      <t>气象基础设施建设与维修</t>
    </r>
  </si>
  <si>
    <r>
      <rPr>
        <sz val="12"/>
        <rFont val="Times New Roman"/>
        <charset val="134"/>
      </rPr>
      <t xml:space="preserve">      </t>
    </r>
    <r>
      <rPr>
        <sz val="12"/>
        <rFont val="方正仿宋_GBK"/>
        <charset val="134"/>
      </rPr>
      <t>气象卫星</t>
    </r>
  </si>
  <si>
    <r>
      <rPr>
        <sz val="12"/>
        <rFont val="Times New Roman"/>
        <charset val="134"/>
      </rPr>
      <t xml:space="preserve">      </t>
    </r>
    <r>
      <rPr>
        <sz val="12"/>
        <rFont val="方正仿宋_GBK"/>
        <charset val="134"/>
      </rPr>
      <t>气象法规与标准</t>
    </r>
  </si>
  <si>
    <r>
      <rPr>
        <sz val="12"/>
        <rFont val="Times New Roman"/>
        <charset val="134"/>
      </rPr>
      <t xml:space="preserve">      </t>
    </r>
    <r>
      <rPr>
        <sz val="12"/>
        <rFont val="方正仿宋_GBK"/>
        <charset val="134"/>
      </rPr>
      <t>气象资金审计稽查</t>
    </r>
  </si>
  <si>
    <r>
      <rPr>
        <sz val="12"/>
        <rFont val="Times New Roman"/>
        <charset val="134"/>
      </rPr>
      <t xml:space="preserve">      </t>
    </r>
    <r>
      <rPr>
        <sz val="12"/>
        <rFont val="方正仿宋_GBK"/>
        <charset val="134"/>
      </rPr>
      <t>其他气象事务支出</t>
    </r>
  </si>
  <si>
    <r>
      <rPr>
        <sz val="12"/>
        <rFont val="Times New Roman"/>
        <charset val="134"/>
      </rPr>
      <t xml:space="preserve">    </t>
    </r>
    <r>
      <rPr>
        <sz val="12"/>
        <rFont val="方正仿宋_GBK"/>
        <charset val="134"/>
      </rPr>
      <t>其他自然资源海洋气象等支出</t>
    </r>
  </si>
  <si>
    <r>
      <rPr>
        <sz val="12"/>
        <rFont val="Times New Roman"/>
        <charset val="134"/>
      </rPr>
      <t xml:space="preserve">      </t>
    </r>
    <r>
      <rPr>
        <sz val="12"/>
        <rFont val="方正仿宋_GBK"/>
        <charset val="134"/>
      </rPr>
      <t>其他自然资源海洋气象等支出</t>
    </r>
  </si>
  <si>
    <r>
      <rPr>
        <sz val="12"/>
        <rFont val="Times New Roman"/>
        <charset val="134"/>
      </rPr>
      <t xml:space="preserve">  </t>
    </r>
    <r>
      <rPr>
        <sz val="12"/>
        <rFont val="方正仿宋_GBK"/>
        <charset val="134"/>
      </rPr>
      <t>住房保障支出</t>
    </r>
  </si>
  <si>
    <r>
      <rPr>
        <sz val="12"/>
        <rFont val="Times New Roman"/>
        <charset val="134"/>
      </rPr>
      <t xml:space="preserve">    </t>
    </r>
    <r>
      <rPr>
        <sz val="12"/>
        <rFont val="方正仿宋_GBK"/>
        <charset val="134"/>
      </rPr>
      <t>保障性安居工程支出</t>
    </r>
  </si>
  <si>
    <r>
      <rPr>
        <sz val="12"/>
        <rFont val="Times New Roman"/>
        <charset val="134"/>
      </rPr>
      <t xml:space="preserve">      </t>
    </r>
    <r>
      <rPr>
        <sz val="12"/>
        <rFont val="方正仿宋_GBK"/>
        <charset val="134"/>
      </rPr>
      <t>廉租住房</t>
    </r>
  </si>
  <si>
    <r>
      <rPr>
        <sz val="12"/>
        <rFont val="Times New Roman"/>
        <charset val="134"/>
      </rPr>
      <t xml:space="preserve">      </t>
    </r>
    <r>
      <rPr>
        <sz val="12"/>
        <rFont val="方正仿宋_GBK"/>
        <charset val="134"/>
      </rPr>
      <t>沉陷区治理</t>
    </r>
  </si>
  <si>
    <r>
      <rPr>
        <sz val="12"/>
        <rFont val="Times New Roman"/>
        <charset val="134"/>
      </rPr>
      <t xml:space="preserve">      </t>
    </r>
    <r>
      <rPr>
        <sz val="12"/>
        <rFont val="方正仿宋_GBK"/>
        <charset val="134"/>
      </rPr>
      <t>棚户区改造</t>
    </r>
  </si>
  <si>
    <r>
      <rPr>
        <sz val="12"/>
        <rFont val="Times New Roman"/>
        <charset val="134"/>
      </rPr>
      <t xml:space="preserve">      </t>
    </r>
    <r>
      <rPr>
        <sz val="12"/>
        <rFont val="方正仿宋_GBK"/>
        <charset val="134"/>
      </rPr>
      <t>少数民族地区游牧民定居工程</t>
    </r>
  </si>
  <si>
    <r>
      <rPr>
        <sz val="12"/>
        <rFont val="Times New Roman"/>
        <charset val="134"/>
      </rPr>
      <t xml:space="preserve">      </t>
    </r>
    <r>
      <rPr>
        <sz val="12"/>
        <rFont val="方正仿宋_GBK"/>
        <charset val="134"/>
      </rPr>
      <t>农村危房改造</t>
    </r>
  </si>
  <si>
    <r>
      <rPr>
        <sz val="12"/>
        <rFont val="Times New Roman"/>
        <charset val="134"/>
      </rPr>
      <t xml:space="preserve">      </t>
    </r>
    <r>
      <rPr>
        <sz val="12"/>
        <rFont val="方正仿宋_GBK"/>
        <charset val="134"/>
      </rPr>
      <t>公共租赁住房</t>
    </r>
  </si>
  <si>
    <r>
      <rPr>
        <sz val="12"/>
        <rFont val="Times New Roman"/>
        <charset val="134"/>
      </rPr>
      <t xml:space="preserve">      </t>
    </r>
    <r>
      <rPr>
        <sz val="12"/>
        <rFont val="方正仿宋_GBK"/>
        <charset val="134"/>
      </rPr>
      <t>保障性住房租金补贴</t>
    </r>
  </si>
  <si>
    <r>
      <rPr>
        <sz val="12"/>
        <rFont val="Times New Roman"/>
        <charset val="134"/>
      </rPr>
      <t xml:space="preserve">      </t>
    </r>
    <r>
      <rPr>
        <sz val="12"/>
        <rFont val="方正仿宋_GBK"/>
        <charset val="134"/>
      </rPr>
      <t>老旧小区改造</t>
    </r>
  </si>
  <si>
    <r>
      <rPr>
        <sz val="12"/>
        <rFont val="Times New Roman"/>
        <charset val="134"/>
      </rPr>
      <t xml:space="preserve">      </t>
    </r>
    <r>
      <rPr>
        <sz val="12"/>
        <rFont val="方正仿宋_GBK"/>
        <charset val="134"/>
      </rPr>
      <t>住房租赁市场发展</t>
    </r>
  </si>
  <si>
    <r>
      <rPr>
        <sz val="12"/>
        <rFont val="Times New Roman"/>
        <charset val="134"/>
      </rPr>
      <t xml:space="preserve">      </t>
    </r>
    <r>
      <rPr>
        <sz val="12"/>
        <rFont val="方正仿宋_GBK"/>
        <charset val="134"/>
      </rPr>
      <t>保障性租赁住房</t>
    </r>
  </si>
  <si>
    <r>
      <rPr>
        <sz val="12"/>
        <rFont val="Times New Roman"/>
        <charset val="134"/>
      </rPr>
      <t xml:space="preserve">      </t>
    </r>
    <r>
      <rPr>
        <sz val="12"/>
        <rFont val="方正仿宋_GBK"/>
        <charset val="134"/>
      </rPr>
      <t>配租型住房保障</t>
    </r>
  </si>
  <si>
    <r>
      <rPr>
        <sz val="12"/>
        <rFont val="Times New Roman"/>
        <charset val="134"/>
      </rPr>
      <t xml:space="preserve">      </t>
    </r>
    <r>
      <rPr>
        <sz val="12"/>
        <rFont val="方正仿宋_GBK"/>
        <charset val="134"/>
      </rPr>
      <t>城中村改造</t>
    </r>
  </si>
  <si>
    <r>
      <rPr>
        <sz val="12"/>
        <rFont val="Times New Roman"/>
        <charset val="134"/>
      </rPr>
      <t xml:space="preserve">      </t>
    </r>
    <r>
      <rPr>
        <sz val="12"/>
        <rFont val="方正仿宋_GBK"/>
        <charset val="134"/>
      </rPr>
      <t>其他保障性安居工程支出</t>
    </r>
  </si>
  <si>
    <r>
      <rPr>
        <sz val="12"/>
        <rFont val="Times New Roman"/>
        <charset val="134"/>
      </rPr>
      <t xml:space="preserve">    </t>
    </r>
    <r>
      <rPr>
        <sz val="12"/>
        <rFont val="方正仿宋_GBK"/>
        <charset val="134"/>
      </rPr>
      <t>住房改革支出</t>
    </r>
  </si>
  <si>
    <r>
      <rPr>
        <sz val="12"/>
        <rFont val="Times New Roman"/>
        <charset val="134"/>
      </rPr>
      <t xml:space="preserve">      </t>
    </r>
    <r>
      <rPr>
        <sz val="12"/>
        <rFont val="方正仿宋_GBK"/>
        <charset val="134"/>
      </rPr>
      <t>住房公积金</t>
    </r>
  </si>
  <si>
    <r>
      <rPr>
        <sz val="12"/>
        <rFont val="Times New Roman"/>
        <charset val="134"/>
      </rPr>
      <t xml:space="preserve">      </t>
    </r>
    <r>
      <rPr>
        <sz val="12"/>
        <rFont val="方正仿宋_GBK"/>
        <charset val="134"/>
      </rPr>
      <t>提租补贴</t>
    </r>
  </si>
  <si>
    <r>
      <rPr>
        <sz val="12"/>
        <rFont val="Times New Roman"/>
        <charset val="134"/>
      </rPr>
      <t xml:space="preserve">      </t>
    </r>
    <r>
      <rPr>
        <sz val="12"/>
        <rFont val="方正仿宋_GBK"/>
        <charset val="134"/>
      </rPr>
      <t>购房补贴</t>
    </r>
  </si>
  <si>
    <r>
      <rPr>
        <sz val="12"/>
        <rFont val="Times New Roman"/>
        <charset val="134"/>
      </rPr>
      <t xml:space="preserve">    </t>
    </r>
    <r>
      <rPr>
        <sz val="12"/>
        <rFont val="方正仿宋_GBK"/>
        <charset val="134"/>
      </rPr>
      <t>城乡社区住宅</t>
    </r>
  </si>
  <si>
    <r>
      <rPr>
        <sz val="12"/>
        <rFont val="Times New Roman"/>
        <charset val="134"/>
      </rPr>
      <t xml:space="preserve">      </t>
    </r>
    <r>
      <rPr>
        <sz val="12"/>
        <rFont val="方正仿宋_GBK"/>
        <charset val="134"/>
      </rPr>
      <t>公有住房建设和维修改造支出</t>
    </r>
  </si>
  <si>
    <r>
      <rPr>
        <sz val="12"/>
        <rFont val="Times New Roman"/>
        <charset val="134"/>
      </rPr>
      <t xml:space="preserve">      </t>
    </r>
    <r>
      <rPr>
        <sz val="12"/>
        <rFont val="方正仿宋_GBK"/>
        <charset val="134"/>
      </rPr>
      <t>住房公积金管理</t>
    </r>
  </si>
  <si>
    <r>
      <rPr>
        <sz val="12"/>
        <rFont val="Times New Roman"/>
        <charset val="134"/>
      </rPr>
      <t xml:space="preserve">      </t>
    </r>
    <r>
      <rPr>
        <sz val="12"/>
        <rFont val="方正仿宋_GBK"/>
        <charset val="134"/>
      </rPr>
      <t>其他城乡社区住宅支出</t>
    </r>
  </si>
  <si>
    <r>
      <rPr>
        <sz val="12"/>
        <rFont val="Times New Roman"/>
        <charset val="134"/>
      </rPr>
      <t xml:space="preserve">  </t>
    </r>
    <r>
      <rPr>
        <sz val="12"/>
        <rFont val="方正仿宋_GBK"/>
        <charset val="134"/>
      </rPr>
      <t>粮油物资储备支出</t>
    </r>
  </si>
  <si>
    <r>
      <rPr>
        <sz val="12"/>
        <rFont val="Times New Roman"/>
        <charset val="134"/>
      </rPr>
      <t xml:space="preserve">    </t>
    </r>
    <r>
      <rPr>
        <sz val="12"/>
        <rFont val="方正仿宋_GBK"/>
        <charset val="134"/>
      </rPr>
      <t>粮油物资事务</t>
    </r>
  </si>
  <si>
    <r>
      <rPr>
        <sz val="12"/>
        <rFont val="Times New Roman"/>
        <charset val="134"/>
      </rPr>
      <t xml:space="preserve">      </t>
    </r>
    <r>
      <rPr>
        <sz val="12"/>
        <rFont val="方正仿宋_GBK"/>
        <charset val="134"/>
      </rPr>
      <t>财务和审计支出</t>
    </r>
  </si>
  <si>
    <r>
      <rPr>
        <sz val="12"/>
        <rFont val="Times New Roman"/>
        <charset val="134"/>
      </rPr>
      <t xml:space="preserve">      </t>
    </r>
    <r>
      <rPr>
        <sz val="12"/>
        <rFont val="方正仿宋_GBK"/>
        <charset val="134"/>
      </rPr>
      <t>信息统计</t>
    </r>
  </si>
  <si>
    <r>
      <rPr>
        <sz val="12"/>
        <rFont val="Times New Roman"/>
        <charset val="134"/>
      </rPr>
      <t xml:space="preserve">      </t>
    </r>
    <r>
      <rPr>
        <sz val="12"/>
        <rFont val="方正仿宋_GBK"/>
        <charset val="134"/>
      </rPr>
      <t>专项业务活动</t>
    </r>
  </si>
  <si>
    <r>
      <rPr>
        <sz val="12"/>
        <rFont val="Times New Roman"/>
        <charset val="134"/>
      </rPr>
      <t xml:space="preserve">      </t>
    </r>
    <r>
      <rPr>
        <sz val="12"/>
        <rFont val="方正仿宋_GBK"/>
        <charset val="134"/>
      </rPr>
      <t>国家粮油差价补贴</t>
    </r>
  </si>
  <si>
    <r>
      <rPr>
        <sz val="12"/>
        <rFont val="Times New Roman"/>
        <charset val="134"/>
      </rPr>
      <t xml:space="preserve">      </t>
    </r>
    <r>
      <rPr>
        <sz val="12"/>
        <rFont val="方正仿宋_GBK"/>
        <charset val="134"/>
      </rPr>
      <t>粮食财务挂账利息补贴</t>
    </r>
  </si>
  <si>
    <r>
      <rPr>
        <sz val="12"/>
        <rFont val="Times New Roman"/>
        <charset val="134"/>
      </rPr>
      <t xml:space="preserve">      </t>
    </r>
    <r>
      <rPr>
        <sz val="12"/>
        <rFont val="方正仿宋_GBK"/>
        <charset val="134"/>
      </rPr>
      <t>粮食财务挂账消化款</t>
    </r>
  </si>
  <si>
    <r>
      <rPr>
        <sz val="12"/>
        <rFont val="Times New Roman"/>
        <charset val="134"/>
      </rPr>
      <t xml:space="preserve">      </t>
    </r>
    <r>
      <rPr>
        <sz val="12"/>
        <rFont val="方正仿宋_GBK"/>
        <charset val="134"/>
      </rPr>
      <t>处理陈化粮补贴</t>
    </r>
  </si>
  <si>
    <r>
      <rPr>
        <sz val="12"/>
        <rFont val="Times New Roman"/>
        <charset val="134"/>
      </rPr>
      <t xml:space="preserve">      </t>
    </r>
    <r>
      <rPr>
        <sz val="12"/>
        <rFont val="方正仿宋_GBK"/>
        <charset val="134"/>
      </rPr>
      <t>粮食风险基金</t>
    </r>
  </si>
  <si>
    <r>
      <rPr>
        <sz val="12"/>
        <rFont val="Times New Roman"/>
        <charset val="134"/>
      </rPr>
      <t xml:space="preserve">      </t>
    </r>
    <r>
      <rPr>
        <sz val="12"/>
        <rFont val="方正仿宋_GBK"/>
        <charset val="134"/>
      </rPr>
      <t>粮油市场调控专项资金</t>
    </r>
  </si>
  <si>
    <r>
      <rPr>
        <sz val="12"/>
        <rFont val="Times New Roman"/>
        <charset val="134"/>
      </rPr>
      <t xml:space="preserve">      </t>
    </r>
    <r>
      <rPr>
        <sz val="12"/>
        <rFont val="方正仿宋_GBK"/>
        <charset val="134"/>
      </rPr>
      <t>设施建设</t>
    </r>
  </si>
  <si>
    <r>
      <rPr>
        <sz val="12"/>
        <rFont val="Times New Roman"/>
        <charset val="134"/>
      </rPr>
      <t xml:space="preserve">      </t>
    </r>
    <r>
      <rPr>
        <sz val="12"/>
        <rFont val="方正仿宋_GBK"/>
        <charset val="134"/>
      </rPr>
      <t>设施安全</t>
    </r>
  </si>
  <si>
    <r>
      <rPr>
        <sz val="12"/>
        <rFont val="Times New Roman"/>
        <charset val="134"/>
      </rPr>
      <t xml:space="preserve">      </t>
    </r>
    <r>
      <rPr>
        <sz val="12"/>
        <rFont val="方正仿宋_GBK"/>
        <charset val="134"/>
      </rPr>
      <t>物资保管保养</t>
    </r>
  </si>
  <si>
    <r>
      <rPr>
        <sz val="12"/>
        <rFont val="Times New Roman"/>
        <charset val="134"/>
      </rPr>
      <t xml:space="preserve">      </t>
    </r>
    <r>
      <rPr>
        <sz val="12"/>
        <rFont val="方正仿宋_GBK"/>
        <charset val="134"/>
      </rPr>
      <t>其他粮油物资事务支出</t>
    </r>
  </si>
  <si>
    <r>
      <rPr>
        <sz val="12"/>
        <rFont val="Times New Roman"/>
        <charset val="134"/>
      </rPr>
      <t xml:space="preserve">    </t>
    </r>
    <r>
      <rPr>
        <sz val="12"/>
        <rFont val="方正仿宋_GBK"/>
        <charset val="134"/>
      </rPr>
      <t>能源储备</t>
    </r>
  </si>
  <si>
    <r>
      <rPr>
        <sz val="12"/>
        <rFont val="Times New Roman"/>
        <charset val="134"/>
      </rPr>
      <t xml:space="preserve">      </t>
    </r>
    <r>
      <rPr>
        <sz val="12"/>
        <rFont val="方正仿宋_GBK"/>
        <charset val="134"/>
      </rPr>
      <t>石油储备</t>
    </r>
  </si>
  <si>
    <r>
      <rPr>
        <sz val="12"/>
        <rFont val="Times New Roman"/>
        <charset val="134"/>
      </rPr>
      <t xml:space="preserve">      </t>
    </r>
    <r>
      <rPr>
        <sz val="12"/>
        <rFont val="方正仿宋_GBK"/>
        <charset val="134"/>
      </rPr>
      <t>天然铀能源储备</t>
    </r>
  </si>
  <si>
    <r>
      <rPr>
        <sz val="12"/>
        <rFont val="Times New Roman"/>
        <charset val="134"/>
      </rPr>
      <t xml:space="preserve">      </t>
    </r>
    <r>
      <rPr>
        <sz val="12"/>
        <rFont val="方正仿宋_GBK"/>
        <charset val="134"/>
      </rPr>
      <t>煤炭储备</t>
    </r>
  </si>
  <si>
    <r>
      <rPr>
        <sz val="12"/>
        <rFont val="Times New Roman"/>
        <charset val="134"/>
      </rPr>
      <t xml:space="preserve">      </t>
    </r>
    <r>
      <rPr>
        <sz val="12"/>
        <rFont val="方正仿宋_GBK"/>
        <charset val="134"/>
      </rPr>
      <t>成品油储备</t>
    </r>
  </si>
  <si>
    <r>
      <rPr>
        <sz val="12"/>
        <rFont val="Times New Roman"/>
        <charset val="134"/>
      </rPr>
      <t xml:space="preserve">      </t>
    </r>
    <r>
      <rPr>
        <sz val="12"/>
        <rFont val="方正仿宋_GBK"/>
        <charset val="134"/>
      </rPr>
      <t>其他能源储备支出</t>
    </r>
  </si>
  <si>
    <r>
      <rPr>
        <sz val="12"/>
        <rFont val="Times New Roman"/>
        <charset val="134"/>
      </rPr>
      <t xml:space="preserve">    </t>
    </r>
    <r>
      <rPr>
        <sz val="12"/>
        <rFont val="方正仿宋_GBK"/>
        <charset val="134"/>
      </rPr>
      <t>粮油储备</t>
    </r>
  </si>
  <si>
    <r>
      <rPr>
        <sz val="12"/>
        <rFont val="Times New Roman"/>
        <charset val="134"/>
      </rPr>
      <t xml:space="preserve">      </t>
    </r>
    <r>
      <rPr>
        <sz val="12"/>
        <rFont val="方正仿宋_GBK"/>
        <charset val="134"/>
      </rPr>
      <t>储备粮油补贴</t>
    </r>
  </si>
  <si>
    <r>
      <rPr>
        <sz val="12"/>
        <rFont val="Times New Roman"/>
        <charset val="134"/>
      </rPr>
      <t xml:space="preserve">      </t>
    </r>
    <r>
      <rPr>
        <sz val="12"/>
        <rFont val="方正仿宋_GBK"/>
        <charset val="134"/>
      </rPr>
      <t>储备粮油差价补贴</t>
    </r>
  </si>
  <si>
    <r>
      <rPr>
        <sz val="12"/>
        <rFont val="Times New Roman"/>
        <charset val="134"/>
      </rPr>
      <t xml:space="preserve">      </t>
    </r>
    <r>
      <rPr>
        <sz val="12"/>
        <rFont val="方正仿宋_GBK"/>
        <charset val="134"/>
      </rPr>
      <t>储备粮</t>
    </r>
    <r>
      <rPr>
        <sz val="12"/>
        <rFont val="Times New Roman"/>
        <charset val="134"/>
      </rPr>
      <t>(</t>
    </r>
    <r>
      <rPr>
        <sz val="12"/>
        <rFont val="方正仿宋_GBK"/>
        <charset val="134"/>
      </rPr>
      <t>油</t>
    </r>
    <r>
      <rPr>
        <sz val="12"/>
        <rFont val="Times New Roman"/>
        <charset val="134"/>
      </rPr>
      <t>)</t>
    </r>
    <r>
      <rPr>
        <sz val="12"/>
        <rFont val="方正仿宋_GBK"/>
        <charset val="134"/>
      </rPr>
      <t>库建设</t>
    </r>
  </si>
  <si>
    <r>
      <rPr>
        <sz val="12"/>
        <rFont val="Times New Roman"/>
        <charset val="134"/>
      </rPr>
      <t xml:space="preserve">      </t>
    </r>
    <r>
      <rPr>
        <sz val="12"/>
        <rFont val="方正仿宋_GBK"/>
        <charset val="134"/>
      </rPr>
      <t>最低收购价政策支出</t>
    </r>
  </si>
  <si>
    <r>
      <rPr>
        <sz val="12"/>
        <rFont val="Times New Roman"/>
        <charset val="134"/>
      </rPr>
      <t xml:space="preserve">      </t>
    </r>
    <r>
      <rPr>
        <sz val="12"/>
        <rFont val="方正仿宋_GBK"/>
        <charset val="134"/>
      </rPr>
      <t>其他粮油储备支出</t>
    </r>
  </si>
  <si>
    <r>
      <rPr>
        <sz val="12"/>
        <rFont val="Times New Roman"/>
        <charset val="134"/>
      </rPr>
      <t xml:space="preserve">    </t>
    </r>
    <r>
      <rPr>
        <sz val="12"/>
        <rFont val="方正仿宋_GBK"/>
        <charset val="134"/>
      </rPr>
      <t>重要商品储备</t>
    </r>
  </si>
  <si>
    <r>
      <rPr>
        <sz val="12"/>
        <rFont val="Times New Roman"/>
        <charset val="134"/>
      </rPr>
      <t xml:space="preserve">      </t>
    </r>
    <r>
      <rPr>
        <sz val="12"/>
        <rFont val="方正仿宋_GBK"/>
        <charset val="134"/>
      </rPr>
      <t>棉花储备</t>
    </r>
  </si>
  <si>
    <r>
      <rPr>
        <sz val="12"/>
        <rFont val="Times New Roman"/>
        <charset val="134"/>
      </rPr>
      <t xml:space="preserve">      </t>
    </r>
    <r>
      <rPr>
        <sz val="12"/>
        <rFont val="方正仿宋_GBK"/>
        <charset val="134"/>
      </rPr>
      <t>食糖储备</t>
    </r>
  </si>
  <si>
    <r>
      <rPr>
        <sz val="12"/>
        <rFont val="Times New Roman"/>
        <charset val="134"/>
      </rPr>
      <t xml:space="preserve">      </t>
    </r>
    <r>
      <rPr>
        <sz val="12"/>
        <rFont val="方正仿宋_GBK"/>
        <charset val="134"/>
      </rPr>
      <t>肉类储备</t>
    </r>
  </si>
  <si>
    <r>
      <rPr>
        <sz val="12"/>
        <rFont val="Times New Roman"/>
        <charset val="134"/>
      </rPr>
      <t xml:space="preserve">      </t>
    </r>
    <r>
      <rPr>
        <sz val="12"/>
        <rFont val="方正仿宋_GBK"/>
        <charset val="134"/>
      </rPr>
      <t>化肥储备</t>
    </r>
  </si>
  <si>
    <r>
      <rPr>
        <sz val="12"/>
        <rFont val="Times New Roman"/>
        <charset val="134"/>
      </rPr>
      <t xml:space="preserve">      </t>
    </r>
    <r>
      <rPr>
        <sz val="12"/>
        <rFont val="方正仿宋_GBK"/>
        <charset val="134"/>
      </rPr>
      <t>农药储备</t>
    </r>
  </si>
  <si>
    <r>
      <rPr>
        <sz val="12"/>
        <rFont val="Times New Roman"/>
        <charset val="134"/>
      </rPr>
      <t xml:space="preserve">      </t>
    </r>
    <r>
      <rPr>
        <sz val="12"/>
        <rFont val="方正仿宋_GBK"/>
        <charset val="134"/>
      </rPr>
      <t>边销茶储备</t>
    </r>
  </si>
  <si>
    <r>
      <rPr>
        <sz val="12"/>
        <rFont val="Times New Roman"/>
        <charset val="134"/>
      </rPr>
      <t xml:space="preserve">      </t>
    </r>
    <r>
      <rPr>
        <sz val="12"/>
        <rFont val="方正仿宋_GBK"/>
        <charset val="134"/>
      </rPr>
      <t>羊毛储备</t>
    </r>
  </si>
  <si>
    <r>
      <rPr>
        <sz val="12"/>
        <rFont val="Times New Roman"/>
        <charset val="134"/>
      </rPr>
      <t xml:space="preserve">      </t>
    </r>
    <r>
      <rPr>
        <sz val="12"/>
        <rFont val="方正仿宋_GBK"/>
        <charset val="134"/>
      </rPr>
      <t>医药储备</t>
    </r>
  </si>
  <si>
    <r>
      <rPr>
        <sz val="12"/>
        <rFont val="Times New Roman"/>
        <charset val="134"/>
      </rPr>
      <t xml:space="preserve">      </t>
    </r>
    <r>
      <rPr>
        <sz val="12"/>
        <rFont val="方正仿宋_GBK"/>
        <charset val="134"/>
      </rPr>
      <t>食盐储备</t>
    </r>
  </si>
  <si>
    <r>
      <rPr>
        <sz val="12"/>
        <rFont val="Times New Roman"/>
        <charset val="134"/>
      </rPr>
      <t xml:space="preserve">      </t>
    </r>
    <r>
      <rPr>
        <sz val="12"/>
        <rFont val="方正仿宋_GBK"/>
        <charset val="134"/>
      </rPr>
      <t>战略物资储备</t>
    </r>
  </si>
  <si>
    <r>
      <rPr>
        <sz val="12"/>
        <rFont val="Times New Roman"/>
        <charset val="134"/>
      </rPr>
      <t xml:space="preserve">      </t>
    </r>
    <r>
      <rPr>
        <sz val="12"/>
        <rFont val="方正仿宋_GBK"/>
        <charset val="134"/>
      </rPr>
      <t>应急物资储备</t>
    </r>
  </si>
  <si>
    <r>
      <rPr>
        <sz val="12"/>
        <rFont val="Times New Roman"/>
        <charset val="134"/>
      </rPr>
      <t xml:space="preserve">      </t>
    </r>
    <r>
      <rPr>
        <sz val="12"/>
        <rFont val="方正仿宋_GBK"/>
        <charset val="134"/>
      </rPr>
      <t>其他重要商品储备支出</t>
    </r>
  </si>
  <si>
    <r>
      <rPr>
        <sz val="12"/>
        <rFont val="Times New Roman"/>
        <charset val="134"/>
      </rPr>
      <t xml:space="preserve">  </t>
    </r>
    <r>
      <rPr>
        <sz val="12"/>
        <rFont val="方正仿宋_GBK"/>
        <charset val="134"/>
      </rPr>
      <t>灾害防治及应急管理支出</t>
    </r>
  </si>
  <si>
    <r>
      <rPr>
        <sz val="12"/>
        <rFont val="Times New Roman"/>
        <charset val="134"/>
      </rPr>
      <t xml:space="preserve">    </t>
    </r>
    <r>
      <rPr>
        <sz val="12"/>
        <rFont val="方正仿宋_GBK"/>
        <charset val="134"/>
      </rPr>
      <t>应急管理事务</t>
    </r>
  </si>
  <si>
    <r>
      <rPr>
        <sz val="12"/>
        <rFont val="Times New Roman"/>
        <charset val="134"/>
      </rPr>
      <t xml:space="preserve">      </t>
    </r>
    <r>
      <rPr>
        <sz val="12"/>
        <rFont val="方正仿宋_GBK"/>
        <charset val="134"/>
      </rPr>
      <t>灾害风险防治</t>
    </r>
  </si>
  <si>
    <r>
      <rPr>
        <sz val="12"/>
        <rFont val="Times New Roman"/>
        <charset val="134"/>
      </rPr>
      <t xml:space="preserve">      </t>
    </r>
    <r>
      <rPr>
        <sz val="12"/>
        <rFont val="方正仿宋_GBK"/>
        <charset val="134"/>
      </rPr>
      <t>国务院安委会专项</t>
    </r>
  </si>
  <si>
    <r>
      <rPr>
        <sz val="12"/>
        <rFont val="Times New Roman"/>
        <charset val="134"/>
      </rPr>
      <t xml:space="preserve">      </t>
    </r>
    <r>
      <rPr>
        <sz val="12"/>
        <rFont val="方正仿宋_GBK"/>
        <charset val="134"/>
      </rPr>
      <t>安全监管</t>
    </r>
  </si>
  <si>
    <r>
      <rPr>
        <sz val="12"/>
        <rFont val="Times New Roman"/>
        <charset val="134"/>
      </rPr>
      <t xml:space="preserve">      </t>
    </r>
    <r>
      <rPr>
        <sz val="12"/>
        <rFont val="方正仿宋_GBK"/>
        <charset val="134"/>
      </rPr>
      <t>应急救援</t>
    </r>
  </si>
  <si>
    <r>
      <rPr>
        <sz val="12"/>
        <rFont val="Times New Roman"/>
        <charset val="134"/>
      </rPr>
      <t xml:space="preserve">      </t>
    </r>
    <r>
      <rPr>
        <sz val="12"/>
        <rFont val="方正仿宋_GBK"/>
        <charset val="134"/>
      </rPr>
      <t>应急管理</t>
    </r>
  </si>
  <si>
    <r>
      <rPr>
        <sz val="12"/>
        <rFont val="Times New Roman"/>
        <charset val="134"/>
      </rPr>
      <t xml:space="preserve">      </t>
    </r>
    <r>
      <rPr>
        <sz val="12"/>
        <rFont val="方正仿宋_GBK"/>
        <charset val="134"/>
      </rPr>
      <t>其他应急管理支出</t>
    </r>
  </si>
  <si>
    <r>
      <rPr>
        <sz val="12"/>
        <rFont val="Times New Roman"/>
        <charset val="134"/>
      </rPr>
      <t xml:space="preserve">    </t>
    </r>
    <r>
      <rPr>
        <sz val="12"/>
        <rFont val="方正仿宋_GBK"/>
        <charset val="134"/>
      </rPr>
      <t>消防救援事务</t>
    </r>
  </si>
  <si>
    <r>
      <rPr>
        <sz val="12"/>
        <rFont val="Times New Roman"/>
        <charset val="134"/>
      </rPr>
      <t xml:space="preserve">      </t>
    </r>
    <r>
      <rPr>
        <sz val="12"/>
        <rFont val="方正仿宋_GBK"/>
        <charset val="134"/>
      </rPr>
      <t>消防应急救援</t>
    </r>
  </si>
  <si>
    <r>
      <rPr>
        <sz val="12"/>
        <rFont val="Times New Roman"/>
        <charset val="134"/>
      </rPr>
      <t xml:space="preserve">      </t>
    </r>
    <r>
      <rPr>
        <sz val="12"/>
        <rFont val="方正仿宋_GBK"/>
        <charset val="134"/>
      </rPr>
      <t>其他消防救援事务支出</t>
    </r>
  </si>
  <si>
    <r>
      <rPr>
        <sz val="12"/>
        <rFont val="Times New Roman"/>
        <charset val="134"/>
      </rPr>
      <t xml:space="preserve">    </t>
    </r>
    <r>
      <rPr>
        <sz val="12"/>
        <rFont val="方正仿宋_GBK"/>
        <charset val="134"/>
      </rPr>
      <t>矿山安全</t>
    </r>
  </si>
  <si>
    <r>
      <rPr>
        <sz val="12"/>
        <rFont val="Times New Roman"/>
        <charset val="134"/>
      </rPr>
      <t xml:space="preserve">      </t>
    </r>
    <r>
      <rPr>
        <sz val="12"/>
        <rFont val="方正仿宋_GBK"/>
        <charset val="134"/>
      </rPr>
      <t>矿山安全监察事务</t>
    </r>
  </si>
  <si>
    <r>
      <rPr>
        <sz val="12"/>
        <rFont val="Times New Roman"/>
        <charset val="134"/>
      </rPr>
      <t xml:space="preserve">      </t>
    </r>
    <r>
      <rPr>
        <sz val="12"/>
        <rFont val="方正仿宋_GBK"/>
        <charset val="134"/>
      </rPr>
      <t>矿山应急救援事务</t>
    </r>
  </si>
  <si>
    <r>
      <rPr>
        <sz val="12"/>
        <rFont val="Times New Roman"/>
        <charset val="134"/>
      </rPr>
      <t xml:space="preserve">      </t>
    </r>
    <r>
      <rPr>
        <sz val="12"/>
        <rFont val="方正仿宋_GBK"/>
        <charset val="134"/>
      </rPr>
      <t>其他矿山安全支出</t>
    </r>
  </si>
  <si>
    <r>
      <rPr>
        <sz val="12"/>
        <rFont val="Times New Roman"/>
        <charset val="134"/>
      </rPr>
      <t xml:space="preserve">    </t>
    </r>
    <r>
      <rPr>
        <sz val="12"/>
        <rFont val="方正仿宋_GBK"/>
        <charset val="134"/>
      </rPr>
      <t>地震事务</t>
    </r>
  </si>
  <si>
    <r>
      <rPr>
        <sz val="12"/>
        <rFont val="Times New Roman"/>
        <charset val="134"/>
      </rPr>
      <t xml:space="preserve">      </t>
    </r>
    <r>
      <rPr>
        <sz val="12"/>
        <rFont val="方正仿宋_GBK"/>
        <charset val="134"/>
      </rPr>
      <t>地震监测</t>
    </r>
  </si>
  <si>
    <r>
      <rPr>
        <sz val="12"/>
        <rFont val="Times New Roman"/>
        <charset val="134"/>
      </rPr>
      <t xml:space="preserve">      </t>
    </r>
    <r>
      <rPr>
        <sz val="12"/>
        <rFont val="方正仿宋_GBK"/>
        <charset val="134"/>
      </rPr>
      <t>地震预测预报</t>
    </r>
  </si>
  <si>
    <r>
      <rPr>
        <sz val="12"/>
        <rFont val="Times New Roman"/>
        <charset val="134"/>
      </rPr>
      <t xml:space="preserve">      </t>
    </r>
    <r>
      <rPr>
        <sz val="12"/>
        <rFont val="方正仿宋_GBK"/>
        <charset val="134"/>
      </rPr>
      <t>地震灾害预防</t>
    </r>
  </si>
  <si>
    <r>
      <rPr>
        <sz val="12"/>
        <rFont val="Times New Roman"/>
        <charset val="134"/>
      </rPr>
      <t xml:space="preserve">      </t>
    </r>
    <r>
      <rPr>
        <sz val="12"/>
        <rFont val="方正仿宋_GBK"/>
        <charset val="134"/>
      </rPr>
      <t>地震应急救援</t>
    </r>
  </si>
  <si>
    <r>
      <rPr>
        <sz val="12"/>
        <rFont val="Times New Roman"/>
        <charset val="134"/>
      </rPr>
      <t xml:space="preserve">      </t>
    </r>
    <r>
      <rPr>
        <sz val="12"/>
        <rFont val="方正仿宋_GBK"/>
        <charset val="134"/>
      </rPr>
      <t>地震环境探察</t>
    </r>
  </si>
  <si>
    <r>
      <rPr>
        <sz val="12"/>
        <rFont val="Times New Roman"/>
        <charset val="134"/>
      </rPr>
      <t xml:space="preserve">      </t>
    </r>
    <r>
      <rPr>
        <sz val="12"/>
        <rFont val="方正仿宋_GBK"/>
        <charset val="134"/>
      </rPr>
      <t>防震减灾信息管理</t>
    </r>
  </si>
  <si>
    <r>
      <rPr>
        <sz val="12"/>
        <rFont val="Times New Roman"/>
        <charset val="134"/>
      </rPr>
      <t xml:space="preserve">      </t>
    </r>
    <r>
      <rPr>
        <sz val="12"/>
        <rFont val="方正仿宋_GBK"/>
        <charset val="134"/>
      </rPr>
      <t>防震减灾基础管理</t>
    </r>
  </si>
  <si>
    <r>
      <rPr>
        <sz val="12"/>
        <rFont val="Times New Roman"/>
        <charset val="134"/>
      </rPr>
      <t xml:space="preserve">      </t>
    </r>
    <r>
      <rPr>
        <sz val="12"/>
        <rFont val="方正仿宋_GBK"/>
        <charset val="134"/>
      </rPr>
      <t>地震事业机构</t>
    </r>
    <r>
      <rPr>
        <sz val="12"/>
        <rFont val="Times New Roman"/>
        <charset val="134"/>
      </rPr>
      <t xml:space="preserve"> </t>
    </r>
  </si>
  <si>
    <r>
      <rPr>
        <sz val="12"/>
        <rFont val="Times New Roman"/>
        <charset val="134"/>
      </rPr>
      <t xml:space="preserve">      </t>
    </r>
    <r>
      <rPr>
        <sz val="12"/>
        <rFont val="方正仿宋_GBK"/>
        <charset val="134"/>
      </rPr>
      <t>其他地震事务支出</t>
    </r>
  </si>
  <si>
    <r>
      <rPr>
        <sz val="12"/>
        <rFont val="Times New Roman"/>
        <charset val="134"/>
      </rPr>
      <t xml:space="preserve">    </t>
    </r>
    <r>
      <rPr>
        <sz val="12"/>
        <rFont val="方正仿宋_GBK"/>
        <charset val="134"/>
      </rPr>
      <t>自然灾害防治</t>
    </r>
  </si>
  <si>
    <r>
      <rPr>
        <sz val="12"/>
        <rFont val="Times New Roman"/>
        <charset val="134"/>
      </rPr>
      <t xml:space="preserve">      </t>
    </r>
    <r>
      <rPr>
        <sz val="12"/>
        <rFont val="方正仿宋_GBK"/>
        <charset val="134"/>
      </rPr>
      <t>地质灾害防治</t>
    </r>
  </si>
  <si>
    <r>
      <rPr>
        <sz val="12"/>
        <rFont val="Times New Roman"/>
        <charset val="134"/>
      </rPr>
      <t xml:space="preserve">      </t>
    </r>
    <r>
      <rPr>
        <sz val="12"/>
        <rFont val="方正仿宋_GBK"/>
        <charset val="134"/>
      </rPr>
      <t>森林草原防灾减灾</t>
    </r>
  </si>
  <si>
    <r>
      <rPr>
        <sz val="12"/>
        <rFont val="Times New Roman"/>
        <charset val="134"/>
      </rPr>
      <t xml:space="preserve">      </t>
    </r>
    <r>
      <rPr>
        <sz val="12"/>
        <rFont val="方正仿宋_GBK"/>
        <charset val="134"/>
      </rPr>
      <t>其他自然灾害防治支出</t>
    </r>
  </si>
  <si>
    <r>
      <rPr>
        <sz val="12"/>
        <rFont val="Times New Roman"/>
        <charset val="134"/>
      </rPr>
      <t xml:space="preserve">    </t>
    </r>
    <r>
      <rPr>
        <sz val="12"/>
        <rFont val="方正仿宋_GBK"/>
        <charset val="134"/>
      </rPr>
      <t>自然灾害救灾及恢复重建支出</t>
    </r>
  </si>
  <si>
    <r>
      <rPr>
        <sz val="12"/>
        <rFont val="Times New Roman"/>
        <charset val="134"/>
      </rPr>
      <t xml:space="preserve">      </t>
    </r>
    <r>
      <rPr>
        <sz val="12"/>
        <rFont val="方正仿宋_GBK"/>
        <charset val="134"/>
      </rPr>
      <t>自然灾害救灾补助</t>
    </r>
  </si>
  <si>
    <r>
      <rPr>
        <sz val="12"/>
        <rFont val="Times New Roman"/>
        <charset val="134"/>
      </rPr>
      <t xml:space="preserve">      </t>
    </r>
    <r>
      <rPr>
        <sz val="12"/>
        <rFont val="方正仿宋_GBK"/>
        <charset val="134"/>
      </rPr>
      <t>自然灾害灾后重建补助</t>
    </r>
  </si>
  <si>
    <r>
      <rPr>
        <sz val="12"/>
        <rFont val="Times New Roman"/>
        <charset val="134"/>
      </rPr>
      <t xml:space="preserve">      </t>
    </r>
    <r>
      <rPr>
        <sz val="12"/>
        <rFont val="方正仿宋_GBK"/>
        <charset val="134"/>
      </rPr>
      <t>其他自然灾害救灾及恢复重建支出</t>
    </r>
  </si>
  <si>
    <r>
      <rPr>
        <sz val="12"/>
        <rFont val="Times New Roman"/>
        <charset val="134"/>
      </rPr>
      <t xml:space="preserve">    </t>
    </r>
    <r>
      <rPr>
        <sz val="12"/>
        <rFont val="方正仿宋_GBK"/>
        <charset val="134"/>
      </rPr>
      <t>其他灾害防治及应急管理支出</t>
    </r>
  </si>
  <si>
    <r>
      <rPr>
        <sz val="12"/>
        <rFont val="Times New Roman"/>
        <charset val="134"/>
      </rPr>
      <t xml:space="preserve">      </t>
    </r>
    <r>
      <rPr>
        <sz val="12"/>
        <rFont val="方正仿宋_GBK"/>
        <charset val="134"/>
      </rPr>
      <t>其他灾害防治及应急管理支出</t>
    </r>
  </si>
  <si>
    <r>
      <rPr>
        <sz val="12"/>
        <rFont val="Times New Roman"/>
        <charset val="134"/>
      </rPr>
      <t xml:space="preserve">  </t>
    </r>
    <r>
      <rPr>
        <sz val="12"/>
        <rFont val="方正仿宋_GBK"/>
        <charset val="134"/>
      </rPr>
      <t>其他支出</t>
    </r>
  </si>
  <si>
    <r>
      <rPr>
        <sz val="12"/>
        <rFont val="Times New Roman"/>
        <charset val="134"/>
      </rPr>
      <t xml:space="preserve">  </t>
    </r>
    <r>
      <rPr>
        <sz val="12"/>
        <rFont val="方正仿宋_GBK"/>
        <charset val="134"/>
      </rPr>
      <t>债务付息支出</t>
    </r>
  </si>
  <si>
    <r>
      <rPr>
        <sz val="12"/>
        <rFont val="Times New Roman"/>
        <charset val="134"/>
      </rPr>
      <t xml:space="preserve">    </t>
    </r>
    <r>
      <rPr>
        <sz val="12"/>
        <rFont val="方正仿宋_GBK"/>
        <charset val="134"/>
      </rPr>
      <t>中央政府国内债务付息支出</t>
    </r>
  </si>
  <si>
    <r>
      <rPr>
        <sz val="12"/>
        <rFont val="Times New Roman"/>
        <charset val="134"/>
      </rPr>
      <t xml:space="preserve">    </t>
    </r>
    <r>
      <rPr>
        <sz val="12"/>
        <rFont val="方正仿宋_GBK"/>
        <charset val="134"/>
      </rPr>
      <t>中央政府国外债务付息支出</t>
    </r>
  </si>
  <si>
    <r>
      <rPr>
        <sz val="12"/>
        <rFont val="Times New Roman"/>
        <charset val="134"/>
      </rPr>
      <t xml:space="preserve">      </t>
    </r>
    <r>
      <rPr>
        <sz val="12"/>
        <rFont val="方正仿宋_GBK"/>
        <charset val="134"/>
      </rPr>
      <t>中央政府境外发行主权债券付息支出</t>
    </r>
  </si>
  <si>
    <r>
      <rPr>
        <sz val="12"/>
        <rFont val="Times New Roman"/>
        <charset val="134"/>
      </rPr>
      <t xml:space="preserve">      </t>
    </r>
    <r>
      <rPr>
        <sz val="12"/>
        <rFont val="方正仿宋_GBK"/>
        <charset val="134"/>
      </rPr>
      <t>中央政府向外国政府借款付息支出</t>
    </r>
  </si>
  <si>
    <r>
      <rPr>
        <sz val="12"/>
        <rFont val="Times New Roman"/>
        <charset val="134"/>
      </rPr>
      <t xml:space="preserve">      </t>
    </r>
    <r>
      <rPr>
        <sz val="12"/>
        <rFont val="方正仿宋_GBK"/>
        <charset val="134"/>
      </rPr>
      <t>中央政府向国际金融组织借款付息支出</t>
    </r>
  </si>
  <si>
    <r>
      <rPr>
        <sz val="12"/>
        <rFont val="Times New Roman"/>
        <charset val="134"/>
      </rPr>
      <t xml:space="preserve">      </t>
    </r>
    <r>
      <rPr>
        <sz val="12"/>
        <rFont val="方正仿宋_GBK"/>
        <charset val="134"/>
      </rPr>
      <t>中央政府其他国外借款付息支出</t>
    </r>
  </si>
  <si>
    <r>
      <rPr>
        <sz val="12"/>
        <rFont val="Times New Roman"/>
        <charset val="134"/>
      </rPr>
      <t xml:space="preserve">    </t>
    </r>
    <r>
      <rPr>
        <sz val="12"/>
        <rFont val="方正仿宋_GBK"/>
        <charset val="134"/>
      </rPr>
      <t>地方政府一般债务付息支出</t>
    </r>
  </si>
  <si>
    <r>
      <rPr>
        <sz val="12"/>
        <rFont val="Times New Roman"/>
        <charset val="134"/>
      </rPr>
      <t xml:space="preserve">      </t>
    </r>
    <r>
      <rPr>
        <sz val="12"/>
        <rFont val="方正仿宋_GBK"/>
        <charset val="134"/>
      </rPr>
      <t>地方政府一般债券付息支出</t>
    </r>
  </si>
  <si>
    <r>
      <rPr>
        <sz val="12"/>
        <rFont val="Times New Roman"/>
        <charset val="134"/>
      </rPr>
      <t xml:space="preserve">      </t>
    </r>
    <r>
      <rPr>
        <sz val="12"/>
        <rFont val="方正仿宋_GBK"/>
        <charset val="134"/>
      </rPr>
      <t>地方政府向外国政府借款付息支出</t>
    </r>
  </si>
  <si>
    <r>
      <rPr>
        <sz val="12"/>
        <rFont val="Times New Roman"/>
        <charset val="134"/>
      </rPr>
      <t xml:space="preserve">      </t>
    </r>
    <r>
      <rPr>
        <sz val="12"/>
        <rFont val="方正仿宋_GBK"/>
        <charset val="134"/>
      </rPr>
      <t>地方政府向国际组织借款付息支出</t>
    </r>
  </si>
  <si>
    <r>
      <rPr>
        <sz val="12"/>
        <rFont val="Times New Roman"/>
        <charset val="134"/>
      </rPr>
      <t xml:space="preserve">      </t>
    </r>
    <r>
      <rPr>
        <sz val="12"/>
        <rFont val="方正仿宋_GBK"/>
        <charset val="134"/>
      </rPr>
      <t>地方政府其他一般债务付息支出</t>
    </r>
  </si>
  <si>
    <r>
      <rPr>
        <sz val="12"/>
        <rFont val="Times New Roman"/>
        <charset val="134"/>
      </rPr>
      <t xml:space="preserve">  </t>
    </r>
    <r>
      <rPr>
        <sz val="12"/>
        <rFont val="方正仿宋_GBK"/>
        <charset val="134"/>
      </rPr>
      <t>债务发行费用支出</t>
    </r>
  </si>
  <si>
    <r>
      <rPr>
        <sz val="12"/>
        <rFont val="Times New Roman"/>
        <charset val="134"/>
      </rPr>
      <t xml:space="preserve">    </t>
    </r>
    <r>
      <rPr>
        <sz val="12"/>
        <rFont val="方正仿宋_GBK"/>
        <charset val="134"/>
      </rPr>
      <t>中央政府国内债务发行费用支出</t>
    </r>
  </si>
  <si>
    <r>
      <rPr>
        <sz val="12"/>
        <rFont val="Times New Roman"/>
        <charset val="134"/>
      </rPr>
      <t xml:space="preserve">    </t>
    </r>
    <r>
      <rPr>
        <sz val="12"/>
        <rFont val="方正仿宋_GBK"/>
        <charset val="134"/>
      </rPr>
      <t>中央政府国外债务发行费用支出</t>
    </r>
  </si>
  <si>
    <r>
      <rPr>
        <sz val="12"/>
        <rFont val="Times New Roman"/>
        <charset val="134"/>
      </rPr>
      <t xml:space="preserve">    </t>
    </r>
    <r>
      <rPr>
        <sz val="12"/>
        <rFont val="方正仿宋_GBK"/>
        <charset val="134"/>
      </rPr>
      <t>地方政府一般债务发行费用支出</t>
    </r>
  </si>
  <si>
    <r>
      <rPr>
        <sz val="12"/>
        <rFont val="Times New Roman"/>
        <charset val="134"/>
      </rPr>
      <t xml:space="preserve">      </t>
    </r>
    <r>
      <rPr>
        <sz val="12"/>
        <rFont val="方正仿宋_GBK"/>
        <charset val="134"/>
      </rPr>
      <t>地方政府一般债务发行费用支出</t>
    </r>
  </si>
  <si>
    <r>
      <rPr>
        <sz val="12"/>
        <rFont val="Times New Roman"/>
        <charset val="134"/>
      </rPr>
      <t xml:space="preserve">  </t>
    </r>
    <r>
      <rPr>
        <sz val="12"/>
        <rFont val="方正仿宋_GBK"/>
        <charset val="134"/>
      </rPr>
      <t>预备费</t>
    </r>
  </si>
  <si>
    <r>
      <rPr>
        <sz val="12"/>
        <rFont val="Times New Roman"/>
        <charset val="134"/>
      </rPr>
      <t xml:space="preserve">    </t>
    </r>
    <r>
      <rPr>
        <sz val="12"/>
        <rFont val="方正仿宋_GBK"/>
        <charset val="134"/>
      </rPr>
      <t>预备费</t>
    </r>
  </si>
  <si>
    <r>
      <rPr>
        <sz val="12"/>
        <rFont val="方正仿宋_GBK"/>
        <charset val="134"/>
      </rPr>
      <t>注：本表详细反映</t>
    </r>
    <r>
      <rPr>
        <sz val="12"/>
        <rFont val="Times New Roman"/>
        <charset val="134"/>
      </rPr>
      <t>2026</t>
    </r>
    <r>
      <rPr>
        <sz val="12"/>
        <rFont val="方正仿宋_GBK"/>
        <charset val="134"/>
      </rPr>
      <t>年全区一般公共预算支出情况，按《中华人民共和国预算法》要求细化到功能分类项级科目。</t>
    </r>
  </si>
  <si>
    <t>表19</t>
  </si>
  <si>
    <r>
      <rPr>
        <sz val="20"/>
        <rFont val="Times New Roman"/>
        <charset val="134"/>
      </rPr>
      <t>2026</t>
    </r>
    <r>
      <rPr>
        <sz val="20"/>
        <rFont val="方正小标宋_GBK"/>
        <charset val="134"/>
      </rPr>
      <t>年区级一般公共预算收支预算表</t>
    </r>
  </si>
  <si>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2026</t>
    </r>
    <r>
      <rPr>
        <sz val="12"/>
        <rFont val="方正仿宋_GBK"/>
        <charset val="134"/>
      </rPr>
      <t>年区级一般公共预算收入与支出的平衡关系。</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  
        3.其他支出为开州至宣汉高速公路重大项目前期工作专项费用，市级资金文号渝财建[2022]156号，支出功能分类列报2299999-其他支出，按照功能分类统一原则，我区按照市级文件要求功能科目对应下达，故在本表执行数中有“其他支出”列支。</t>
    </r>
  </si>
  <si>
    <t>表20</t>
  </si>
  <si>
    <r>
      <rPr>
        <sz val="20"/>
        <rFont val="Times New Roman"/>
        <charset val="134"/>
      </rPr>
      <t>2026</t>
    </r>
    <r>
      <rPr>
        <sz val="20"/>
        <rFont val="方正小标宋_GBK"/>
        <charset val="134"/>
      </rPr>
      <t>年区级一般公共预算支出预算表</t>
    </r>
  </si>
  <si>
    <t>公共预算A类项目</t>
  </si>
  <si>
    <t>公共预算B类项目</t>
  </si>
  <si>
    <t>2026年定向及专款</t>
  </si>
  <si>
    <r>
      <rPr>
        <sz val="12"/>
        <rFont val="方正仿宋_GBK"/>
        <charset val="134"/>
      </rPr>
      <t>注：本表详细反映</t>
    </r>
    <r>
      <rPr>
        <sz val="12"/>
        <rFont val="Times New Roman"/>
        <charset val="134"/>
      </rPr>
      <t>2026</t>
    </r>
    <r>
      <rPr>
        <sz val="12"/>
        <rFont val="方正仿宋_GBK"/>
        <charset val="134"/>
      </rPr>
      <t>年区级一般公共预算支出情况，按《中华人民共和国预算法》要求细化到功能分类项级科目。</t>
    </r>
  </si>
  <si>
    <t>表21</t>
  </si>
  <si>
    <t xml:space="preserve">2026年区级一般公共预算本级支出预算表 </t>
  </si>
  <si>
    <t>（按功能分类科目的基本支出和项目支出）</t>
  </si>
  <si>
    <t>项         目</t>
  </si>
  <si>
    <t>预 算 数</t>
  </si>
  <si>
    <t>小计</t>
  </si>
  <si>
    <t>基本支出</t>
  </si>
  <si>
    <t>项目支出</t>
  </si>
  <si>
    <t>注：在功能分类的基础上，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</si>
  <si>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r>
      <rPr>
        <sz val="12"/>
        <color theme="1"/>
        <rFont val="方正黑体_GBK"/>
        <charset val="134"/>
      </rPr>
      <t>表</t>
    </r>
    <r>
      <rPr>
        <sz val="12"/>
        <color theme="1"/>
        <rFont val="Times New Roman"/>
        <charset val="134"/>
      </rPr>
      <t>22</t>
    </r>
  </si>
  <si>
    <r>
      <rPr>
        <sz val="18"/>
        <color theme="1"/>
        <rFont val="Times New Roman"/>
        <charset val="134"/>
      </rPr>
      <t>2026</t>
    </r>
    <r>
      <rPr>
        <sz val="18"/>
        <color theme="1"/>
        <rFont val="方正小标宋_GBK"/>
        <charset val="134"/>
      </rPr>
      <t>年区级一般公共预算本级基本支出预算表</t>
    </r>
    <r>
      <rPr>
        <sz val="18"/>
        <color theme="1"/>
        <rFont val="Times New Roman"/>
        <charset val="134"/>
      </rPr>
      <t xml:space="preserve"> </t>
    </r>
  </si>
  <si>
    <r>
      <rPr>
        <sz val="12"/>
        <rFont val="方正楷体_GBK"/>
        <charset val="134"/>
      </rPr>
      <t>（按经济分类科目）</t>
    </r>
  </si>
  <si>
    <r>
      <rPr>
        <sz val="12"/>
        <rFont val="Times New Roman"/>
        <charset val="134"/>
      </rPr>
      <t xml:space="preserve">           </t>
    </r>
    <r>
      <rPr>
        <sz val="12"/>
        <rFont val="黑体"/>
        <charset val="134"/>
      </rPr>
      <t>支</t>
    </r>
    <r>
      <rPr>
        <sz val="12"/>
        <rFont val="Times New Roman"/>
        <charset val="134"/>
      </rPr>
      <t xml:space="preserve">       </t>
    </r>
    <r>
      <rPr>
        <sz val="12"/>
        <rFont val="黑体"/>
        <charset val="134"/>
      </rPr>
      <t>出</t>
    </r>
  </si>
  <si>
    <r>
      <rPr>
        <sz val="12"/>
        <rFont val="黑体"/>
        <charset val="134"/>
      </rPr>
      <t>预</t>
    </r>
    <r>
      <rPr>
        <sz val="12"/>
        <rFont val="Times New Roman"/>
        <charset val="134"/>
      </rPr>
      <t xml:space="preserve"> </t>
    </r>
    <r>
      <rPr>
        <sz val="12"/>
        <rFont val="黑体"/>
        <charset val="134"/>
      </rPr>
      <t>算</t>
    </r>
    <r>
      <rPr>
        <sz val="12"/>
        <rFont val="Times New Roman"/>
        <charset val="134"/>
      </rPr>
      <t xml:space="preserve"> </t>
    </r>
    <r>
      <rPr>
        <sz val="12"/>
        <rFont val="黑体"/>
        <charset val="134"/>
      </rPr>
      <t>数</t>
    </r>
  </si>
  <si>
    <t>本级基本支出合计</t>
  </si>
  <si>
    <t>一、机关工资福利支出</t>
  </si>
  <si>
    <r>
      <rPr>
        <sz val="12"/>
        <rFont val="Times New Roman"/>
        <charset val="134"/>
      </rPr>
      <t>50101-</t>
    </r>
    <r>
      <rPr>
        <sz val="12"/>
        <rFont val="方正仿宋_GBK"/>
        <charset val="134"/>
      </rPr>
      <t>工资奖金津补贴</t>
    </r>
  </si>
  <si>
    <r>
      <rPr>
        <sz val="12"/>
        <rFont val="Times New Roman"/>
        <charset val="134"/>
      </rPr>
      <t>50102-</t>
    </r>
    <r>
      <rPr>
        <sz val="12"/>
        <rFont val="方正仿宋_GBK"/>
        <charset val="134"/>
      </rPr>
      <t>社会保障缴费</t>
    </r>
  </si>
  <si>
    <r>
      <rPr>
        <sz val="12"/>
        <rFont val="Times New Roman"/>
        <charset val="134"/>
      </rPr>
      <t>50103-</t>
    </r>
    <r>
      <rPr>
        <sz val="12"/>
        <rFont val="方正仿宋_GBK"/>
        <charset val="134"/>
      </rPr>
      <t>住房公积金</t>
    </r>
  </si>
  <si>
    <r>
      <rPr>
        <sz val="12"/>
        <rFont val="Times New Roman"/>
        <charset val="134"/>
      </rPr>
      <t>50199-</t>
    </r>
    <r>
      <rPr>
        <sz val="12"/>
        <rFont val="方正仿宋_GBK"/>
        <charset val="134"/>
      </rPr>
      <t>其他工资福利支出</t>
    </r>
  </si>
  <si>
    <t>二、机关商品和服务支出</t>
  </si>
  <si>
    <r>
      <rPr>
        <sz val="12"/>
        <rFont val="Times New Roman"/>
        <charset val="134"/>
      </rPr>
      <t>50201-</t>
    </r>
    <r>
      <rPr>
        <sz val="12"/>
        <rFont val="方正仿宋_GBK"/>
        <charset val="134"/>
      </rPr>
      <t>办公经费</t>
    </r>
  </si>
  <si>
    <r>
      <rPr>
        <sz val="12"/>
        <rFont val="Times New Roman"/>
        <charset val="134"/>
      </rPr>
      <t>50202-</t>
    </r>
    <r>
      <rPr>
        <sz val="12"/>
        <rFont val="方正仿宋_GBK"/>
        <charset val="134"/>
      </rPr>
      <t>会议费</t>
    </r>
  </si>
  <si>
    <r>
      <rPr>
        <sz val="12"/>
        <rFont val="Times New Roman"/>
        <charset val="134"/>
      </rPr>
      <t>50203-</t>
    </r>
    <r>
      <rPr>
        <sz val="12"/>
        <rFont val="方正仿宋_GBK"/>
        <charset val="134"/>
      </rPr>
      <t>培训费</t>
    </r>
  </si>
  <si>
    <r>
      <rPr>
        <sz val="12"/>
        <rFont val="Times New Roman"/>
        <charset val="134"/>
      </rPr>
      <t>50204-</t>
    </r>
    <r>
      <rPr>
        <sz val="12"/>
        <rFont val="方正仿宋_GBK"/>
        <charset val="134"/>
      </rPr>
      <t>专用材料购置费</t>
    </r>
  </si>
  <si>
    <r>
      <rPr>
        <sz val="12"/>
        <rFont val="Times New Roman"/>
        <charset val="134"/>
      </rPr>
      <t>50205-</t>
    </r>
    <r>
      <rPr>
        <sz val="12"/>
        <rFont val="方正仿宋_GBK"/>
        <charset val="134"/>
      </rPr>
      <t>委托业务费</t>
    </r>
  </si>
  <si>
    <r>
      <rPr>
        <sz val="12"/>
        <rFont val="Times New Roman"/>
        <charset val="134"/>
      </rPr>
      <t>50206-</t>
    </r>
    <r>
      <rPr>
        <sz val="12"/>
        <rFont val="方正仿宋_GBK"/>
        <charset val="134"/>
      </rPr>
      <t>公务接待费</t>
    </r>
  </si>
  <si>
    <r>
      <rPr>
        <sz val="12"/>
        <rFont val="Times New Roman"/>
        <charset val="134"/>
      </rPr>
      <t>50208-</t>
    </r>
    <r>
      <rPr>
        <sz val="12"/>
        <rFont val="方正仿宋_GBK"/>
        <charset val="134"/>
      </rPr>
      <t>公务用车运行维护费</t>
    </r>
  </si>
  <si>
    <r>
      <rPr>
        <sz val="12"/>
        <rFont val="Times New Roman"/>
        <charset val="134"/>
      </rPr>
      <t>50209-</t>
    </r>
    <r>
      <rPr>
        <sz val="12"/>
        <rFont val="方正仿宋_GBK"/>
        <charset val="134"/>
      </rPr>
      <t>维修（护）费</t>
    </r>
  </si>
  <si>
    <r>
      <rPr>
        <sz val="12"/>
        <rFont val="Times New Roman"/>
        <charset val="134"/>
      </rPr>
      <t>50299-</t>
    </r>
    <r>
      <rPr>
        <sz val="12"/>
        <rFont val="方正仿宋_GBK"/>
        <charset val="134"/>
      </rPr>
      <t>其他商品和服务支出</t>
    </r>
  </si>
  <si>
    <r>
      <rPr>
        <sz val="12"/>
        <rFont val="Times New Roman"/>
        <charset val="134"/>
      </rPr>
      <t>50306-</t>
    </r>
    <r>
      <rPr>
        <sz val="12"/>
        <rFont val="方正仿宋_GBK"/>
        <charset val="134"/>
      </rPr>
      <t>设备购置</t>
    </r>
  </si>
  <si>
    <t>三、对事业单位经常性补助</t>
  </si>
  <si>
    <r>
      <rPr>
        <sz val="12"/>
        <rFont val="Times New Roman"/>
        <charset val="134"/>
      </rPr>
      <t>50501-</t>
    </r>
    <r>
      <rPr>
        <sz val="12"/>
        <rFont val="方正仿宋_GBK"/>
        <charset val="134"/>
      </rPr>
      <t>工资福利支出</t>
    </r>
  </si>
  <si>
    <r>
      <rPr>
        <sz val="12"/>
        <rFont val="Times New Roman"/>
        <charset val="134"/>
      </rPr>
      <t>50502-</t>
    </r>
    <r>
      <rPr>
        <sz val="12"/>
        <rFont val="方正仿宋_GBK"/>
        <charset val="134"/>
      </rPr>
      <t>商品和服务支出</t>
    </r>
  </si>
  <si>
    <t>四、对事业单位资本性补助</t>
  </si>
  <si>
    <r>
      <rPr>
        <sz val="12"/>
        <rFont val="Times New Roman"/>
        <charset val="134"/>
      </rPr>
      <t>50601-</t>
    </r>
    <r>
      <rPr>
        <sz val="12"/>
        <rFont val="方正仿宋_GBK"/>
        <charset val="134"/>
      </rPr>
      <t>资本性支出</t>
    </r>
  </si>
  <si>
    <r>
      <rPr>
        <sz val="12"/>
        <rFont val="Times New Roman"/>
        <charset val="134"/>
      </rPr>
      <t>50602-</t>
    </r>
    <r>
      <rPr>
        <sz val="12"/>
        <rFont val="方正仿宋_GBK"/>
        <charset val="134"/>
      </rPr>
      <t>资本性支出（基本建设）</t>
    </r>
  </si>
  <si>
    <t>五、对个人和家庭的补助</t>
  </si>
  <si>
    <r>
      <rPr>
        <sz val="12"/>
        <rFont val="Times New Roman"/>
        <charset val="134"/>
      </rPr>
      <t>50901-</t>
    </r>
    <r>
      <rPr>
        <sz val="12"/>
        <rFont val="方正仿宋_GBK"/>
        <charset val="134"/>
      </rPr>
      <t>社会福利和救助</t>
    </r>
  </si>
  <si>
    <r>
      <rPr>
        <sz val="12"/>
        <rFont val="Times New Roman"/>
        <charset val="134"/>
      </rPr>
      <t>50905-</t>
    </r>
    <r>
      <rPr>
        <sz val="12"/>
        <rFont val="方正仿宋_GBK"/>
        <charset val="134"/>
      </rPr>
      <t>离退休费</t>
    </r>
  </si>
  <si>
    <r>
      <rPr>
        <sz val="12"/>
        <rFont val="Times New Roman"/>
        <charset val="134"/>
      </rPr>
      <t>50999-</t>
    </r>
    <r>
      <rPr>
        <sz val="12"/>
        <rFont val="方正仿宋_GBK"/>
        <charset val="134"/>
      </rPr>
      <t>其他对个人和家庭的补助</t>
    </r>
  </si>
  <si>
    <r>
      <rPr>
        <sz val="12"/>
        <color theme="1"/>
        <rFont val="方正仿宋_GBK"/>
        <charset val="134"/>
      </rPr>
      <t>注：</t>
    </r>
    <r>
      <rPr>
        <sz val="12"/>
        <color theme="1"/>
        <rFont val="Times New Roman"/>
        <charset val="134"/>
      </rPr>
      <t>1.</t>
    </r>
    <r>
      <rPr>
        <sz val="12"/>
        <color theme="1"/>
        <rFont val="方正仿宋_GBK"/>
        <charset val="134"/>
      </rPr>
      <t>本表按照新的</t>
    </r>
    <r>
      <rPr>
        <sz val="12"/>
        <color theme="1"/>
        <rFont val="Times New Roman"/>
        <charset val="134"/>
      </rPr>
      <t>“</t>
    </r>
    <r>
      <rPr>
        <sz val="12"/>
        <color theme="1"/>
        <rFont val="方正仿宋_GBK"/>
        <charset val="134"/>
      </rPr>
      <t>政府预算支出经济分类科目</t>
    </r>
    <r>
      <rPr>
        <sz val="12"/>
        <color theme="1"/>
        <rFont val="Times New Roman"/>
        <charset val="134"/>
      </rPr>
      <t xml:space="preserve">” </t>
    </r>
    <r>
      <rPr>
        <sz val="12"/>
        <color theme="1"/>
        <rFont val="方正仿宋_GBK"/>
        <charset val="134"/>
      </rPr>
      <t>将区本级基本支出细化到款级科目。</t>
    </r>
    <r>
      <rPr>
        <sz val="12"/>
        <color theme="1"/>
        <rFont val="Times New Roman"/>
        <charset val="134"/>
      </rPr>
      <t xml:space="preserve"> 
  </t>
    </r>
    <r>
      <rPr>
        <sz val="12"/>
        <color theme="1"/>
        <rFont val="宋体"/>
        <charset val="134"/>
      </rPr>
      <t xml:space="preserve">  </t>
    </r>
    <r>
      <rPr>
        <sz val="12"/>
        <color theme="1"/>
        <rFont val="Times New Roman"/>
        <charset val="134"/>
      </rPr>
      <t xml:space="preserve">  2.</t>
    </r>
    <r>
      <rPr>
        <sz val="12"/>
        <color theme="1"/>
        <rFont val="方正仿宋_GBK"/>
        <charset val="134"/>
      </rPr>
      <t>本表的本级基本支出合计数与表</t>
    </r>
    <r>
      <rPr>
        <sz val="12"/>
        <color theme="1"/>
        <rFont val="Times New Roman"/>
        <charset val="134"/>
      </rPr>
      <t>21</t>
    </r>
    <r>
      <rPr>
        <sz val="12"/>
        <color theme="1"/>
        <rFont val="方正仿宋_GBK"/>
        <charset val="134"/>
      </rPr>
      <t>的本级基本支出合计数相等。</t>
    </r>
  </si>
  <si>
    <r>
      <rPr>
        <sz val="12"/>
        <rFont val="方正黑体_GBK"/>
        <charset val="134"/>
      </rPr>
      <t>表</t>
    </r>
    <r>
      <rPr>
        <sz val="12"/>
        <rFont val="Times New Roman"/>
        <charset val="134"/>
      </rPr>
      <t>23</t>
    </r>
  </si>
  <si>
    <r>
      <rPr>
        <sz val="20"/>
        <rFont val="Times New Roman"/>
        <charset val="134"/>
      </rPr>
      <t>2026</t>
    </r>
    <r>
      <rPr>
        <sz val="20"/>
        <rFont val="方正小标宋_GBK"/>
        <charset val="134"/>
      </rPr>
      <t>年区级一般公共预算转移支付收入预算表</t>
    </r>
  </si>
  <si>
    <r>
      <rPr>
        <sz val="11"/>
        <rFont val="宋体"/>
        <charset val="134"/>
      </rPr>
      <t>单位：万元</t>
    </r>
  </si>
  <si>
    <r>
      <rPr>
        <sz val="12"/>
        <rFont val="Times New Roman"/>
        <charset val="134"/>
      </rPr>
      <t>2026</t>
    </r>
    <r>
      <rPr>
        <sz val="12"/>
        <rFont val="方正黑体_GBK"/>
        <charset val="134"/>
      </rPr>
      <t>年预算数</t>
    </r>
  </si>
  <si>
    <r>
      <rPr>
        <sz val="12"/>
        <rFont val="方正仿宋_GBK"/>
        <charset val="134"/>
      </rPr>
      <t>一、返还性收入</t>
    </r>
  </si>
  <si>
    <t>1100102-所得税基数返还收入</t>
  </si>
  <si>
    <r>
      <rPr>
        <sz val="12"/>
        <color theme="1"/>
        <rFont val="Times New Roman"/>
        <charset val="134"/>
      </rPr>
      <t xml:space="preserve">      </t>
    </r>
    <r>
      <rPr>
        <sz val="12"/>
        <color theme="1"/>
        <rFont val="方正仿宋_GBK"/>
        <charset val="134"/>
      </rPr>
      <t>增值税和消费税税收返还</t>
    </r>
    <r>
      <rPr>
        <sz val="12"/>
        <color theme="1"/>
        <rFont val="Times New Roman"/>
        <charset val="134"/>
      </rPr>
      <t xml:space="preserve"> </t>
    </r>
  </si>
  <si>
    <t>1100104-增值税税收返还收入</t>
  </si>
  <si>
    <r>
      <rPr>
        <sz val="12"/>
        <color theme="1"/>
        <rFont val="Times New Roman"/>
        <charset val="134"/>
      </rPr>
      <t xml:space="preserve">      </t>
    </r>
    <r>
      <rPr>
        <sz val="12"/>
        <color theme="1"/>
        <rFont val="方正仿宋_GBK"/>
        <charset val="134"/>
      </rPr>
      <t>所得税基数返还</t>
    </r>
  </si>
  <si>
    <t>1100105-消费税税收返还收入</t>
  </si>
  <si>
    <r>
      <rPr>
        <sz val="12"/>
        <color theme="1"/>
        <rFont val="方正仿宋_GBK"/>
        <charset val="134"/>
      </rPr>
      <t>二、一般性转移支付收入</t>
    </r>
  </si>
  <si>
    <r>
      <rPr>
        <sz val="12"/>
        <color theme="1"/>
        <rFont val="Times New Roman"/>
        <charset val="134"/>
      </rPr>
      <t xml:space="preserve">      </t>
    </r>
    <r>
      <rPr>
        <sz val="12"/>
        <color theme="1"/>
        <rFont val="方正仿宋_GBK"/>
        <charset val="134"/>
      </rPr>
      <t>体制补助收入</t>
    </r>
  </si>
  <si>
    <t>1100201-体制补助收入</t>
  </si>
  <si>
    <r>
      <rPr>
        <sz val="12"/>
        <color theme="1"/>
        <rFont val="Times New Roman"/>
        <charset val="134"/>
      </rPr>
      <t xml:space="preserve">      </t>
    </r>
    <r>
      <rPr>
        <sz val="12"/>
        <color theme="1"/>
        <rFont val="方正仿宋_GBK"/>
        <charset val="134"/>
      </rPr>
      <t>均衡性转移支付收入</t>
    </r>
  </si>
  <si>
    <t>1100202-均衡性转移支付收入</t>
  </si>
  <si>
    <r>
      <rPr>
        <sz val="12"/>
        <color theme="1"/>
        <rFont val="Times New Roman"/>
        <charset val="134"/>
      </rPr>
      <t xml:space="preserve">      </t>
    </r>
    <r>
      <rPr>
        <sz val="12"/>
        <color theme="1"/>
        <rFont val="方正仿宋_GBK"/>
        <charset val="134"/>
      </rPr>
      <t>县级基本财力保障机制奖补资金收入</t>
    </r>
  </si>
  <si>
    <t>1100207-县级基本财力保障机制奖补资金收入</t>
  </si>
  <si>
    <r>
      <rPr>
        <sz val="12"/>
        <color theme="1"/>
        <rFont val="Times New Roman"/>
        <charset val="134"/>
      </rPr>
      <t xml:space="preserve">      </t>
    </r>
    <r>
      <rPr>
        <sz val="12"/>
        <color theme="1"/>
        <rFont val="方正仿宋_GBK"/>
        <charset val="134"/>
      </rPr>
      <t>结算补助收入</t>
    </r>
  </si>
  <si>
    <t>1100208-结算补助收入</t>
  </si>
  <si>
    <r>
      <rPr>
        <sz val="12"/>
        <color theme="1"/>
        <rFont val="Times New Roman"/>
        <charset val="134"/>
      </rPr>
      <t xml:space="preserve">      </t>
    </r>
    <r>
      <rPr>
        <sz val="12"/>
        <color theme="1"/>
        <rFont val="方正仿宋_GBK"/>
        <charset val="134"/>
      </rPr>
      <t>产粮（油）大县奖励资金收入</t>
    </r>
  </si>
  <si>
    <t>1100225-产粮（油）大县奖励资金收入</t>
  </si>
  <si>
    <r>
      <rPr>
        <sz val="12"/>
        <color theme="1"/>
        <rFont val="Times New Roman"/>
        <charset val="134"/>
      </rPr>
      <t xml:space="preserve">      </t>
    </r>
    <r>
      <rPr>
        <sz val="12"/>
        <color theme="1"/>
        <rFont val="方正仿宋_GBK"/>
        <charset val="134"/>
      </rPr>
      <t>重点生态功能区转移支付收入</t>
    </r>
  </si>
  <si>
    <t>1100226-重点生态功能区转移支付收入</t>
  </si>
  <si>
    <r>
      <rPr>
        <sz val="12"/>
        <color theme="1"/>
        <rFont val="Times New Roman"/>
        <charset val="134"/>
      </rPr>
      <t xml:space="preserve">      </t>
    </r>
    <r>
      <rPr>
        <sz val="12"/>
        <color theme="1"/>
        <rFont val="方正仿宋_GBK"/>
        <charset val="134"/>
      </rPr>
      <t>固定数额补助收入</t>
    </r>
  </si>
  <si>
    <t>1100227-固定数额补助收入</t>
  </si>
  <si>
    <r>
      <rPr>
        <sz val="12"/>
        <color theme="1"/>
        <rFont val="Times New Roman"/>
        <charset val="134"/>
      </rPr>
      <t xml:space="preserve">      </t>
    </r>
    <r>
      <rPr>
        <sz val="12"/>
        <color theme="1"/>
        <rFont val="方正仿宋_GBK"/>
        <charset val="134"/>
      </rPr>
      <t>欠发达地区转移支付收入</t>
    </r>
  </si>
  <si>
    <r>
      <rPr>
        <sz val="12"/>
        <color theme="1"/>
        <rFont val="Times New Roman"/>
        <charset val="134"/>
      </rPr>
      <t xml:space="preserve">      </t>
    </r>
    <r>
      <rPr>
        <sz val="12"/>
        <color theme="1"/>
        <rFont val="方正仿宋_GBK"/>
        <charset val="134"/>
      </rPr>
      <t>巩固脱贫攻坚成果衔接乡村振兴转移支付收入</t>
    </r>
  </si>
  <si>
    <t>1100231-巩固脱贫攻坚成果衔接乡村振兴转移支付收入</t>
  </si>
  <si>
    <r>
      <rPr>
        <sz val="12"/>
        <color theme="1"/>
        <rFont val="Times New Roman"/>
        <charset val="134"/>
      </rPr>
      <t xml:space="preserve">      </t>
    </r>
    <r>
      <rPr>
        <sz val="12"/>
        <color theme="1"/>
        <rFont val="方正仿宋_GBK"/>
        <charset val="134"/>
      </rPr>
      <t>其他一般性转移支付收入</t>
    </r>
  </si>
  <si>
    <t>1100299-其他一般性转移支付收入</t>
  </si>
  <si>
    <r>
      <rPr>
        <sz val="12"/>
        <color theme="1"/>
        <rFont val="方正仿宋_GBK"/>
        <charset val="134"/>
      </rPr>
      <t>三、共同财政事权转移支付收入</t>
    </r>
  </si>
  <si>
    <r>
      <rPr>
        <sz val="12"/>
        <color theme="1"/>
        <rFont val="Times New Roman"/>
        <charset val="134"/>
      </rPr>
      <t xml:space="preserve">      </t>
    </r>
    <r>
      <rPr>
        <sz val="12"/>
        <color theme="1"/>
        <rFont val="方正仿宋_GBK"/>
        <charset val="134"/>
      </rPr>
      <t>一般公共服务共同财政事权转移支付收入</t>
    </r>
  </si>
  <si>
    <r>
      <rPr>
        <sz val="12"/>
        <color theme="1"/>
        <rFont val="Times New Roman"/>
        <charset val="134"/>
      </rPr>
      <t xml:space="preserve">      </t>
    </r>
    <r>
      <rPr>
        <sz val="12"/>
        <color theme="1"/>
        <rFont val="方正仿宋_GBK"/>
        <charset val="134"/>
      </rPr>
      <t>公共安全共同财政事权转移支付收入</t>
    </r>
  </si>
  <si>
    <t>1100244-公共安全共同财政事权转移支付收入</t>
  </si>
  <si>
    <r>
      <rPr>
        <sz val="12"/>
        <color theme="1"/>
        <rFont val="Times New Roman"/>
        <charset val="134"/>
      </rPr>
      <t xml:space="preserve">      </t>
    </r>
    <r>
      <rPr>
        <sz val="12"/>
        <color theme="1"/>
        <rFont val="方正仿宋_GBK"/>
        <charset val="134"/>
      </rPr>
      <t>教育共同财政事权转移支付收入</t>
    </r>
  </si>
  <si>
    <t>1100245-教育共同财政事权转移支付收入</t>
  </si>
  <si>
    <r>
      <rPr>
        <sz val="12"/>
        <color theme="1"/>
        <rFont val="Times New Roman"/>
        <charset val="134"/>
      </rPr>
      <t xml:space="preserve">      </t>
    </r>
    <r>
      <rPr>
        <sz val="12"/>
        <color theme="1"/>
        <rFont val="方正仿宋_GBK"/>
        <charset val="134"/>
      </rPr>
      <t>科学技术共同财政事权转移支付收入</t>
    </r>
  </si>
  <si>
    <r>
      <rPr>
        <sz val="12"/>
        <color theme="1"/>
        <rFont val="Times New Roman"/>
        <charset val="134"/>
      </rPr>
      <t xml:space="preserve">      </t>
    </r>
    <r>
      <rPr>
        <sz val="12"/>
        <color theme="1"/>
        <rFont val="方正仿宋_GBK"/>
        <charset val="134"/>
      </rPr>
      <t>文化旅游体育与传媒共同财政事权转移支付收入</t>
    </r>
  </si>
  <si>
    <t>1100247-文化旅游体育与传媒共同财政事权转移支付收入</t>
  </si>
  <si>
    <r>
      <rPr>
        <sz val="12"/>
        <color theme="1"/>
        <rFont val="Times New Roman"/>
        <charset val="134"/>
      </rPr>
      <t xml:space="preserve">      </t>
    </r>
    <r>
      <rPr>
        <sz val="12"/>
        <color theme="1"/>
        <rFont val="方正仿宋_GBK"/>
        <charset val="134"/>
      </rPr>
      <t>社会保障和就业共同财政事权转移支付收入</t>
    </r>
  </si>
  <si>
    <t>1100248-社会保障和就业共同财政事权转移支付收入</t>
  </si>
  <si>
    <r>
      <rPr>
        <sz val="12"/>
        <color theme="1"/>
        <rFont val="Times New Roman"/>
        <charset val="134"/>
      </rPr>
      <t xml:space="preserve">      </t>
    </r>
    <r>
      <rPr>
        <sz val="12"/>
        <color theme="1"/>
        <rFont val="方正仿宋_GBK"/>
        <charset val="134"/>
      </rPr>
      <t>医疗卫生共同财政事权转移支付收入</t>
    </r>
  </si>
  <si>
    <t>1100249-医疗卫生共同财政事权转移支付收入</t>
  </si>
  <si>
    <r>
      <rPr>
        <sz val="12"/>
        <color theme="1"/>
        <rFont val="Times New Roman"/>
        <charset val="134"/>
      </rPr>
      <t xml:space="preserve">      </t>
    </r>
    <r>
      <rPr>
        <sz val="12"/>
        <color theme="1"/>
        <rFont val="方正仿宋_GBK"/>
        <charset val="134"/>
      </rPr>
      <t>节能环保共同财政事权转移支付收入</t>
    </r>
  </si>
  <si>
    <t>1100250-节能环保共同财政事权转移支付收入</t>
  </si>
  <si>
    <r>
      <rPr>
        <sz val="12"/>
        <color theme="1"/>
        <rFont val="Times New Roman"/>
        <charset val="134"/>
      </rPr>
      <t xml:space="preserve">      </t>
    </r>
    <r>
      <rPr>
        <sz val="12"/>
        <color theme="1"/>
        <rFont val="方正仿宋_GBK"/>
        <charset val="134"/>
      </rPr>
      <t>农林水共同财政事权转移支付收入</t>
    </r>
  </si>
  <si>
    <t>1100252-农林水共同财政事权转移支付收入</t>
  </si>
  <si>
    <r>
      <rPr>
        <sz val="12"/>
        <color theme="1"/>
        <rFont val="Times New Roman"/>
        <charset val="134"/>
      </rPr>
      <t xml:space="preserve">      </t>
    </r>
    <r>
      <rPr>
        <sz val="12"/>
        <color theme="1"/>
        <rFont val="方正仿宋_GBK"/>
        <charset val="134"/>
      </rPr>
      <t>交通运输共同财政事权转移支付收入</t>
    </r>
  </si>
  <si>
    <t>1100253-交通运输共同财政事权转移支付收入</t>
  </si>
  <si>
    <r>
      <rPr>
        <sz val="12"/>
        <color theme="1"/>
        <rFont val="Times New Roman"/>
        <charset val="134"/>
      </rPr>
      <t xml:space="preserve">      </t>
    </r>
    <r>
      <rPr>
        <sz val="12"/>
        <color theme="1"/>
        <rFont val="方正仿宋_GBK"/>
        <charset val="134"/>
      </rPr>
      <t>住房保障共同财政事权转移支付收入</t>
    </r>
  </si>
  <si>
    <t>1100258-住房保障共同财政事权转移支付收入</t>
  </si>
  <si>
    <r>
      <rPr>
        <sz val="12"/>
        <color theme="1"/>
        <rFont val="Times New Roman"/>
        <charset val="134"/>
      </rPr>
      <t xml:space="preserve">      </t>
    </r>
    <r>
      <rPr>
        <sz val="12"/>
        <color theme="1"/>
        <rFont val="方正仿宋_GBK"/>
        <charset val="134"/>
      </rPr>
      <t>灾害防治及应急管理共同财政事权转移支付收入</t>
    </r>
  </si>
  <si>
    <t>1100260-灾害防治及应急管理共同财政事权转移支付收入</t>
  </si>
  <si>
    <r>
      <rPr>
        <sz val="12"/>
        <color theme="1"/>
        <rFont val="方正仿宋_GBK"/>
        <charset val="134"/>
      </rPr>
      <t>四、专项转移支付收入</t>
    </r>
  </si>
  <si>
    <r>
      <rPr>
        <sz val="12"/>
        <color theme="1"/>
        <rFont val="Times New Roman"/>
        <charset val="134"/>
      </rPr>
      <t xml:space="preserve">      </t>
    </r>
    <r>
      <rPr>
        <sz val="12"/>
        <color theme="1"/>
        <rFont val="方正仿宋_GBK"/>
        <charset val="134"/>
      </rPr>
      <t>一般公共服务</t>
    </r>
  </si>
  <si>
    <t>1100301-一般公共服务</t>
  </si>
  <si>
    <r>
      <rPr>
        <sz val="12"/>
        <color theme="1"/>
        <rFont val="Times New Roman"/>
        <charset val="134"/>
      </rPr>
      <t xml:space="preserve">      </t>
    </r>
    <r>
      <rPr>
        <sz val="12"/>
        <color theme="1"/>
        <rFont val="方正仿宋_GBK"/>
        <charset val="134"/>
      </rPr>
      <t>国防</t>
    </r>
  </si>
  <si>
    <r>
      <rPr>
        <sz val="12"/>
        <color theme="1"/>
        <rFont val="Times New Roman"/>
        <charset val="134"/>
      </rPr>
      <t xml:space="preserve">      </t>
    </r>
    <r>
      <rPr>
        <sz val="12"/>
        <color theme="1"/>
        <rFont val="方正仿宋_GBK"/>
        <charset val="134"/>
      </rPr>
      <t>公共安全</t>
    </r>
  </si>
  <si>
    <r>
      <rPr>
        <sz val="12"/>
        <color theme="1"/>
        <rFont val="Times New Roman"/>
        <charset val="134"/>
      </rPr>
      <t xml:space="preserve">      </t>
    </r>
    <r>
      <rPr>
        <sz val="12"/>
        <color theme="1"/>
        <rFont val="方正仿宋_GBK"/>
        <charset val="134"/>
      </rPr>
      <t>教育</t>
    </r>
  </si>
  <si>
    <t>1100305-教育</t>
  </si>
  <si>
    <r>
      <rPr>
        <sz val="12"/>
        <color theme="1"/>
        <rFont val="Times New Roman"/>
        <charset val="134"/>
      </rPr>
      <t xml:space="preserve">      </t>
    </r>
    <r>
      <rPr>
        <sz val="12"/>
        <color theme="1"/>
        <rFont val="方正仿宋_GBK"/>
        <charset val="134"/>
      </rPr>
      <t>科学技术</t>
    </r>
  </si>
  <si>
    <r>
      <rPr>
        <sz val="12"/>
        <color theme="1"/>
        <rFont val="Times New Roman"/>
        <charset val="134"/>
      </rPr>
      <t xml:space="preserve">      </t>
    </r>
    <r>
      <rPr>
        <sz val="12"/>
        <color theme="1"/>
        <rFont val="方正仿宋_GBK"/>
        <charset val="134"/>
      </rPr>
      <t>文化旅游体育与传媒</t>
    </r>
  </si>
  <si>
    <r>
      <rPr>
        <sz val="12"/>
        <color theme="1"/>
        <rFont val="Times New Roman"/>
        <charset val="134"/>
      </rPr>
      <t xml:space="preserve">      </t>
    </r>
    <r>
      <rPr>
        <sz val="12"/>
        <color theme="1"/>
        <rFont val="方正仿宋_GBK"/>
        <charset val="134"/>
      </rPr>
      <t>社会保障和就业</t>
    </r>
  </si>
  <si>
    <t>1100308-社会保障和就业</t>
  </si>
  <si>
    <r>
      <rPr>
        <sz val="12"/>
        <color theme="1"/>
        <rFont val="Times New Roman"/>
        <charset val="134"/>
      </rPr>
      <t xml:space="preserve">      </t>
    </r>
    <r>
      <rPr>
        <sz val="12"/>
        <color theme="1"/>
        <rFont val="方正仿宋_GBK"/>
        <charset val="134"/>
      </rPr>
      <t>卫生健康</t>
    </r>
  </si>
  <si>
    <t>1100310-卫生健康</t>
  </si>
  <si>
    <r>
      <rPr>
        <sz val="12"/>
        <color theme="1"/>
        <rFont val="Times New Roman"/>
        <charset val="134"/>
      </rPr>
      <t xml:space="preserve">      </t>
    </r>
    <r>
      <rPr>
        <sz val="12"/>
        <color theme="1"/>
        <rFont val="方正仿宋_GBK"/>
        <charset val="134"/>
      </rPr>
      <t>节能环保</t>
    </r>
  </si>
  <si>
    <t>1100311-节能环保</t>
  </si>
  <si>
    <r>
      <rPr>
        <sz val="12"/>
        <color theme="1"/>
        <rFont val="Times New Roman"/>
        <charset val="134"/>
      </rPr>
      <t xml:space="preserve">      </t>
    </r>
    <r>
      <rPr>
        <sz val="12"/>
        <color theme="1"/>
        <rFont val="方正仿宋_GBK"/>
        <charset val="134"/>
      </rPr>
      <t>城乡社区</t>
    </r>
  </si>
  <si>
    <r>
      <rPr>
        <sz val="12"/>
        <color theme="1"/>
        <rFont val="Times New Roman"/>
        <charset val="134"/>
      </rPr>
      <t xml:space="preserve">      </t>
    </r>
    <r>
      <rPr>
        <sz val="12"/>
        <color theme="1"/>
        <rFont val="方正仿宋_GBK"/>
        <charset val="134"/>
      </rPr>
      <t>农林水</t>
    </r>
  </si>
  <si>
    <t>1100313-农林水</t>
  </si>
  <si>
    <r>
      <rPr>
        <sz val="12"/>
        <color theme="1"/>
        <rFont val="Times New Roman"/>
        <charset val="134"/>
      </rPr>
      <t xml:space="preserve">      </t>
    </r>
    <r>
      <rPr>
        <sz val="12"/>
        <color theme="1"/>
        <rFont val="方正仿宋_GBK"/>
        <charset val="134"/>
      </rPr>
      <t>交通运输</t>
    </r>
  </si>
  <si>
    <r>
      <rPr>
        <sz val="12"/>
        <color theme="1"/>
        <rFont val="Times New Roman"/>
        <charset val="134"/>
      </rPr>
      <t xml:space="preserve">      </t>
    </r>
    <r>
      <rPr>
        <sz val="12"/>
        <color theme="1"/>
        <rFont val="方正仿宋_GBK"/>
        <charset val="134"/>
      </rPr>
      <t>资源勘探工业信息等</t>
    </r>
  </si>
  <si>
    <t>1100315-资源勘探工业信息等</t>
  </si>
  <si>
    <r>
      <rPr>
        <sz val="12"/>
        <color theme="1"/>
        <rFont val="Times New Roman"/>
        <charset val="134"/>
      </rPr>
      <t xml:space="preserve">      </t>
    </r>
    <r>
      <rPr>
        <sz val="12"/>
        <color theme="1"/>
        <rFont val="方正仿宋_GBK"/>
        <charset val="134"/>
      </rPr>
      <t>商业服务业等</t>
    </r>
  </si>
  <si>
    <t>1100316-商业服务业等</t>
  </si>
  <si>
    <r>
      <rPr>
        <sz val="12"/>
        <color theme="1"/>
        <rFont val="Times New Roman"/>
        <charset val="134"/>
      </rPr>
      <t xml:space="preserve">      </t>
    </r>
    <r>
      <rPr>
        <sz val="12"/>
        <color theme="1"/>
        <rFont val="方正仿宋_GBK"/>
        <charset val="134"/>
      </rPr>
      <t>金融</t>
    </r>
  </si>
  <si>
    <r>
      <rPr>
        <sz val="12"/>
        <color theme="1"/>
        <rFont val="Times New Roman"/>
        <charset val="134"/>
      </rPr>
      <t xml:space="preserve">      </t>
    </r>
    <r>
      <rPr>
        <sz val="12"/>
        <color theme="1"/>
        <rFont val="方正仿宋_GBK"/>
        <charset val="134"/>
      </rPr>
      <t>自然资源海洋气象等</t>
    </r>
  </si>
  <si>
    <r>
      <rPr>
        <sz val="12"/>
        <color theme="1"/>
        <rFont val="Times New Roman"/>
        <charset val="134"/>
      </rPr>
      <t xml:space="preserve">      </t>
    </r>
    <r>
      <rPr>
        <sz val="12"/>
        <color theme="1"/>
        <rFont val="方正仿宋_GBK"/>
        <charset val="134"/>
      </rPr>
      <t>住房保障</t>
    </r>
  </si>
  <si>
    <t>1100321-住房保障</t>
  </si>
  <si>
    <r>
      <rPr>
        <sz val="12"/>
        <color theme="1"/>
        <rFont val="Times New Roman"/>
        <charset val="134"/>
      </rPr>
      <t xml:space="preserve">      </t>
    </r>
    <r>
      <rPr>
        <sz val="12"/>
        <color theme="1"/>
        <rFont val="方正仿宋_GBK"/>
        <charset val="134"/>
      </rPr>
      <t>粮油物资储备</t>
    </r>
  </si>
  <si>
    <r>
      <rPr>
        <sz val="12"/>
        <color theme="1"/>
        <rFont val="Times New Roman"/>
        <charset val="134"/>
      </rPr>
      <t xml:space="preserve">      </t>
    </r>
    <r>
      <rPr>
        <sz val="12"/>
        <color theme="1"/>
        <rFont val="方正仿宋_GBK"/>
        <charset val="134"/>
      </rPr>
      <t>灾害防治及应急管理</t>
    </r>
  </si>
  <si>
    <t>1100324-灾害防治及应急管理</t>
  </si>
  <si>
    <r>
      <rPr>
        <sz val="12"/>
        <color theme="1"/>
        <rFont val="Times New Roman"/>
        <charset val="134"/>
      </rPr>
      <t xml:space="preserve">      </t>
    </r>
    <r>
      <rPr>
        <sz val="12"/>
        <color theme="1"/>
        <rFont val="方正仿宋_GBK"/>
        <charset val="134"/>
      </rPr>
      <t>其他收入</t>
    </r>
  </si>
  <si>
    <r>
      <rPr>
        <sz val="12"/>
        <color theme="1"/>
        <rFont val="方正仿宋_GBK"/>
        <charset val="134"/>
      </rPr>
      <t>合</t>
    </r>
    <r>
      <rPr>
        <sz val="12"/>
        <color theme="1"/>
        <rFont val="Times New Roman"/>
        <charset val="134"/>
      </rPr>
      <t xml:space="preserve">    </t>
    </r>
    <r>
      <rPr>
        <sz val="12"/>
        <color theme="1"/>
        <rFont val="方正仿宋_GBK"/>
        <charset val="134"/>
      </rPr>
      <t>计</t>
    </r>
  </si>
  <si>
    <r>
      <rPr>
        <sz val="12"/>
        <rFont val="方正黑体_GBK"/>
        <charset val="134"/>
      </rPr>
      <t>表</t>
    </r>
    <r>
      <rPr>
        <sz val="12"/>
        <rFont val="Times New Roman"/>
        <charset val="134"/>
      </rPr>
      <t>24</t>
    </r>
  </si>
  <si>
    <r>
      <rPr>
        <sz val="20"/>
        <rFont val="Times New Roman"/>
        <charset val="134"/>
      </rPr>
      <t>2026</t>
    </r>
    <r>
      <rPr>
        <sz val="20"/>
        <rFont val="方正小标宋_GBK"/>
        <charset val="134"/>
      </rPr>
      <t>年区级一般公共预算转移支付支出预算表</t>
    </r>
  </si>
  <si>
    <r>
      <rPr>
        <sz val="12"/>
        <rFont val="方正楷体_GBK"/>
        <charset val="134"/>
      </rPr>
      <t>（分项目）</t>
    </r>
  </si>
  <si>
    <r>
      <rPr>
        <sz val="11"/>
        <rFont val="方正仿宋_GBK"/>
        <charset val="134"/>
      </rPr>
      <t>人员类补助</t>
    </r>
  </si>
  <si>
    <r>
      <rPr>
        <sz val="11"/>
        <rFont val="方正仿宋_GBK"/>
        <charset val="134"/>
      </rPr>
      <t>运转类补助</t>
    </r>
  </si>
  <si>
    <r>
      <rPr>
        <sz val="11"/>
        <rFont val="方正仿宋_GBK"/>
        <charset val="134"/>
      </rPr>
      <t>特定目标类补助</t>
    </r>
  </si>
  <si>
    <r>
      <rPr>
        <sz val="11"/>
        <color theme="1"/>
        <rFont val="方正仿宋_GBK"/>
        <charset val="134"/>
      </rPr>
      <t>合</t>
    </r>
    <r>
      <rPr>
        <sz val="11"/>
        <color theme="1"/>
        <rFont val="Times New Roman"/>
        <charset val="134"/>
      </rPr>
      <t xml:space="preserve">    </t>
    </r>
    <r>
      <rPr>
        <sz val="11"/>
        <color theme="1"/>
        <rFont val="方正仿宋_GBK"/>
        <charset val="134"/>
      </rPr>
      <t>计</t>
    </r>
  </si>
  <si>
    <t>表25</t>
  </si>
  <si>
    <t xml:space="preserve">2026年区级一般公共预算转移支付支出预算表 </t>
  </si>
  <si>
    <t>转移支付</t>
  </si>
  <si>
    <t>未落实到乡镇（街道）</t>
  </si>
  <si>
    <t>注：本表直观反映预算安排中区级对乡镇（街道）的补助情况。</t>
  </si>
  <si>
    <t>表26</t>
  </si>
  <si>
    <t>2026年全区政府性基金预算收支预算表</t>
  </si>
  <si>
    <t>上年执行数</t>
  </si>
  <si>
    <r>
      <rPr>
        <sz val="12"/>
        <rFont val="方正黑体_GBK"/>
        <charset val="134"/>
      </rPr>
      <t>预算数比
上年执行
数增长</t>
    </r>
    <r>
      <rPr>
        <sz val="12"/>
        <rFont val="Times New Roman"/>
        <charset val="134"/>
      </rPr>
      <t>%</t>
    </r>
  </si>
  <si>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2026</t>
    </r>
    <r>
      <rPr>
        <sz val="12"/>
        <rFont val="方正仿宋_GBK"/>
        <charset val="134"/>
      </rPr>
      <t xml:space="preserve">年全区政府性基金预算收入与支出的平衡关系。
</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
   3.城乡社区支出下降57%，是由于上年执行数含专项债11.73亿元，2026年专项债还未下达，预计执行中下达。</t>
    </r>
  </si>
  <si>
    <r>
      <rPr>
        <sz val="12"/>
        <rFont val="方正黑体_GBK"/>
        <charset val="134"/>
      </rPr>
      <t>表</t>
    </r>
    <r>
      <rPr>
        <sz val="12"/>
        <rFont val="Times New Roman"/>
        <charset val="134"/>
      </rPr>
      <t>27</t>
    </r>
  </si>
  <si>
    <t xml:space="preserve">2026年全区政府性基金预算支出预算表 </t>
  </si>
  <si>
    <r>
      <rPr>
        <sz val="12"/>
        <rFont val="Times New Roman"/>
        <charset val="134"/>
      </rPr>
      <t>21211</t>
    </r>
    <r>
      <rPr>
        <sz val="12"/>
        <rFont val="方正书宋_GBK"/>
        <charset val="134"/>
      </rPr>
      <t>仅到款级，项级合计少</t>
    </r>
    <r>
      <rPr>
        <sz val="12"/>
        <rFont val="Times New Roman"/>
        <charset val="134"/>
      </rPr>
      <t>100</t>
    </r>
  </si>
  <si>
    <r>
      <rPr>
        <sz val="12"/>
        <rFont val="方正黑体_GBK"/>
        <charset val="134"/>
      </rPr>
      <t>预</t>
    </r>
    <r>
      <rPr>
        <sz val="12"/>
        <rFont val="Times New Roman"/>
        <charset val="134"/>
      </rPr>
      <t xml:space="preserve"> </t>
    </r>
    <r>
      <rPr>
        <sz val="12"/>
        <rFont val="方正黑体_GBK"/>
        <charset val="134"/>
      </rPr>
      <t>算</t>
    </r>
    <r>
      <rPr>
        <sz val="12"/>
        <rFont val="Times New Roman"/>
        <charset val="134"/>
      </rPr>
      <t xml:space="preserve"> </t>
    </r>
    <r>
      <rPr>
        <sz val="12"/>
        <rFont val="方正黑体_GBK"/>
        <charset val="134"/>
      </rPr>
      <t>数</t>
    </r>
  </si>
  <si>
    <r>
      <rPr>
        <sz val="12"/>
        <rFont val="仿宋_GB2312"/>
        <charset val="134"/>
      </rPr>
      <t>付息</t>
    </r>
  </si>
  <si>
    <t>应急、地灾、水毁支出等</t>
  </si>
  <si>
    <t>项目前期经费</t>
  </si>
  <si>
    <t>结算成本等</t>
  </si>
  <si>
    <r>
      <rPr>
        <sz val="12"/>
        <rFont val="Times New Roman"/>
        <charset val="134"/>
      </rPr>
      <t>2025</t>
    </r>
    <r>
      <rPr>
        <sz val="12"/>
        <rFont val="仿宋_GB2312"/>
        <charset val="134"/>
      </rPr>
      <t>年定向及专款</t>
    </r>
  </si>
  <si>
    <t>安排化债</t>
  </si>
  <si>
    <r>
      <rPr>
        <sz val="12"/>
        <rFont val="Times New Roman"/>
        <charset val="134"/>
      </rPr>
      <t xml:space="preserve">    </t>
    </r>
    <r>
      <rPr>
        <sz val="12"/>
        <rFont val="方正仿宋_GBK"/>
        <charset val="134"/>
      </rPr>
      <t>核电站乏燃料处理处置基金支出</t>
    </r>
  </si>
  <si>
    <r>
      <rPr>
        <sz val="12"/>
        <rFont val="Times New Roman"/>
        <charset val="134"/>
      </rPr>
      <t xml:space="preserve">      </t>
    </r>
    <r>
      <rPr>
        <sz val="12"/>
        <rFont val="方正仿宋_GBK"/>
        <charset val="134"/>
      </rPr>
      <t>乏燃料运输</t>
    </r>
  </si>
  <si>
    <r>
      <rPr>
        <sz val="12"/>
        <rFont val="Times New Roman"/>
        <charset val="134"/>
      </rPr>
      <t xml:space="preserve">      </t>
    </r>
    <r>
      <rPr>
        <sz val="12"/>
        <rFont val="方正仿宋_GBK"/>
        <charset val="134"/>
      </rPr>
      <t>乏燃料离堆贮存</t>
    </r>
  </si>
  <si>
    <r>
      <rPr>
        <sz val="12"/>
        <rFont val="Times New Roman"/>
        <charset val="134"/>
      </rPr>
      <t xml:space="preserve">      </t>
    </r>
    <r>
      <rPr>
        <sz val="12"/>
        <rFont val="方正仿宋_GBK"/>
        <charset val="134"/>
      </rPr>
      <t>乏燃料后处理</t>
    </r>
  </si>
  <si>
    <r>
      <rPr>
        <sz val="12"/>
        <rFont val="Times New Roman"/>
        <charset val="134"/>
      </rPr>
      <t xml:space="preserve">      </t>
    </r>
    <r>
      <rPr>
        <sz val="12"/>
        <rFont val="方正仿宋_GBK"/>
        <charset val="134"/>
      </rPr>
      <t>高放废物的处理处置</t>
    </r>
  </si>
  <si>
    <r>
      <rPr>
        <sz val="12"/>
        <rFont val="Times New Roman"/>
        <charset val="134"/>
      </rPr>
      <t xml:space="preserve">      </t>
    </r>
    <r>
      <rPr>
        <sz val="12"/>
        <rFont val="方正仿宋_GBK"/>
        <charset val="134"/>
      </rPr>
      <t>乏燃料后处理厂的建设、运行、改造和退役</t>
    </r>
  </si>
  <si>
    <r>
      <rPr>
        <sz val="12"/>
        <rFont val="Times New Roman"/>
        <charset val="134"/>
      </rPr>
      <t xml:space="preserve">      </t>
    </r>
    <r>
      <rPr>
        <sz val="12"/>
        <rFont val="方正仿宋_GBK"/>
        <charset val="134"/>
      </rPr>
      <t>其他乏燃料处理处置基金支出</t>
    </r>
  </si>
  <si>
    <r>
      <rPr>
        <sz val="12"/>
        <rFont val="Times New Roman"/>
        <charset val="134"/>
      </rPr>
      <t xml:space="preserve">    </t>
    </r>
    <r>
      <rPr>
        <sz val="12"/>
        <rFont val="方正仿宋_GBK"/>
        <charset val="134"/>
      </rPr>
      <t>国家电影事业发展专项资金安排的支出</t>
    </r>
  </si>
  <si>
    <r>
      <rPr>
        <sz val="12"/>
        <rFont val="Times New Roman"/>
        <charset val="134"/>
      </rPr>
      <t xml:space="preserve">      </t>
    </r>
    <r>
      <rPr>
        <sz val="12"/>
        <rFont val="方正仿宋_GBK"/>
        <charset val="134"/>
      </rPr>
      <t>资助国产影片放映</t>
    </r>
  </si>
  <si>
    <r>
      <rPr>
        <sz val="12"/>
        <rFont val="Times New Roman"/>
        <charset val="134"/>
      </rPr>
      <t xml:space="preserve">      </t>
    </r>
    <r>
      <rPr>
        <sz val="12"/>
        <rFont val="方正仿宋_GBK"/>
        <charset val="134"/>
      </rPr>
      <t>资助影院建设</t>
    </r>
  </si>
  <si>
    <r>
      <rPr>
        <sz val="12"/>
        <rFont val="Times New Roman"/>
        <charset val="134"/>
      </rPr>
      <t xml:space="preserve">      </t>
    </r>
    <r>
      <rPr>
        <sz val="12"/>
        <rFont val="方正仿宋_GBK"/>
        <charset val="134"/>
      </rPr>
      <t>资助少数民族语电影译制</t>
    </r>
  </si>
  <si>
    <r>
      <rPr>
        <sz val="12"/>
        <rFont val="Times New Roman"/>
        <charset val="134"/>
      </rPr>
      <t xml:space="preserve">      </t>
    </r>
    <r>
      <rPr>
        <sz val="12"/>
        <rFont val="方正仿宋_GBK"/>
        <charset val="134"/>
      </rPr>
      <t>购买农村电影公益性放映版权服务</t>
    </r>
  </si>
  <si>
    <r>
      <rPr>
        <sz val="12"/>
        <rFont val="Times New Roman"/>
        <charset val="134"/>
      </rPr>
      <t xml:space="preserve">      </t>
    </r>
    <r>
      <rPr>
        <sz val="12"/>
        <rFont val="方正仿宋_GBK"/>
        <charset val="134"/>
      </rPr>
      <t>其他国家电影事业发展专项资金支出</t>
    </r>
  </si>
  <si>
    <r>
      <rPr>
        <sz val="12"/>
        <rFont val="Times New Roman"/>
        <charset val="134"/>
      </rPr>
      <t xml:space="preserve">    </t>
    </r>
    <r>
      <rPr>
        <sz val="12"/>
        <rFont val="方正仿宋_GBK"/>
        <charset val="134"/>
      </rPr>
      <t>旅游发展基金支出</t>
    </r>
  </si>
  <si>
    <r>
      <rPr>
        <sz val="12"/>
        <rFont val="Times New Roman"/>
        <charset val="134"/>
      </rPr>
      <t xml:space="preserve">      </t>
    </r>
    <r>
      <rPr>
        <sz val="12"/>
        <rFont val="方正仿宋_GBK"/>
        <charset val="134"/>
      </rPr>
      <t>宣传促销</t>
    </r>
  </si>
  <si>
    <r>
      <rPr>
        <sz val="12"/>
        <rFont val="Times New Roman"/>
        <charset val="134"/>
      </rPr>
      <t xml:space="preserve">      </t>
    </r>
    <r>
      <rPr>
        <sz val="12"/>
        <rFont val="方正仿宋_GBK"/>
        <charset val="134"/>
      </rPr>
      <t>行业规划</t>
    </r>
  </si>
  <si>
    <r>
      <rPr>
        <sz val="12"/>
        <rFont val="Times New Roman"/>
        <charset val="134"/>
      </rPr>
      <t xml:space="preserve">      </t>
    </r>
    <r>
      <rPr>
        <sz val="12"/>
        <rFont val="方正仿宋_GBK"/>
        <charset val="134"/>
      </rPr>
      <t>旅游事业补助</t>
    </r>
  </si>
  <si>
    <r>
      <rPr>
        <sz val="12"/>
        <rFont val="Times New Roman"/>
        <charset val="134"/>
      </rPr>
      <t xml:space="preserve">      </t>
    </r>
    <r>
      <rPr>
        <sz val="12"/>
        <rFont val="方正仿宋_GBK"/>
        <charset val="134"/>
      </rPr>
      <t>地方旅游开发项目补助</t>
    </r>
  </si>
  <si>
    <r>
      <rPr>
        <sz val="12"/>
        <rFont val="Times New Roman"/>
        <charset val="134"/>
      </rPr>
      <t xml:space="preserve">      </t>
    </r>
    <r>
      <rPr>
        <sz val="12"/>
        <rFont val="方正仿宋_GBK"/>
        <charset val="134"/>
      </rPr>
      <t>其他旅游发展基金支出</t>
    </r>
  </si>
  <si>
    <r>
      <rPr>
        <sz val="12"/>
        <rFont val="Times New Roman"/>
        <charset val="134"/>
      </rPr>
      <t xml:space="preserve">    </t>
    </r>
    <r>
      <rPr>
        <sz val="12"/>
        <rFont val="方正仿宋_GBK"/>
        <charset val="134"/>
      </rPr>
      <t>国家电影事业发展专项资金对应专项债务收入安排的支出</t>
    </r>
  </si>
  <si>
    <r>
      <rPr>
        <sz val="12"/>
        <rFont val="Times New Roman"/>
        <charset val="134"/>
      </rPr>
      <t xml:space="preserve">      </t>
    </r>
    <r>
      <rPr>
        <sz val="12"/>
        <rFont val="方正仿宋_GBK"/>
        <charset val="134"/>
      </rPr>
      <t>资助城市影院</t>
    </r>
  </si>
  <si>
    <r>
      <rPr>
        <sz val="12"/>
        <rFont val="Times New Roman"/>
        <charset val="134"/>
      </rPr>
      <t xml:space="preserve">      </t>
    </r>
    <r>
      <rPr>
        <sz val="12"/>
        <rFont val="方正仿宋_GBK"/>
        <charset val="134"/>
      </rPr>
      <t>其他国家电影事业发展专项资金对应专项债务收入支出</t>
    </r>
  </si>
  <si>
    <r>
      <rPr>
        <sz val="12"/>
        <rFont val="Times New Roman"/>
        <charset val="134"/>
      </rPr>
      <t xml:space="preserve">    </t>
    </r>
    <r>
      <rPr>
        <sz val="12"/>
        <rFont val="方正仿宋_GBK"/>
        <charset val="134"/>
      </rPr>
      <t>小型水库移民扶助基金对应专项债务收入安排的支出</t>
    </r>
  </si>
  <si>
    <r>
      <rPr>
        <sz val="12"/>
        <rFont val="Times New Roman"/>
        <charset val="134"/>
      </rPr>
      <t xml:space="preserve">      </t>
    </r>
    <r>
      <rPr>
        <sz val="12"/>
        <rFont val="方正仿宋_GBK"/>
        <charset val="134"/>
      </rPr>
      <t>基础设施建设和经济发展</t>
    </r>
  </si>
  <si>
    <r>
      <rPr>
        <sz val="12"/>
        <rFont val="Times New Roman"/>
        <charset val="134"/>
      </rPr>
      <t xml:space="preserve">      </t>
    </r>
    <r>
      <rPr>
        <sz val="12"/>
        <rFont val="方正仿宋_GBK"/>
        <charset val="134"/>
      </rPr>
      <t>其他小型水库移民扶助基金对应专项债务收入安排的支出</t>
    </r>
  </si>
  <si>
    <r>
      <rPr>
        <sz val="12"/>
        <rFont val="Times New Roman"/>
        <charset val="134"/>
      </rPr>
      <t xml:space="preserve">    </t>
    </r>
    <r>
      <rPr>
        <sz val="12"/>
        <rFont val="方正仿宋_GBK"/>
        <charset val="134"/>
      </rPr>
      <t>超长期特别国债安排的支出</t>
    </r>
  </si>
  <si>
    <r>
      <rPr>
        <sz val="12"/>
        <rFont val="方正书宋_GBK"/>
        <charset val="134"/>
      </rPr>
      <t xml:space="preserve">     </t>
    </r>
    <r>
      <rPr>
        <sz val="12"/>
        <rFont val="方正仿宋_GBK"/>
        <charset val="134"/>
      </rPr>
      <t>公立医院</t>
    </r>
  </si>
  <si>
    <r>
      <rPr>
        <sz val="12"/>
        <rFont val="Times New Roman"/>
        <charset val="134"/>
      </rPr>
      <t xml:space="preserve">    </t>
    </r>
    <r>
      <rPr>
        <sz val="12"/>
        <rFont val="方正仿宋_GBK"/>
        <charset val="134"/>
      </rPr>
      <t>可再生能源电价附加收入安排的支出</t>
    </r>
  </si>
  <si>
    <r>
      <rPr>
        <sz val="12"/>
        <rFont val="Times New Roman"/>
        <charset val="134"/>
      </rPr>
      <t xml:space="preserve">      </t>
    </r>
    <r>
      <rPr>
        <sz val="12"/>
        <rFont val="方正仿宋_GBK"/>
        <charset val="134"/>
      </rPr>
      <t>风力发电补助</t>
    </r>
  </si>
  <si>
    <r>
      <rPr>
        <sz val="12"/>
        <rFont val="Times New Roman"/>
        <charset val="134"/>
      </rPr>
      <t xml:space="preserve">      </t>
    </r>
    <r>
      <rPr>
        <sz val="12"/>
        <rFont val="方正仿宋_GBK"/>
        <charset val="134"/>
      </rPr>
      <t>太阳能发电补助</t>
    </r>
  </si>
  <si>
    <r>
      <rPr>
        <sz val="12"/>
        <rFont val="Times New Roman"/>
        <charset val="134"/>
      </rPr>
      <t xml:space="preserve">      </t>
    </r>
    <r>
      <rPr>
        <sz val="12"/>
        <rFont val="方正仿宋_GBK"/>
        <charset val="134"/>
      </rPr>
      <t>生物质能发电补助</t>
    </r>
  </si>
  <si>
    <r>
      <rPr>
        <sz val="12"/>
        <rFont val="Times New Roman"/>
        <charset val="134"/>
      </rPr>
      <t xml:space="preserve">      </t>
    </r>
    <r>
      <rPr>
        <sz val="12"/>
        <rFont val="方正仿宋_GBK"/>
        <charset val="134"/>
      </rPr>
      <t>其他可再生能源电价附加收入安排的支出</t>
    </r>
  </si>
  <si>
    <t xml:space="preserve">   水污染综合治理</t>
  </si>
  <si>
    <r>
      <rPr>
        <sz val="12"/>
        <rFont val="Times New Roman"/>
        <charset val="134"/>
      </rPr>
      <t xml:space="preserve">      </t>
    </r>
    <r>
      <rPr>
        <sz val="12"/>
        <rFont val="方正仿宋_GBK"/>
        <charset val="134"/>
      </rPr>
      <t>应对气候变化</t>
    </r>
  </si>
  <si>
    <r>
      <rPr>
        <sz val="12"/>
        <rFont val="Times New Roman"/>
        <charset val="134"/>
      </rPr>
      <t xml:space="preserve">    </t>
    </r>
    <r>
      <rPr>
        <sz val="12"/>
        <rFont val="方正仿宋_GBK"/>
        <charset val="134"/>
      </rPr>
      <t>废弃电器电子产品处理基金支出</t>
    </r>
  </si>
  <si>
    <r>
      <rPr>
        <sz val="12"/>
        <rFont val="Times New Roman"/>
        <charset val="134"/>
      </rPr>
      <t xml:space="preserve">      </t>
    </r>
    <r>
      <rPr>
        <sz val="12"/>
        <rFont val="方正仿宋_GBK"/>
        <charset val="134"/>
      </rPr>
      <t>回收处理费用补贴</t>
    </r>
  </si>
  <si>
    <r>
      <rPr>
        <sz val="12"/>
        <rFont val="Times New Roman"/>
        <charset val="134"/>
      </rPr>
      <t xml:space="preserve">      </t>
    </r>
    <r>
      <rPr>
        <sz val="12"/>
        <rFont val="方正仿宋_GBK"/>
        <charset val="134"/>
      </rPr>
      <t>信息系统建设</t>
    </r>
  </si>
  <si>
    <r>
      <rPr>
        <sz val="12"/>
        <rFont val="Times New Roman"/>
        <charset val="134"/>
      </rPr>
      <t xml:space="preserve">      </t>
    </r>
    <r>
      <rPr>
        <sz val="12"/>
        <rFont val="方正仿宋_GBK"/>
        <charset val="134"/>
      </rPr>
      <t>基金征管经费</t>
    </r>
  </si>
  <si>
    <r>
      <rPr>
        <sz val="12"/>
        <rFont val="Times New Roman"/>
        <charset val="134"/>
      </rPr>
      <t xml:space="preserve">      </t>
    </r>
    <r>
      <rPr>
        <sz val="12"/>
        <rFont val="方正仿宋_GBK"/>
        <charset val="134"/>
      </rPr>
      <t>其他废弃电器电子产品处理基金支出</t>
    </r>
  </si>
  <si>
    <r>
      <rPr>
        <sz val="12"/>
        <rFont val="Times New Roman"/>
        <charset val="134"/>
      </rPr>
      <t xml:space="preserve">    </t>
    </r>
    <r>
      <rPr>
        <sz val="12"/>
        <rFont val="方正仿宋_GBK"/>
        <charset val="134"/>
      </rPr>
      <t>国有土地使用权出让收入安排的支出</t>
    </r>
  </si>
  <si>
    <r>
      <rPr>
        <sz val="12"/>
        <rFont val="Times New Roman"/>
        <charset val="134"/>
      </rPr>
      <t xml:space="preserve">      </t>
    </r>
    <r>
      <rPr>
        <sz val="12"/>
        <rFont val="方正仿宋_GBK"/>
        <charset val="134"/>
      </rPr>
      <t>征地和拆迁补偿支出</t>
    </r>
  </si>
  <si>
    <r>
      <rPr>
        <sz val="12"/>
        <rFont val="Times New Roman"/>
        <charset val="134"/>
      </rPr>
      <t xml:space="preserve">      </t>
    </r>
    <r>
      <rPr>
        <sz val="12"/>
        <rFont val="方正仿宋_GBK"/>
        <charset val="134"/>
      </rPr>
      <t>土地开发支出</t>
    </r>
  </si>
  <si>
    <r>
      <rPr>
        <sz val="12"/>
        <rFont val="Times New Roman"/>
        <charset val="134"/>
      </rPr>
      <t xml:space="preserve">      </t>
    </r>
    <r>
      <rPr>
        <sz val="12"/>
        <rFont val="方正仿宋_GBK"/>
        <charset val="134"/>
      </rPr>
      <t>城市建设支出</t>
    </r>
  </si>
  <si>
    <r>
      <rPr>
        <sz val="12"/>
        <rFont val="Times New Roman"/>
        <charset val="134"/>
      </rPr>
      <t xml:space="preserve">      </t>
    </r>
    <r>
      <rPr>
        <sz val="12"/>
        <rFont val="方正仿宋_GBK"/>
        <charset val="134"/>
      </rPr>
      <t>农村基础设施建设支出</t>
    </r>
  </si>
  <si>
    <r>
      <rPr>
        <sz val="12"/>
        <rFont val="Times New Roman"/>
        <charset val="134"/>
      </rPr>
      <t xml:space="preserve">      </t>
    </r>
    <r>
      <rPr>
        <sz val="12"/>
        <rFont val="方正仿宋_GBK"/>
        <charset val="134"/>
      </rPr>
      <t>补助被征地农民支出</t>
    </r>
  </si>
  <si>
    <r>
      <rPr>
        <sz val="12"/>
        <rFont val="Times New Roman"/>
        <charset val="134"/>
      </rPr>
      <t xml:space="preserve">      </t>
    </r>
    <r>
      <rPr>
        <sz val="12"/>
        <rFont val="方正仿宋_GBK"/>
        <charset val="134"/>
      </rPr>
      <t>土地出让业务支出</t>
    </r>
  </si>
  <si>
    <r>
      <rPr>
        <sz val="12"/>
        <rFont val="Times New Roman"/>
        <charset val="134"/>
      </rPr>
      <t xml:space="preserve">      </t>
    </r>
    <r>
      <rPr>
        <sz val="12"/>
        <rFont val="方正仿宋_GBK"/>
        <charset val="134"/>
      </rPr>
      <t>廉租住房支出</t>
    </r>
  </si>
  <si>
    <r>
      <rPr>
        <sz val="12"/>
        <rFont val="Times New Roman"/>
        <charset val="134"/>
      </rPr>
      <t xml:space="preserve">      </t>
    </r>
    <r>
      <rPr>
        <sz val="12"/>
        <rFont val="方正仿宋_GBK"/>
        <charset val="134"/>
      </rPr>
      <t>支付破产或改制企业职工安置费</t>
    </r>
  </si>
  <si>
    <r>
      <rPr>
        <sz val="12"/>
        <rFont val="Times New Roman"/>
        <charset val="134"/>
      </rPr>
      <t xml:space="preserve">      </t>
    </r>
    <r>
      <rPr>
        <sz val="12"/>
        <rFont val="方正仿宋_GBK"/>
        <charset val="134"/>
      </rPr>
      <t>棚户区改造支出</t>
    </r>
  </si>
  <si>
    <r>
      <rPr>
        <sz val="12"/>
        <rFont val="Times New Roman"/>
        <charset val="134"/>
      </rPr>
      <t xml:space="preserve">      </t>
    </r>
    <r>
      <rPr>
        <sz val="12"/>
        <rFont val="方正仿宋_GBK"/>
        <charset val="134"/>
      </rPr>
      <t>公共租赁住房支出</t>
    </r>
  </si>
  <si>
    <r>
      <rPr>
        <sz val="12"/>
        <rFont val="Times New Roman"/>
        <charset val="134"/>
      </rPr>
      <t xml:space="preserve">      </t>
    </r>
    <r>
      <rPr>
        <sz val="12"/>
        <rFont val="方正仿宋_GBK"/>
        <charset val="134"/>
      </rPr>
      <t>农业生产发展支出</t>
    </r>
  </si>
  <si>
    <r>
      <rPr>
        <sz val="12"/>
        <rFont val="Times New Roman"/>
        <charset val="134"/>
      </rPr>
      <t xml:space="preserve">      </t>
    </r>
    <r>
      <rPr>
        <sz val="12"/>
        <rFont val="方正仿宋_GBK"/>
        <charset val="134"/>
      </rPr>
      <t>农村社会事业支出</t>
    </r>
  </si>
  <si>
    <r>
      <rPr>
        <sz val="12"/>
        <rFont val="Times New Roman"/>
        <charset val="134"/>
      </rPr>
      <t xml:space="preserve">      </t>
    </r>
    <r>
      <rPr>
        <sz val="12"/>
        <rFont val="方正仿宋_GBK"/>
        <charset val="134"/>
      </rPr>
      <t>农业农村生态环境支出</t>
    </r>
  </si>
  <si>
    <r>
      <rPr>
        <sz val="12"/>
        <rFont val="Times New Roman"/>
        <charset val="134"/>
      </rPr>
      <t xml:space="preserve">      </t>
    </r>
    <r>
      <rPr>
        <sz val="12"/>
        <rFont val="方正仿宋_GBK"/>
        <charset val="134"/>
      </rPr>
      <t>其他国有土地使用权出让收入安排的支出</t>
    </r>
  </si>
  <si>
    <r>
      <rPr>
        <sz val="12"/>
        <rFont val="Times New Roman"/>
        <charset val="134"/>
      </rPr>
      <t xml:space="preserve">    </t>
    </r>
    <r>
      <rPr>
        <sz val="12"/>
        <rFont val="方正仿宋_GBK"/>
        <charset val="134"/>
      </rPr>
      <t>国有土地收益基金安排的支出</t>
    </r>
  </si>
  <si>
    <r>
      <rPr>
        <sz val="12"/>
        <rFont val="Times New Roman"/>
        <charset val="134"/>
      </rPr>
      <t xml:space="preserve">      </t>
    </r>
    <r>
      <rPr>
        <sz val="12"/>
        <rFont val="方正仿宋_GBK"/>
        <charset val="134"/>
      </rPr>
      <t>其他国有土地收益基金支出</t>
    </r>
  </si>
  <si>
    <r>
      <rPr>
        <sz val="12"/>
        <rFont val="Times New Roman"/>
        <charset val="134"/>
      </rPr>
      <t xml:space="preserve">    </t>
    </r>
    <r>
      <rPr>
        <sz val="12"/>
        <rFont val="方正仿宋_GBK"/>
        <charset val="134"/>
      </rPr>
      <t>农业土地开发资金安排的支出</t>
    </r>
  </si>
  <si>
    <r>
      <rPr>
        <sz val="12"/>
        <rFont val="Times New Roman"/>
        <charset val="134"/>
      </rPr>
      <t xml:space="preserve">    </t>
    </r>
    <r>
      <rPr>
        <sz val="12"/>
        <rFont val="方正仿宋_GBK"/>
        <charset val="134"/>
      </rPr>
      <t>城市基础设施配套费安排的支出</t>
    </r>
  </si>
  <si>
    <r>
      <rPr>
        <sz val="12"/>
        <rFont val="Times New Roman"/>
        <charset val="134"/>
      </rPr>
      <t xml:space="preserve">      </t>
    </r>
    <r>
      <rPr>
        <sz val="12"/>
        <rFont val="方正仿宋_GBK"/>
        <charset val="134"/>
      </rPr>
      <t>城市公共设施</t>
    </r>
  </si>
  <si>
    <r>
      <rPr>
        <sz val="12"/>
        <rFont val="Times New Roman"/>
        <charset val="134"/>
      </rPr>
      <t xml:space="preserve">      </t>
    </r>
    <r>
      <rPr>
        <sz val="12"/>
        <rFont val="方正仿宋_GBK"/>
        <charset val="134"/>
      </rPr>
      <t>城市环境卫生</t>
    </r>
  </si>
  <si>
    <r>
      <rPr>
        <sz val="12"/>
        <rFont val="Times New Roman"/>
        <charset val="134"/>
      </rPr>
      <t xml:space="preserve">      </t>
    </r>
    <r>
      <rPr>
        <sz val="12"/>
        <rFont val="方正仿宋_GBK"/>
        <charset val="134"/>
      </rPr>
      <t>公有房屋</t>
    </r>
  </si>
  <si>
    <r>
      <rPr>
        <sz val="12"/>
        <rFont val="Times New Roman"/>
        <charset val="134"/>
      </rPr>
      <t xml:space="preserve">      </t>
    </r>
    <r>
      <rPr>
        <sz val="12"/>
        <rFont val="方正仿宋_GBK"/>
        <charset val="134"/>
      </rPr>
      <t>城市防洪</t>
    </r>
  </si>
  <si>
    <r>
      <rPr>
        <sz val="12"/>
        <rFont val="Times New Roman"/>
        <charset val="134"/>
      </rPr>
      <t xml:space="preserve">      </t>
    </r>
    <r>
      <rPr>
        <sz val="12"/>
        <rFont val="方正仿宋_GBK"/>
        <charset val="134"/>
      </rPr>
      <t>其他城市基础设施配套费安排的支出</t>
    </r>
  </si>
  <si>
    <r>
      <rPr>
        <sz val="12"/>
        <rFont val="Times New Roman"/>
        <charset val="134"/>
      </rPr>
      <t xml:space="preserve">    </t>
    </r>
    <r>
      <rPr>
        <sz val="12"/>
        <rFont val="方正仿宋_GBK"/>
        <charset val="134"/>
      </rPr>
      <t>污水处理费安排的支出</t>
    </r>
  </si>
  <si>
    <r>
      <rPr>
        <sz val="12"/>
        <rFont val="Times New Roman"/>
        <charset val="134"/>
      </rPr>
      <t xml:space="preserve">      </t>
    </r>
    <r>
      <rPr>
        <sz val="12"/>
        <rFont val="方正仿宋_GBK"/>
        <charset val="134"/>
      </rPr>
      <t>污水处理设施建设和运营</t>
    </r>
  </si>
  <si>
    <r>
      <rPr>
        <sz val="12"/>
        <rFont val="Times New Roman"/>
        <charset val="134"/>
      </rPr>
      <t xml:space="preserve">      </t>
    </r>
    <r>
      <rPr>
        <sz val="12"/>
        <rFont val="方正仿宋_GBK"/>
        <charset val="134"/>
      </rPr>
      <t>代征手续费</t>
    </r>
  </si>
  <si>
    <r>
      <rPr>
        <sz val="12"/>
        <rFont val="Times New Roman"/>
        <charset val="134"/>
      </rPr>
      <t xml:space="preserve">      </t>
    </r>
    <r>
      <rPr>
        <sz val="12"/>
        <rFont val="方正仿宋_GBK"/>
        <charset val="134"/>
      </rPr>
      <t>其他污水处理费安排的支出</t>
    </r>
  </si>
  <si>
    <r>
      <rPr>
        <sz val="12"/>
        <rFont val="Times New Roman"/>
        <charset val="134"/>
      </rPr>
      <t xml:space="preserve">    </t>
    </r>
    <r>
      <rPr>
        <sz val="12"/>
        <rFont val="方正仿宋_GBK"/>
        <charset val="134"/>
      </rPr>
      <t>土地储备专项债券收入安排的支出</t>
    </r>
  </si>
  <si>
    <r>
      <rPr>
        <sz val="12"/>
        <rFont val="Times New Roman"/>
        <charset val="134"/>
      </rPr>
      <t xml:space="preserve">      </t>
    </r>
    <r>
      <rPr>
        <sz val="12"/>
        <rFont val="方正仿宋_GBK"/>
        <charset val="134"/>
      </rPr>
      <t>其他土地储备专项债券收入安排的支出</t>
    </r>
  </si>
  <si>
    <r>
      <rPr>
        <sz val="12"/>
        <rFont val="Times New Roman"/>
        <charset val="134"/>
      </rPr>
      <t xml:space="preserve">    </t>
    </r>
    <r>
      <rPr>
        <sz val="12"/>
        <rFont val="方正仿宋_GBK"/>
        <charset val="134"/>
      </rPr>
      <t>棚户区改造专项债券收入安排的支出</t>
    </r>
  </si>
  <si>
    <r>
      <rPr>
        <sz val="12"/>
        <rFont val="Times New Roman"/>
        <charset val="134"/>
      </rPr>
      <t xml:space="preserve">      </t>
    </r>
    <r>
      <rPr>
        <sz val="12"/>
        <rFont val="方正仿宋_GBK"/>
        <charset val="134"/>
      </rPr>
      <t>其他棚户区改造专项债券收入安排的支出</t>
    </r>
  </si>
  <si>
    <r>
      <rPr>
        <sz val="12"/>
        <rFont val="Times New Roman"/>
        <charset val="134"/>
      </rPr>
      <t xml:space="preserve">    </t>
    </r>
    <r>
      <rPr>
        <sz val="12"/>
        <rFont val="方正仿宋_GBK"/>
        <charset val="134"/>
      </rPr>
      <t>城市基础设施配套费对应专项债务收入安排的支出</t>
    </r>
  </si>
  <si>
    <r>
      <rPr>
        <sz val="12"/>
        <rFont val="Times New Roman"/>
        <charset val="134"/>
      </rPr>
      <t xml:space="preserve">      </t>
    </r>
    <r>
      <rPr>
        <sz val="12"/>
        <rFont val="方正仿宋_GBK"/>
        <charset val="134"/>
      </rPr>
      <t>其他城市基础设施配套费对应专项债务收入安排的支出</t>
    </r>
  </si>
  <si>
    <r>
      <rPr>
        <sz val="12"/>
        <rFont val="Times New Roman"/>
        <charset val="134"/>
      </rPr>
      <t xml:space="preserve">    </t>
    </r>
    <r>
      <rPr>
        <sz val="12"/>
        <rFont val="方正仿宋_GBK"/>
        <charset val="134"/>
      </rPr>
      <t>污水处理费对应专项债务收入安排的支出</t>
    </r>
  </si>
  <si>
    <r>
      <rPr>
        <sz val="12"/>
        <rFont val="Times New Roman"/>
        <charset val="134"/>
      </rPr>
      <t xml:space="preserve">      </t>
    </r>
    <r>
      <rPr>
        <sz val="12"/>
        <rFont val="方正仿宋_GBK"/>
        <charset val="134"/>
      </rPr>
      <t>其他污水处理费对应专项债务收入安排的支出</t>
    </r>
  </si>
  <si>
    <r>
      <rPr>
        <sz val="12"/>
        <rFont val="Times New Roman"/>
        <charset val="134"/>
      </rPr>
      <t xml:space="preserve">    </t>
    </r>
    <r>
      <rPr>
        <sz val="12"/>
        <rFont val="方正仿宋_GBK"/>
        <charset val="134"/>
      </rPr>
      <t>国有土地使用权出让收入对应专项债务收入安排的支出</t>
    </r>
  </si>
  <si>
    <r>
      <rPr>
        <sz val="12"/>
        <rFont val="Times New Roman"/>
        <charset val="134"/>
      </rPr>
      <t xml:space="preserve">      </t>
    </r>
    <r>
      <rPr>
        <sz val="12"/>
        <rFont val="方正仿宋_GBK"/>
        <charset val="134"/>
      </rPr>
      <t>其他国有土地使用权出让收入对应专项债务收入安排的支出</t>
    </r>
  </si>
  <si>
    <r>
      <rPr>
        <sz val="12"/>
        <rFont val="Times New Roman"/>
        <charset val="134"/>
      </rPr>
      <t xml:space="preserve">      </t>
    </r>
    <r>
      <rPr>
        <sz val="12"/>
        <rFont val="方正仿宋_GBK"/>
        <charset val="134"/>
      </rPr>
      <t>城乡社区公共设施</t>
    </r>
  </si>
  <si>
    <t xml:space="preserve">    其他城乡社区支出</t>
  </si>
  <si>
    <r>
      <rPr>
        <sz val="12"/>
        <rFont val="Times New Roman"/>
        <charset val="134"/>
      </rPr>
      <t xml:space="preserve">    </t>
    </r>
    <r>
      <rPr>
        <sz val="12"/>
        <rFont val="方正仿宋_GBK"/>
        <charset val="134"/>
      </rPr>
      <t>大中型水库库区基金安排的支出</t>
    </r>
  </si>
  <si>
    <r>
      <rPr>
        <sz val="12"/>
        <rFont val="Times New Roman"/>
        <charset val="134"/>
      </rPr>
      <t xml:space="preserve">      </t>
    </r>
    <r>
      <rPr>
        <sz val="12"/>
        <rFont val="方正仿宋_GBK"/>
        <charset val="134"/>
      </rPr>
      <t>解决移民遗留问题</t>
    </r>
  </si>
  <si>
    <r>
      <rPr>
        <sz val="12"/>
        <rFont val="Times New Roman"/>
        <charset val="134"/>
      </rPr>
      <t xml:space="preserve">      </t>
    </r>
    <r>
      <rPr>
        <sz val="12"/>
        <rFont val="方正仿宋_GBK"/>
        <charset val="134"/>
      </rPr>
      <t>库区防护工程维护</t>
    </r>
  </si>
  <si>
    <r>
      <rPr>
        <sz val="12"/>
        <rFont val="Times New Roman"/>
        <charset val="134"/>
      </rPr>
      <t xml:space="preserve">      </t>
    </r>
    <r>
      <rPr>
        <sz val="12"/>
        <rFont val="方正仿宋_GBK"/>
        <charset val="134"/>
      </rPr>
      <t>其他大中型水库库区基金支出</t>
    </r>
  </si>
  <si>
    <r>
      <rPr>
        <sz val="12"/>
        <rFont val="Times New Roman"/>
        <charset val="134"/>
      </rPr>
      <t xml:space="preserve">    </t>
    </r>
    <r>
      <rPr>
        <sz val="12"/>
        <rFont val="方正仿宋_GBK"/>
        <charset val="134"/>
      </rPr>
      <t>三峡水库库区基金支出</t>
    </r>
  </si>
  <si>
    <r>
      <rPr>
        <sz val="12"/>
        <rFont val="Times New Roman"/>
        <charset val="134"/>
      </rPr>
      <t xml:space="preserve">      </t>
    </r>
    <r>
      <rPr>
        <sz val="12"/>
        <rFont val="方正仿宋_GBK"/>
        <charset val="134"/>
      </rPr>
      <t>库区维护和管理</t>
    </r>
  </si>
  <si>
    <r>
      <rPr>
        <sz val="12"/>
        <rFont val="Times New Roman"/>
        <charset val="134"/>
      </rPr>
      <t xml:space="preserve">      </t>
    </r>
    <r>
      <rPr>
        <sz val="12"/>
        <rFont val="方正仿宋_GBK"/>
        <charset val="134"/>
      </rPr>
      <t>其他三峡水库库区基金支出</t>
    </r>
  </si>
  <si>
    <r>
      <rPr>
        <sz val="12"/>
        <rFont val="Times New Roman"/>
        <charset val="134"/>
      </rPr>
      <t xml:space="preserve">    </t>
    </r>
    <r>
      <rPr>
        <sz val="12"/>
        <rFont val="方正仿宋_GBK"/>
        <charset val="134"/>
      </rPr>
      <t>国家重大水利工程建设基金安排的支出</t>
    </r>
  </si>
  <si>
    <r>
      <rPr>
        <sz val="12"/>
        <rFont val="Times New Roman"/>
        <charset val="134"/>
      </rPr>
      <t xml:space="preserve">      </t>
    </r>
    <r>
      <rPr>
        <sz val="12"/>
        <rFont val="方正仿宋_GBK"/>
        <charset val="134"/>
      </rPr>
      <t>三峡后续工作</t>
    </r>
  </si>
  <si>
    <r>
      <rPr>
        <sz val="12"/>
        <rFont val="Times New Roman"/>
        <charset val="134"/>
      </rPr>
      <t xml:space="preserve">      </t>
    </r>
    <r>
      <rPr>
        <sz val="12"/>
        <rFont val="方正仿宋_GBK"/>
        <charset val="134"/>
      </rPr>
      <t>地方重大水利工程建设</t>
    </r>
  </si>
  <si>
    <r>
      <rPr>
        <sz val="12"/>
        <rFont val="Times New Roman"/>
        <charset val="134"/>
      </rPr>
      <t xml:space="preserve">      </t>
    </r>
    <r>
      <rPr>
        <sz val="12"/>
        <rFont val="方正仿宋_GBK"/>
        <charset val="134"/>
      </rPr>
      <t>其他重大水利工程建设基金支出</t>
    </r>
  </si>
  <si>
    <r>
      <rPr>
        <sz val="12"/>
        <rFont val="Times New Roman"/>
        <charset val="134"/>
      </rPr>
      <t xml:space="preserve">    </t>
    </r>
    <r>
      <rPr>
        <sz val="12"/>
        <rFont val="方正仿宋_GBK"/>
        <charset val="134"/>
      </rPr>
      <t>大中型水库库区基金对应专项债务收入安排的支出</t>
    </r>
  </si>
  <si>
    <r>
      <rPr>
        <sz val="12"/>
        <rFont val="Times New Roman"/>
        <charset val="134"/>
      </rPr>
      <t xml:space="preserve">      </t>
    </r>
    <r>
      <rPr>
        <sz val="12"/>
        <rFont val="方正仿宋_GBK"/>
        <charset val="134"/>
      </rPr>
      <t>其他大中型水库库区基金对应专项债务收入支出</t>
    </r>
  </si>
  <si>
    <r>
      <rPr>
        <sz val="12"/>
        <rFont val="Times New Roman"/>
        <charset val="134"/>
      </rPr>
      <t xml:space="preserve">    </t>
    </r>
    <r>
      <rPr>
        <sz val="12"/>
        <rFont val="方正仿宋_GBK"/>
        <charset val="134"/>
      </rPr>
      <t>国家重大水利工程建设基金对应专项债务收入安排的支出</t>
    </r>
  </si>
  <si>
    <r>
      <rPr>
        <sz val="12"/>
        <rFont val="Times New Roman"/>
        <charset val="134"/>
      </rPr>
      <t xml:space="preserve">      </t>
    </r>
    <r>
      <rPr>
        <sz val="12"/>
        <rFont val="方正仿宋_GBK"/>
        <charset val="134"/>
      </rPr>
      <t>三峡工程后续工作</t>
    </r>
  </si>
  <si>
    <r>
      <rPr>
        <sz val="12"/>
        <rFont val="Times New Roman"/>
        <charset val="134"/>
      </rPr>
      <t xml:space="preserve">      </t>
    </r>
    <r>
      <rPr>
        <sz val="12"/>
        <rFont val="方正仿宋_GBK"/>
        <charset val="134"/>
      </rPr>
      <t>其他重大水利工程建设基金对应专项债务收入支出</t>
    </r>
  </si>
  <si>
    <r>
      <rPr>
        <sz val="12"/>
        <rFont val="Times New Roman"/>
        <charset val="134"/>
      </rPr>
      <t xml:space="preserve">    </t>
    </r>
    <r>
      <rPr>
        <sz val="12"/>
        <rFont val="方正仿宋_GBK"/>
        <charset val="134"/>
      </rPr>
      <t>大中型水库移民后期扶持基金支出</t>
    </r>
  </si>
  <si>
    <r>
      <rPr>
        <sz val="12"/>
        <rFont val="Times New Roman"/>
        <charset val="134"/>
      </rPr>
      <t xml:space="preserve">      </t>
    </r>
    <r>
      <rPr>
        <sz val="12"/>
        <rFont val="方正仿宋_GBK"/>
        <charset val="134"/>
      </rPr>
      <t>移民补助</t>
    </r>
  </si>
  <si>
    <r>
      <rPr>
        <sz val="12"/>
        <rFont val="Times New Roman"/>
        <charset val="134"/>
      </rPr>
      <t xml:space="preserve">      </t>
    </r>
    <r>
      <rPr>
        <sz val="12"/>
        <rFont val="方正仿宋_GBK"/>
        <charset val="134"/>
      </rPr>
      <t>其他大中型水库移民后期扶持基金支出</t>
    </r>
  </si>
  <si>
    <r>
      <rPr>
        <sz val="12"/>
        <rFont val="Times New Roman"/>
        <charset val="134"/>
      </rPr>
      <t xml:space="preserve">    </t>
    </r>
    <r>
      <rPr>
        <sz val="12"/>
        <rFont val="方正仿宋_GBK"/>
        <charset val="134"/>
      </rPr>
      <t>小型水库移民扶助基金安排的支出</t>
    </r>
  </si>
  <si>
    <r>
      <rPr>
        <sz val="12"/>
        <rFont val="Times New Roman"/>
        <charset val="134"/>
      </rPr>
      <t xml:space="preserve">      </t>
    </r>
    <r>
      <rPr>
        <sz val="12"/>
        <rFont val="方正仿宋_GBK"/>
        <charset val="134"/>
      </rPr>
      <t>其他小型水库移民扶助基金支出</t>
    </r>
  </si>
  <si>
    <t xml:space="preserve">   超长期特别国债安排的支出</t>
  </si>
  <si>
    <t xml:space="preserve">    农业农村支出</t>
  </si>
  <si>
    <t xml:space="preserve">    水利支出</t>
  </si>
  <si>
    <r>
      <rPr>
        <sz val="12"/>
        <rFont val="Times New Roman"/>
        <charset val="134"/>
      </rPr>
      <t xml:space="preserve">    </t>
    </r>
    <r>
      <rPr>
        <sz val="12"/>
        <rFont val="方正仿宋_GBK"/>
        <charset val="134"/>
      </rPr>
      <t>海南省高等级公路车辆通行附加费安排的支出</t>
    </r>
  </si>
  <si>
    <r>
      <rPr>
        <sz val="12"/>
        <rFont val="Times New Roman"/>
        <charset val="134"/>
      </rPr>
      <t xml:space="preserve">      </t>
    </r>
    <r>
      <rPr>
        <sz val="12"/>
        <rFont val="方正仿宋_GBK"/>
        <charset val="134"/>
      </rPr>
      <t>公路还贷</t>
    </r>
  </si>
  <si>
    <r>
      <rPr>
        <sz val="12"/>
        <rFont val="Times New Roman"/>
        <charset val="134"/>
      </rPr>
      <t xml:space="preserve">      </t>
    </r>
    <r>
      <rPr>
        <sz val="12"/>
        <rFont val="方正仿宋_GBK"/>
        <charset val="134"/>
      </rPr>
      <t>其他海南省高等级公路车辆通行附加费安排的支出</t>
    </r>
  </si>
  <si>
    <r>
      <rPr>
        <sz val="12"/>
        <rFont val="Times New Roman"/>
        <charset val="134"/>
      </rPr>
      <t xml:space="preserve">    </t>
    </r>
    <r>
      <rPr>
        <sz val="12"/>
        <rFont val="方正仿宋_GBK"/>
        <charset val="134"/>
      </rPr>
      <t>车辆通行费安排的支出</t>
    </r>
  </si>
  <si>
    <r>
      <rPr>
        <sz val="12"/>
        <rFont val="Times New Roman"/>
        <charset val="134"/>
      </rPr>
      <t xml:space="preserve">      </t>
    </r>
    <r>
      <rPr>
        <sz val="12"/>
        <rFont val="方正仿宋_GBK"/>
        <charset val="134"/>
      </rPr>
      <t>政府还贷公路养护</t>
    </r>
  </si>
  <si>
    <r>
      <rPr>
        <sz val="12"/>
        <rFont val="Times New Roman"/>
        <charset val="134"/>
      </rPr>
      <t xml:space="preserve">      </t>
    </r>
    <r>
      <rPr>
        <sz val="12"/>
        <rFont val="方正仿宋_GBK"/>
        <charset val="134"/>
      </rPr>
      <t>政府还贷公路管理</t>
    </r>
  </si>
  <si>
    <r>
      <rPr>
        <sz val="12"/>
        <rFont val="Times New Roman"/>
        <charset val="134"/>
      </rPr>
      <t xml:space="preserve">      </t>
    </r>
    <r>
      <rPr>
        <sz val="12"/>
        <rFont val="方正仿宋_GBK"/>
        <charset val="134"/>
      </rPr>
      <t>其他车辆通行费安排的支出</t>
    </r>
  </si>
  <si>
    <r>
      <rPr>
        <sz val="12"/>
        <rFont val="Times New Roman"/>
        <charset val="134"/>
      </rPr>
      <t xml:space="preserve">    </t>
    </r>
    <r>
      <rPr>
        <sz val="12"/>
        <rFont val="方正仿宋_GBK"/>
        <charset val="134"/>
      </rPr>
      <t>铁路建设基金支出</t>
    </r>
  </si>
  <si>
    <r>
      <rPr>
        <sz val="12"/>
        <rFont val="Times New Roman"/>
        <charset val="134"/>
      </rPr>
      <t xml:space="preserve">      </t>
    </r>
    <r>
      <rPr>
        <sz val="12"/>
        <rFont val="方正仿宋_GBK"/>
        <charset val="134"/>
      </rPr>
      <t>铁路建设投资</t>
    </r>
  </si>
  <si>
    <r>
      <rPr>
        <sz val="12"/>
        <rFont val="Times New Roman"/>
        <charset val="134"/>
      </rPr>
      <t xml:space="preserve">      </t>
    </r>
    <r>
      <rPr>
        <sz val="12"/>
        <rFont val="方正仿宋_GBK"/>
        <charset val="134"/>
      </rPr>
      <t>购置铁路机车车辆</t>
    </r>
  </si>
  <si>
    <r>
      <rPr>
        <sz val="12"/>
        <rFont val="Times New Roman"/>
        <charset val="134"/>
      </rPr>
      <t xml:space="preserve">      </t>
    </r>
    <r>
      <rPr>
        <sz val="12"/>
        <rFont val="方正仿宋_GBK"/>
        <charset val="134"/>
      </rPr>
      <t>铁路还贷</t>
    </r>
  </si>
  <si>
    <r>
      <rPr>
        <sz val="12"/>
        <rFont val="Times New Roman"/>
        <charset val="134"/>
      </rPr>
      <t xml:space="preserve">      </t>
    </r>
    <r>
      <rPr>
        <sz val="12"/>
        <rFont val="方正仿宋_GBK"/>
        <charset val="134"/>
      </rPr>
      <t>建设项目铺底资金</t>
    </r>
  </si>
  <si>
    <r>
      <rPr>
        <sz val="12"/>
        <rFont val="Times New Roman"/>
        <charset val="134"/>
      </rPr>
      <t xml:space="preserve">      </t>
    </r>
    <r>
      <rPr>
        <sz val="12"/>
        <rFont val="方正仿宋_GBK"/>
        <charset val="134"/>
      </rPr>
      <t>勘测设计</t>
    </r>
  </si>
  <si>
    <r>
      <rPr>
        <sz val="12"/>
        <rFont val="Times New Roman"/>
        <charset val="134"/>
      </rPr>
      <t xml:space="preserve">      </t>
    </r>
    <r>
      <rPr>
        <sz val="12"/>
        <rFont val="方正仿宋_GBK"/>
        <charset val="134"/>
      </rPr>
      <t>注册资本金</t>
    </r>
  </si>
  <si>
    <r>
      <rPr>
        <sz val="12"/>
        <rFont val="Times New Roman"/>
        <charset val="134"/>
      </rPr>
      <t xml:space="preserve">      </t>
    </r>
    <r>
      <rPr>
        <sz val="12"/>
        <rFont val="方正仿宋_GBK"/>
        <charset val="134"/>
      </rPr>
      <t>周转资金</t>
    </r>
  </si>
  <si>
    <r>
      <rPr>
        <sz val="12"/>
        <rFont val="Times New Roman"/>
        <charset val="134"/>
      </rPr>
      <t xml:space="preserve">      </t>
    </r>
    <r>
      <rPr>
        <sz val="12"/>
        <rFont val="方正仿宋_GBK"/>
        <charset val="134"/>
      </rPr>
      <t>其他铁路建设基金支出</t>
    </r>
  </si>
  <si>
    <r>
      <rPr>
        <sz val="12"/>
        <rFont val="Times New Roman"/>
        <charset val="134"/>
      </rPr>
      <t xml:space="preserve">    </t>
    </r>
    <r>
      <rPr>
        <sz val="12"/>
        <rFont val="方正仿宋_GBK"/>
        <charset val="134"/>
      </rPr>
      <t>船舶油污损害赔偿基金支出</t>
    </r>
  </si>
  <si>
    <r>
      <rPr>
        <sz val="12"/>
        <rFont val="Times New Roman"/>
        <charset val="134"/>
      </rPr>
      <t xml:space="preserve">      </t>
    </r>
    <r>
      <rPr>
        <sz val="12"/>
        <rFont val="方正仿宋_GBK"/>
        <charset val="134"/>
      </rPr>
      <t>应急处置费用</t>
    </r>
  </si>
  <si>
    <r>
      <rPr>
        <sz val="12"/>
        <rFont val="Times New Roman"/>
        <charset val="134"/>
      </rPr>
      <t xml:space="preserve">      </t>
    </r>
    <r>
      <rPr>
        <sz val="12"/>
        <rFont val="方正仿宋_GBK"/>
        <charset val="134"/>
      </rPr>
      <t>控制清除污染</t>
    </r>
  </si>
  <si>
    <r>
      <rPr>
        <sz val="12"/>
        <rFont val="Times New Roman"/>
        <charset val="134"/>
      </rPr>
      <t xml:space="preserve">      </t>
    </r>
    <r>
      <rPr>
        <sz val="12"/>
        <rFont val="方正仿宋_GBK"/>
        <charset val="134"/>
      </rPr>
      <t>损失补偿</t>
    </r>
  </si>
  <si>
    <r>
      <rPr>
        <sz val="12"/>
        <rFont val="Times New Roman"/>
        <charset val="134"/>
      </rPr>
      <t xml:space="preserve">      </t>
    </r>
    <r>
      <rPr>
        <sz val="12"/>
        <rFont val="方正仿宋_GBK"/>
        <charset val="134"/>
      </rPr>
      <t>生态恢复</t>
    </r>
  </si>
  <si>
    <r>
      <rPr>
        <sz val="12"/>
        <rFont val="Times New Roman"/>
        <charset val="134"/>
      </rPr>
      <t xml:space="preserve">      </t>
    </r>
    <r>
      <rPr>
        <sz val="12"/>
        <rFont val="方正仿宋_GBK"/>
        <charset val="134"/>
      </rPr>
      <t>监视监测</t>
    </r>
  </si>
  <si>
    <r>
      <rPr>
        <sz val="12"/>
        <rFont val="Times New Roman"/>
        <charset val="134"/>
      </rPr>
      <t xml:space="preserve">      </t>
    </r>
    <r>
      <rPr>
        <sz val="12"/>
        <rFont val="方正仿宋_GBK"/>
        <charset val="134"/>
      </rPr>
      <t>其他船舶油污损害赔偿基金支出</t>
    </r>
  </si>
  <si>
    <r>
      <rPr>
        <sz val="12"/>
        <rFont val="Times New Roman"/>
        <charset val="134"/>
      </rPr>
      <t xml:space="preserve">    </t>
    </r>
    <r>
      <rPr>
        <sz val="12"/>
        <rFont val="方正仿宋_GBK"/>
        <charset val="134"/>
      </rPr>
      <t>民航发展基金支出</t>
    </r>
  </si>
  <si>
    <r>
      <rPr>
        <sz val="12"/>
        <rFont val="Times New Roman"/>
        <charset val="134"/>
      </rPr>
      <t xml:space="preserve">      </t>
    </r>
    <r>
      <rPr>
        <sz val="12"/>
        <rFont val="方正仿宋_GBK"/>
        <charset val="134"/>
      </rPr>
      <t>民航机场建设</t>
    </r>
  </si>
  <si>
    <r>
      <rPr>
        <sz val="12"/>
        <rFont val="Times New Roman"/>
        <charset val="134"/>
      </rPr>
      <t xml:space="preserve">      </t>
    </r>
    <r>
      <rPr>
        <sz val="12"/>
        <rFont val="方正仿宋_GBK"/>
        <charset val="134"/>
      </rPr>
      <t>民航安全</t>
    </r>
  </si>
  <si>
    <r>
      <rPr>
        <sz val="12"/>
        <rFont val="Times New Roman"/>
        <charset val="134"/>
      </rPr>
      <t xml:space="preserve">      </t>
    </r>
    <r>
      <rPr>
        <sz val="12"/>
        <rFont val="方正仿宋_GBK"/>
        <charset val="134"/>
      </rPr>
      <t>航线和机场补贴</t>
    </r>
  </si>
  <si>
    <r>
      <rPr>
        <sz val="12"/>
        <rFont val="Times New Roman"/>
        <charset val="134"/>
      </rPr>
      <t xml:space="preserve">      </t>
    </r>
    <r>
      <rPr>
        <sz val="12"/>
        <rFont val="方正仿宋_GBK"/>
        <charset val="134"/>
      </rPr>
      <t>民航节能减排</t>
    </r>
  </si>
  <si>
    <r>
      <rPr>
        <sz val="12"/>
        <rFont val="Times New Roman"/>
        <charset val="134"/>
      </rPr>
      <t xml:space="preserve">      </t>
    </r>
    <r>
      <rPr>
        <sz val="12"/>
        <rFont val="方正仿宋_GBK"/>
        <charset val="134"/>
      </rPr>
      <t>通用航空发展</t>
    </r>
  </si>
  <si>
    <r>
      <rPr>
        <sz val="12"/>
        <rFont val="Times New Roman"/>
        <charset val="134"/>
      </rPr>
      <t xml:space="preserve">      </t>
    </r>
    <r>
      <rPr>
        <sz val="12"/>
        <rFont val="方正仿宋_GBK"/>
        <charset val="134"/>
      </rPr>
      <t>征管经费</t>
    </r>
  </si>
  <si>
    <r>
      <rPr>
        <sz val="12"/>
        <rFont val="Times New Roman"/>
        <charset val="134"/>
      </rPr>
      <t xml:space="preserve">      </t>
    </r>
    <r>
      <rPr>
        <sz val="12"/>
        <rFont val="方正仿宋_GBK"/>
        <charset val="134"/>
      </rPr>
      <t>其他民航发展基金支出</t>
    </r>
  </si>
  <si>
    <r>
      <rPr>
        <sz val="12"/>
        <rFont val="Times New Roman"/>
        <charset val="134"/>
      </rPr>
      <t xml:space="preserve">    </t>
    </r>
    <r>
      <rPr>
        <sz val="12"/>
        <rFont val="方正仿宋_GBK"/>
        <charset val="134"/>
      </rPr>
      <t>海南省高等级公路车辆通行附加费对应专项债务收入安排的支出</t>
    </r>
  </si>
  <si>
    <r>
      <rPr>
        <sz val="12"/>
        <rFont val="Times New Roman"/>
        <charset val="134"/>
      </rPr>
      <t xml:space="preserve">      </t>
    </r>
    <r>
      <rPr>
        <sz val="12"/>
        <rFont val="方正仿宋_GBK"/>
        <charset val="134"/>
      </rPr>
      <t>其他海南省高等级公路车辆通行附加费对应专项债务收入安排的支出</t>
    </r>
  </si>
  <si>
    <r>
      <rPr>
        <sz val="12"/>
        <rFont val="Times New Roman"/>
        <charset val="134"/>
      </rPr>
      <t xml:space="preserve">    </t>
    </r>
    <r>
      <rPr>
        <sz val="12"/>
        <rFont val="方正仿宋_GBK"/>
        <charset val="134"/>
      </rPr>
      <t>政府收费公路专项债券收入安排的支出</t>
    </r>
  </si>
  <si>
    <r>
      <rPr>
        <sz val="12"/>
        <rFont val="Times New Roman"/>
        <charset val="134"/>
      </rPr>
      <t xml:space="preserve">      </t>
    </r>
    <r>
      <rPr>
        <sz val="12"/>
        <rFont val="方正仿宋_GBK"/>
        <charset val="134"/>
      </rPr>
      <t>其他政府收费公路专项债券收入安排的支出</t>
    </r>
  </si>
  <si>
    <r>
      <rPr>
        <sz val="12"/>
        <rFont val="Times New Roman"/>
        <charset val="134"/>
      </rPr>
      <t xml:space="preserve">    </t>
    </r>
    <r>
      <rPr>
        <sz val="12"/>
        <rFont val="方正仿宋_GBK"/>
        <charset val="134"/>
      </rPr>
      <t>车辆通行费对应专项债务收入安排的支出</t>
    </r>
  </si>
  <si>
    <r>
      <rPr>
        <sz val="12"/>
        <rFont val="Times New Roman"/>
        <charset val="134"/>
      </rPr>
      <t xml:space="preserve">      </t>
    </r>
    <r>
      <rPr>
        <sz val="12"/>
        <rFont val="方正仿宋_GBK"/>
        <charset val="134"/>
      </rPr>
      <t>公路水路运输</t>
    </r>
  </si>
  <si>
    <r>
      <rPr>
        <sz val="12"/>
        <rFont val="Times New Roman"/>
        <charset val="134"/>
      </rPr>
      <t xml:space="preserve">    </t>
    </r>
    <r>
      <rPr>
        <sz val="12"/>
        <rFont val="方正仿宋_GBK"/>
        <charset val="134"/>
      </rPr>
      <t>农网还贷资金支出</t>
    </r>
  </si>
  <si>
    <r>
      <rPr>
        <sz val="12"/>
        <rFont val="Times New Roman"/>
        <charset val="134"/>
      </rPr>
      <t xml:space="preserve">      </t>
    </r>
    <r>
      <rPr>
        <sz val="12"/>
        <rFont val="方正仿宋_GBK"/>
        <charset val="134"/>
      </rPr>
      <t>中央农网还贷资金支出</t>
    </r>
  </si>
  <si>
    <r>
      <rPr>
        <sz val="12"/>
        <rFont val="Times New Roman"/>
        <charset val="134"/>
      </rPr>
      <t xml:space="preserve">      </t>
    </r>
    <r>
      <rPr>
        <sz val="12"/>
        <rFont val="方正仿宋_GBK"/>
        <charset val="134"/>
      </rPr>
      <t>地方农网还贷资金支出</t>
    </r>
  </si>
  <si>
    <r>
      <rPr>
        <sz val="12"/>
        <rFont val="Times New Roman"/>
        <charset val="134"/>
      </rPr>
      <t xml:space="preserve">      </t>
    </r>
    <r>
      <rPr>
        <sz val="12"/>
        <rFont val="方正仿宋_GBK"/>
        <charset val="134"/>
      </rPr>
      <t>其他农网还贷资金支出</t>
    </r>
  </si>
  <si>
    <t xml:space="preserve">     制造业</t>
  </si>
  <si>
    <r>
      <rPr>
        <sz val="12"/>
        <rFont val="Times New Roman"/>
        <charset val="134"/>
      </rPr>
      <t xml:space="preserve">      </t>
    </r>
    <r>
      <rPr>
        <sz val="12"/>
        <rFont val="方正仿宋_GBK"/>
        <charset val="134"/>
      </rPr>
      <t>中央特别国债经营基金支出</t>
    </r>
  </si>
  <si>
    <r>
      <rPr>
        <sz val="12"/>
        <rFont val="Times New Roman"/>
        <charset val="134"/>
      </rPr>
      <t xml:space="preserve">      </t>
    </r>
    <r>
      <rPr>
        <sz val="12"/>
        <rFont val="方正仿宋_GBK"/>
        <charset val="134"/>
      </rPr>
      <t>中央特别国债经营基金财务支出</t>
    </r>
  </si>
  <si>
    <r>
      <rPr>
        <sz val="12"/>
        <rFont val="Times New Roman"/>
        <charset val="134"/>
      </rPr>
      <t xml:space="preserve">      </t>
    </r>
    <r>
      <rPr>
        <sz val="12"/>
        <rFont val="方正仿宋_GBK"/>
        <charset val="134"/>
      </rPr>
      <t>其他住房保障支出</t>
    </r>
  </si>
  <si>
    <r>
      <rPr>
        <sz val="12"/>
        <rFont val="Times New Roman"/>
        <charset val="134"/>
      </rPr>
      <t xml:space="preserve">    </t>
    </r>
    <r>
      <rPr>
        <sz val="12"/>
        <rFont val="方正仿宋_GBK"/>
        <charset val="134"/>
      </rPr>
      <t>其他政府性基金及对应专项债务收入安排的支出</t>
    </r>
  </si>
  <si>
    <r>
      <rPr>
        <sz val="12"/>
        <rFont val="Times New Roman"/>
        <charset val="134"/>
      </rPr>
      <t xml:space="preserve">      </t>
    </r>
    <r>
      <rPr>
        <sz val="12"/>
        <rFont val="方正仿宋_GBK"/>
        <charset val="134"/>
      </rPr>
      <t>其他政府性基金安排的支出</t>
    </r>
  </si>
  <si>
    <r>
      <rPr>
        <sz val="12"/>
        <rFont val="Times New Roman"/>
        <charset val="134"/>
      </rPr>
      <t xml:space="preserve">      </t>
    </r>
    <r>
      <rPr>
        <sz val="12"/>
        <rFont val="方正仿宋_GBK"/>
        <charset val="134"/>
      </rPr>
      <t>其他地方自行试点项目收益专项债券收入安排的支出</t>
    </r>
  </si>
  <si>
    <r>
      <rPr>
        <sz val="12"/>
        <rFont val="Times New Roman"/>
        <charset val="134"/>
      </rPr>
      <t xml:space="preserve">      </t>
    </r>
    <r>
      <rPr>
        <sz val="12"/>
        <rFont val="方正仿宋_GBK"/>
        <charset val="134"/>
      </rPr>
      <t>其他政府性基金债务收入安排的支出</t>
    </r>
  </si>
  <si>
    <r>
      <rPr>
        <sz val="12"/>
        <rFont val="Times New Roman"/>
        <charset val="134"/>
      </rPr>
      <t xml:space="preserve">    </t>
    </r>
    <r>
      <rPr>
        <sz val="12"/>
        <rFont val="方正仿宋_GBK"/>
        <charset val="134"/>
      </rPr>
      <t>彩票发行销售机构业务费安排的支出</t>
    </r>
  </si>
  <si>
    <r>
      <rPr>
        <sz val="12"/>
        <rFont val="Times New Roman"/>
        <charset val="134"/>
      </rPr>
      <t xml:space="preserve">      </t>
    </r>
    <r>
      <rPr>
        <sz val="12"/>
        <rFont val="方正仿宋_GBK"/>
        <charset val="134"/>
      </rPr>
      <t>福利彩票发行机构的业务费支出</t>
    </r>
  </si>
  <si>
    <r>
      <rPr>
        <sz val="12"/>
        <rFont val="Times New Roman"/>
        <charset val="134"/>
      </rPr>
      <t xml:space="preserve">      </t>
    </r>
    <r>
      <rPr>
        <sz val="12"/>
        <rFont val="方正仿宋_GBK"/>
        <charset val="134"/>
      </rPr>
      <t>体育彩票发行机构的业务费支出</t>
    </r>
  </si>
  <si>
    <r>
      <rPr>
        <sz val="12"/>
        <rFont val="Times New Roman"/>
        <charset val="134"/>
      </rPr>
      <t xml:space="preserve">      </t>
    </r>
    <r>
      <rPr>
        <sz val="12"/>
        <rFont val="方正仿宋_GBK"/>
        <charset val="134"/>
      </rPr>
      <t>福利彩票销售机构的业务费支出</t>
    </r>
  </si>
  <si>
    <r>
      <rPr>
        <sz val="12"/>
        <rFont val="Times New Roman"/>
        <charset val="134"/>
      </rPr>
      <t xml:space="preserve">      </t>
    </r>
    <r>
      <rPr>
        <sz val="12"/>
        <rFont val="方正仿宋_GBK"/>
        <charset val="134"/>
      </rPr>
      <t>体育彩票销售机构的业务费支出</t>
    </r>
  </si>
  <si>
    <r>
      <rPr>
        <sz val="12"/>
        <rFont val="Times New Roman"/>
        <charset val="134"/>
      </rPr>
      <t xml:space="preserve">      </t>
    </r>
    <r>
      <rPr>
        <sz val="12"/>
        <rFont val="方正仿宋_GBK"/>
        <charset val="134"/>
      </rPr>
      <t>彩票兑奖周转金支出</t>
    </r>
  </si>
  <si>
    <r>
      <rPr>
        <sz val="12"/>
        <rFont val="Times New Roman"/>
        <charset val="134"/>
      </rPr>
      <t xml:space="preserve">      </t>
    </r>
    <r>
      <rPr>
        <sz val="12"/>
        <rFont val="方正仿宋_GBK"/>
        <charset val="134"/>
      </rPr>
      <t>彩票发行销售风险基金支出</t>
    </r>
  </si>
  <si>
    <r>
      <rPr>
        <sz val="12"/>
        <rFont val="Times New Roman"/>
        <charset val="134"/>
      </rPr>
      <t xml:space="preserve">      </t>
    </r>
    <r>
      <rPr>
        <sz val="12"/>
        <rFont val="方正仿宋_GBK"/>
        <charset val="134"/>
      </rPr>
      <t>彩票市场调控资金支出</t>
    </r>
  </si>
  <si>
    <r>
      <rPr>
        <sz val="12"/>
        <rFont val="Times New Roman"/>
        <charset val="134"/>
      </rPr>
      <t xml:space="preserve">      </t>
    </r>
    <r>
      <rPr>
        <sz val="12"/>
        <rFont val="方正仿宋_GBK"/>
        <charset val="134"/>
      </rPr>
      <t>其他彩票发行销售机构业务费安排的支出</t>
    </r>
  </si>
  <si>
    <r>
      <rPr>
        <sz val="12"/>
        <rFont val="Times New Roman"/>
        <charset val="134"/>
      </rPr>
      <t xml:space="preserve">    </t>
    </r>
    <r>
      <rPr>
        <sz val="12"/>
        <rFont val="方正仿宋_GBK"/>
        <charset val="134"/>
      </rPr>
      <t>抗疫特别国债财务基金支出</t>
    </r>
  </si>
  <si>
    <r>
      <rPr>
        <sz val="12"/>
        <rFont val="Times New Roman"/>
        <charset val="134"/>
      </rPr>
      <t xml:space="preserve">    </t>
    </r>
    <r>
      <rPr>
        <sz val="12"/>
        <rFont val="方正仿宋_GBK"/>
        <charset val="134"/>
      </rPr>
      <t>彩票公益金安排的支出</t>
    </r>
  </si>
  <si>
    <r>
      <rPr>
        <sz val="12"/>
        <rFont val="Times New Roman"/>
        <charset val="134"/>
      </rPr>
      <t xml:space="preserve">      </t>
    </r>
    <r>
      <rPr>
        <sz val="12"/>
        <rFont val="方正仿宋_GBK"/>
        <charset val="134"/>
      </rPr>
      <t>用于补充全国社会保障基金的彩票公益金支出</t>
    </r>
  </si>
  <si>
    <r>
      <rPr>
        <sz val="12"/>
        <rFont val="Times New Roman"/>
        <charset val="134"/>
      </rPr>
      <t xml:space="preserve">      </t>
    </r>
    <r>
      <rPr>
        <sz val="12"/>
        <rFont val="方正仿宋_GBK"/>
        <charset val="134"/>
      </rPr>
      <t>用于社会福利的彩票公益金支出</t>
    </r>
  </si>
  <si>
    <r>
      <rPr>
        <sz val="12"/>
        <rFont val="Times New Roman"/>
        <charset val="134"/>
      </rPr>
      <t xml:space="preserve">      </t>
    </r>
    <r>
      <rPr>
        <sz val="12"/>
        <rFont val="方正仿宋_GBK"/>
        <charset val="134"/>
      </rPr>
      <t>用于体育事业的彩票公益金支出</t>
    </r>
  </si>
  <si>
    <r>
      <rPr>
        <sz val="12"/>
        <rFont val="Times New Roman"/>
        <charset val="134"/>
      </rPr>
      <t xml:space="preserve">      </t>
    </r>
    <r>
      <rPr>
        <sz val="12"/>
        <rFont val="方正仿宋_GBK"/>
        <charset val="134"/>
      </rPr>
      <t>用于教育事业的彩票公益金支出</t>
    </r>
  </si>
  <si>
    <r>
      <rPr>
        <sz val="12"/>
        <rFont val="Times New Roman"/>
        <charset val="134"/>
      </rPr>
      <t xml:space="preserve">      </t>
    </r>
    <r>
      <rPr>
        <sz val="12"/>
        <rFont val="方正仿宋_GBK"/>
        <charset val="134"/>
      </rPr>
      <t>用于红十字事业的彩票公益金支出</t>
    </r>
  </si>
  <si>
    <r>
      <rPr>
        <sz val="12"/>
        <rFont val="Times New Roman"/>
        <charset val="134"/>
      </rPr>
      <t xml:space="preserve">      </t>
    </r>
    <r>
      <rPr>
        <sz val="12"/>
        <rFont val="方正仿宋_GBK"/>
        <charset val="134"/>
      </rPr>
      <t>用于残疾人事业的彩票公益金支出</t>
    </r>
  </si>
  <si>
    <r>
      <rPr>
        <sz val="12"/>
        <rFont val="Times New Roman"/>
        <charset val="134"/>
      </rPr>
      <t xml:space="preserve">      </t>
    </r>
    <r>
      <rPr>
        <sz val="12"/>
        <rFont val="方正仿宋_GBK"/>
        <charset val="134"/>
      </rPr>
      <t>用于文化事业的彩票公益金支出</t>
    </r>
  </si>
  <si>
    <r>
      <rPr>
        <sz val="12"/>
        <rFont val="Times New Roman"/>
        <charset val="134"/>
      </rPr>
      <t xml:space="preserve">      </t>
    </r>
    <r>
      <rPr>
        <sz val="12"/>
        <rFont val="方正仿宋_GBK"/>
        <charset val="134"/>
      </rPr>
      <t>用于巩固脱贫衔接乡村振兴的彩票公益金支出</t>
    </r>
  </si>
  <si>
    <r>
      <rPr>
        <sz val="12"/>
        <rFont val="Times New Roman"/>
        <charset val="134"/>
      </rPr>
      <t xml:space="preserve">      </t>
    </r>
    <r>
      <rPr>
        <sz val="12"/>
        <rFont val="方正仿宋_GBK"/>
        <charset val="134"/>
      </rPr>
      <t>用于法律援助的彩票公益金支出</t>
    </r>
  </si>
  <si>
    <r>
      <rPr>
        <sz val="12"/>
        <rFont val="Times New Roman"/>
        <charset val="134"/>
      </rPr>
      <t xml:space="preserve">      </t>
    </r>
    <r>
      <rPr>
        <sz val="12"/>
        <rFont val="方正仿宋_GBK"/>
        <charset val="134"/>
      </rPr>
      <t>用于城乡医疗救助的彩票公益金支出</t>
    </r>
  </si>
  <si>
    <r>
      <rPr>
        <sz val="12"/>
        <rFont val="Times New Roman"/>
        <charset val="134"/>
      </rPr>
      <t xml:space="preserve">      </t>
    </r>
    <r>
      <rPr>
        <sz val="12"/>
        <rFont val="方正仿宋_GBK"/>
        <charset val="134"/>
      </rPr>
      <t>用于其他社会公益事业的彩票公益金支出</t>
    </r>
  </si>
  <si>
    <r>
      <rPr>
        <sz val="12"/>
        <rFont val="Times New Roman"/>
        <charset val="134"/>
      </rPr>
      <t xml:space="preserve">    </t>
    </r>
    <r>
      <rPr>
        <sz val="12"/>
        <rFont val="方正仿宋_GBK"/>
        <charset val="134"/>
      </rPr>
      <t>超长期特别国债安排的其他支出</t>
    </r>
  </si>
  <si>
    <r>
      <rPr>
        <sz val="12"/>
        <rFont val="Times New Roman"/>
        <charset val="134"/>
      </rPr>
      <t xml:space="preserve">    </t>
    </r>
    <r>
      <rPr>
        <sz val="12"/>
        <rFont val="方正仿宋_GBK"/>
        <charset val="134"/>
      </rPr>
      <t>地方政府专项债务付息支出</t>
    </r>
  </si>
  <si>
    <r>
      <rPr>
        <sz val="12"/>
        <rFont val="Times New Roman"/>
        <charset val="134"/>
      </rPr>
      <t xml:space="preserve">      </t>
    </r>
    <r>
      <rPr>
        <sz val="12"/>
        <rFont val="方正仿宋_GBK"/>
        <charset val="134"/>
      </rPr>
      <t>海南省高等级公路车辆通行附加费债务付息支出</t>
    </r>
  </si>
  <si>
    <r>
      <rPr>
        <sz val="12"/>
        <rFont val="Times New Roman"/>
        <charset val="134"/>
      </rPr>
      <t xml:space="preserve">      </t>
    </r>
    <r>
      <rPr>
        <sz val="12"/>
        <rFont val="方正仿宋_GBK"/>
        <charset val="134"/>
      </rPr>
      <t>国家电影事业发展专项资金债务付息支出</t>
    </r>
  </si>
  <si>
    <r>
      <rPr>
        <sz val="12"/>
        <rFont val="Times New Roman"/>
        <charset val="134"/>
      </rPr>
      <t xml:space="preserve">      </t>
    </r>
    <r>
      <rPr>
        <sz val="12"/>
        <rFont val="方正仿宋_GBK"/>
        <charset val="134"/>
      </rPr>
      <t>国有土地使用权出让金债务付息支出</t>
    </r>
  </si>
  <si>
    <r>
      <rPr>
        <sz val="12"/>
        <rFont val="Times New Roman"/>
        <charset val="134"/>
      </rPr>
      <t xml:space="preserve">      </t>
    </r>
    <r>
      <rPr>
        <sz val="12"/>
        <rFont val="方正仿宋_GBK"/>
        <charset val="134"/>
      </rPr>
      <t>农业土地开发资金债务付息支出</t>
    </r>
  </si>
  <si>
    <r>
      <rPr>
        <sz val="12"/>
        <rFont val="Times New Roman"/>
        <charset val="134"/>
      </rPr>
      <t xml:space="preserve">      </t>
    </r>
    <r>
      <rPr>
        <sz val="12"/>
        <rFont val="方正仿宋_GBK"/>
        <charset val="134"/>
      </rPr>
      <t>大中型水库库区基金债务付息支出</t>
    </r>
  </si>
  <si>
    <r>
      <rPr>
        <sz val="12"/>
        <rFont val="Times New Roman"/>
        <charset val="134"/>
      </rPr>
      <t xml:space="preserve">      </t>
    </r>
    <r>
      <rPr>
        <sz val="12"/>
        <rFont val="方正仿宋_GBK"/>
        <charset val="134"/>
      </rPr>
      <t>城市基础设施配套费债务付息支出</t>
    </r>
  </si>
  <si>
    <r>
      <rPr>
        <sz val="12"/>
        <rFont val="Times New Roman"/>
        <charset val="134"/>
      </rPr>
      <t xml:space="preserve">      </t>
    </r>
    <r>
      <rPr>
        <sz val="12"/>
        <rFont val="方正仿宋_GBK"/>
        <charset val="134"/>
      </rPr>
      <t>小型水库移民扶助基金债务付息支出</t>
    </r>
  </si>
  <si>
    <r>
      <rPr>
        <sz val="12"/>
        <rFont val="Times New Roman"/>
        <charset val="134"/>
      </rPr>
      <t xml:space="preserve">      </t>
    </r>
    <r>
      <rPr>
        <sz val="12"/>
        <rFont val="方正仿宋_GBK"/>
        <charset val="134"/>
      </rPr>
      <t>国家重大水利工程建设基金债务付息支出</t>
    </r>
  </si>
  <si>
    <r>
      <rPr>
        <sz val="12"/>
        <rFont val="Times New Roman"/>
        <charset val="134"/>
      </rPr>
      <t xml:space="preserve">      </t>
    </r>
    <r>
      <rPr>
        <sz val="12"/>
        <rFont val="方正仿宋_GBK"/>
        <charset val="134"/>
      </rPr>
      <t>车辆通行费债务付息支出</t>
    </r>
  </si>
  <si>
    <r>
      <rPr>
        <sz val="12"/>
        <rFont val="Times New Roman"/>
        <charset val="134"/>
      </rPr>
      <t xml:space="preserve">      </t>
    </r>
    <r>
      <rPr>
        <sz val="12"/>
        <rFont val="方正仿宋_GBK"/>
        <charset val="134"/>
      </rPr>
      <t>污水处理费债务付息支出</t>
    </r>
  </si>
  <si>
    <r>
      <rPr>
        <sz val="12"/>
        <rFont val="Times New Roman"/>
        <charset val="134"/>
      </rPr>
      <t xml:space="preserve">      </t>
    </r>
    <r>
      <rPr>
        <sz val="12"/>
        <rFont val="方正仿宋_GBK"/>
        <charset val="134"/>
      </rPr>
      <t>土地储备专项债券付息支出</t>
    </r>
  </si>
  <si>
    <r>
      <rPr>
        <sz val="12"/>
        <rFont val="Times New Roman"/>
        <charset val="134"/>
      </rPr>
      <t xml:space="preserve">      </t>
    </r>
    <r>
      <rPr>
        <sz val="12"/>
        <rFont val="方正仿宋_GBK"/>
        <charset val="134"/>
      </rPr>
      <t>政府收费公路专项债券付息支出</t>
    </r>
  </si>
  <si>
    <r>
      <rPr>
        <sz val="12"/>
        <rFont val="Times New Roman"/>
        <charset val="134"/>
      </rPr>
      <t xml:space="preserve">      </t>
    </r>
    <r>
      <rPr>
        <sz val="12"/>
        <rFont val="方正仿宋_GBK"/>
        <charset val="134"/>
      </rPr>
      <t>棚户区改造专项债券付息支出</t>
    </r>
  </si>
  <si>
    <r>
      <rPr>
        <sz val="12"/>
        <rFont val="Times New Roman"/>
        <charset val="134"/>
      </rPr>
      <t xml:space="preserve">      </t>
    </r>
    <r>
      <rPr>
        <sz val="12"/>
        <rFont val="方正仿宋_GBK"/>
        <charset val="134"/>
      </rPr>
      <t>其他地方自行试点项目收益专项债券付息支出</t>
    </r>
  </si>
  <si>
    <r>
      <rPr>
        <sz val="12"/>
        <rFont val="Times New Roman"/>
        <charset val="134"/>
      </rPr>
      <t xml:space="preserve">      </t>
    </r>
    <r>
      <rPr>
        <sz val="12"/>
        <rFont val="方正仿宋_GBK"/>
        <charset val="134"/>
      </rPr>
      <t>其他政府性基金债务付息支出</t>
    </r>
  </si>
  <si>
    <r>
      <rPr>
        <sz val="12"/>
        <rFont val="Times New Roman"/>
        <charset val="134"/>
      </rPr>
      <t xml:space="preserve">    </t>
    </r>
    <r>
      <rPr>
        <sz val="12"/>
        <rFont val="方正仿宋_GBK"/>
        <charset val="134"/>
      </rPr>
      <t>地方政府专项债务发行费用支出</t>
    </r>
  </si>
  <si>
    <r>
      <rPr>
        <sz val="12"/>
        <rFont val="Times New Roman"/>
        <charset val="134"/>
      </rPr>
      <t xml:space="preserve">      </t>
    </r>
    <r>
      <rPr>
        <sz val="12"/>
        <rFont val="方正仿宋_GBK"/>
        <charset val="134"/>
      </rPr>
      <t>海南省高等级公路车辆通行附加费债务发行费用支出</t>
    </r>
  </si>
  <si>
    <r>
      <rPr>
        <sz val="12"/>
        <rFont val="Times New Roman"/>
        <charset val="134"/>
      </rPr>
      <t xml:space="preserve">      </t>
    </r>
    <r>
      <rPr>
        <sz val="12"/>
        <rFont val="方正仿宋_GBK"/>
        <charset val="134"/>
      </rPr>
      <t>国家电影事业发展专项资金债务发行费用支出</t>
    </r>
  </si>
  <si>
    <r>
      <rPr>
        <sz val="12"/>
        <rFont val="Times New Roman"/>
        <charset val="134"/>
      </rPr>
      <t xml:space="preserve">      </t>
    </r>
    <r>
      <rPr>
        <sz val="12"/>
        <rFont val="方正仿宋_GBK"/>
        <charset val="134"/>
      </rPr>
      <t>国有土地使用权出让金债务发行费用支出</t>
    </r>
  </si>
  <si>
    <r>
      <rPr>
        <sz val="12"/>
        <rFont val="Times New Roman"/>
        <charset val="134"/>
      </rPr>
      <t xml:space="preserve">      </t>
    </r>
    <r>
      <rPr>
        <sz val="12"/>
        <rFont val="方正仿宋_GBK"/>
        <charset val="134"/>
      </rPr>
      <t>农业土地开发资金债务发行费用支出</t>
    </r>
  </si>
  <si>
    <r>
      <rPr>
        <sz val="12"/>
        <rFont val="Times New Roman"/>
        <charset val="134"/>
      </rPr>
      <t xml:space="preserve">      </t>
    </r>
    <r>
      <rPr>
        <sz val="12"/>
        <rFont val="方正仿宋_GBK"/>
        <charset val="134"/>
      </rPr>
      <t>大中型水库库区基金债务发行费用支出</t>
    </r>
  </si>
  <si>
    <r>
      <rPr>
        <sz val="12"/>
        <rFont val="Times New Roman"/>
        <charset val="134"/>
      </rPr>
      <t xml:space="preserve">      </t>
    </r>
    <r>
      <rPr>
        <sz val="12"/>
        <rFont val="方正仿宋_GBK"/>
        <charset val="134"/>
      </rPr>
      <t>城市基础设施配套费债务发行费用支出</t>
    </r>
  </si>
  <si>
    <r>
      <rPr>
        <sz val="12"/>
        <rFont val="Times New Roman"/>
        <charset val="134"/>
      </rPr>
      <t xml:space="preserve">      </t>
    </r>
    <r>
      <rPr>
        <sz val="12"/>
        <rFont val="方正仿宋_GBK"/>
        <charset val="134"/>
      </rPr>
      <t>小型水库移民扶助基金债务发行费用支出</t>
    </r>
  </si>
  <si>
    <r>
      <rPr>
        <sz val="12"/>
        <rFont val="Times New Roman"/>
        <charset val="134"/>
      </rPr>
      <t xml:space="preserve">      </t>
    </r>
    <r>
      <rPr>
        <sz val="12"/>
        <rFont val="方正仿宋_GBK"/>
        <charset val="134"/>
      </rPr>
      <t>国家重大水利工程建设基金债务发行费用支出</t>
    </r>
  </si>
  <si>
    <r>
      <rPr>
        <sz val="12"/>
        <rFont val="Times New Roman"/>
        <charset val="134"/>
      </rPr>
      <t xml:space="preserve">      </t>
    </r>
    <r>
      <rPr>
        <sz val="12"/>
        <rFont val="方正仿宋_GBK"/>
        <charset val="134"/>
      </rPr>
      <t>车辆通行费债务发行费用支出</t>
    </r>
  </si>
  <si>
    <r>
      <rPr>
        <sz val="12"/>
        <rFont val="Times New Roman"/>
        <charset val="134"/>
      </rPr>
      <t xml:space="preserve">      </t>
    </r>
    <r>
      <rPr>
        <sz val="12"/>
        <rFont val="方正仿宋_GBK"/>
        <charset val="134"/>
      </rPr>
      <t>污水处理费债务发行费用支出</t>
    </r>
  </si>
  <si>
    <r>
      <rPr>
        <sz val="12"/>
        <rFont val="Times New Roman"/>
        <charset val="134"/>
      </rPr>
      <t xml:space="preserve">      </t>
    </r>
    <r>
      <rPr>
        <sz val="12"/>
        <rFont val="方正仿宋_GBK"/>
        <charset val="134"/>
      </rPr>
      <t>土地储备专项债券发行费用支出</t>
    </r>
  </si>
  <si>
    <r>
      <rPr>
        <sz val="12"/>
        <rFont val="Times New Roman"/>
        <charset val="134"/>
      </rPr>
      <t xml:space="preserve">      </t>
    </r>
    <r>
      <rPr>
        <sz val="12"/>
        <rFont val="方正仿宋_GBK"/>
        <charset val="134"/>
      </rPr>
      <t>政府收费公路专项债券发行费用支出</t>
    </r>
  </si>
  <si>
    <r>
      <rPr>
        <sz val="12"/>
        <rFont val="Times New Roman"/>
        <charset val="134"/>
      </rPr>
      <t xml:space="preserve">      </t>
    </r>
    <r>
      <rPr>
        <sz val="12"/>
        <rFont val="方正仿宋_GBK"/>
        <charset val="134"/>
      </rPr>
      <t>棚户区改造专项债券发行费用支出</t>
    </r>
  </si>
  <si>
    <r>
      <rPr>
        <sz val="12"/>
        <rFont val="Times New Roman"/>
        <charset val="134"/>
      </rPr>
      <t xml:space="preserve">      </t>
    </r>
    <r>
      <rPr>
        <sz val="12"/>
        <rFont val="方正仿宋_GBK"/>
        <charset val="134"/>
      </rPr>
      <t>其他地方自行试点项目收益专项债券发行费用支出</t>
    </r>
  </si>
  <si>
    <r>
      <rPr>
        <sz val="12"/>
        <rFont val="Times New Roman"/>
        <charset val="134"/>
      </rPr>
      <t xml:space="preserve">      </t>
    </r>
    <r>
      <rPr>
        <sz val="12"/>
        <rFont val="方正仿宋_GBK"/>
        <charset val="134"/>
      </rPr>
      <t>其他政府性基金债务发行费用支出</t>
    </r>
  </si>
  <si>
    <r>
      <rPr>
        <sz val="12"/>
        <rFont val="Times New Roman"/>
        <charset val="134"/>
      </rPr>
      <t xml:space="preserve">  </t>
    </r>
    <r>
      <rPr>
        <sz val="12"/>
        <rFont val="方正仿宋_GBK"/>
        <charset val="134"/>
      </rPr>
      <t>抗疫特别国债安排的支出</t>
    </r>
  </si>
  <si>
    <r>
      <rPr>
        <sz val="12"/>
        <rFont val="Times New Roman"/>
        <charset val="134"/>
      </rPr>
      <t xml:space="preserve">    </t>
    </r>
    <r>
      <rPr>
        <sz val="12"/>
        <rFont val="方正仿宋_GBK"/>
        <charset val="134"/>
      </rPr>
      <t>基础设施建设</t>
    </r>
  </si>
  <si>
    <r>
      <rPr>
        <sz val="12"/>
        <rFont val="Times New Roman"/>
        <charset val="134"/>
      </rPr>
      <t xml:space="preserve">      </t>
    </r>
    <r>
      <rPr>
        <sz val="12"/>
        <rFont val="方正仿宋_GBK"/>
        <charset val="134"/>
      </rPr>
      <t>公共卫生体系建设</t>
    </r>
  </si>
  <si>
    <r>
      <rPr>
        <sz val="12"/>
        <rFont val="Times New Roman"/>
        <charset val="134"/>
      </rPr>
      <t xml:space="preserve">      </t>
    </r>
    <r>
      <rPr>
        <sz val="12"/>
        <rFont val="方正仿宋_GBK"/>
        <charset val="134"/>
      </rPr>
      <t>重大疫情防控救治体系建设</t>
    </r>
  </si>
  <si>
    <r>
      <rPr>
        <sz val="12"/>
        <rFont val="Times New Roman"/>
        <charset val="134"/>
      </rPr>
      <t xml:space="preserve">      </t>
    </r>
    <r>
      <rPr>
        <sz val="12"/>
        <rFont val="方正仿宋_GBK"/>
        <charset val="134"/>
      </rPr>
      <t>粮食安全</t>
    </r>
  </si>
  <si>
    <r>
      <rPr>
        <sz val="12"/>
        <rFont val="Times New Roman"/>
        <charset val="134"/>
      </rPr>
      <t xml:space="preserve">      </t>
    </r>
    <r>
      <rPr>
        <sz val="12"/>
        <rFont val="方正仿宋_GBK"/>
        <charset val="134"/>
      </rPr>
      <t>能源安全</t>
    </r>
  </si>
  <si>
    <r>
      <rPr>
        <sz val="12"/>
        <rFont val="Times New Roman"/>
        <charset val="134"/>
      </rPr>
      <t xml:space="preserve">      </t>
    </r>
    <r>
      <rPr>
        <sz val="12"/>
        <rFont val="方正仿宋_GBK"/>
        <charset val="134"/>
      </rPr>
      <t>应急物资保障</t>
    </r>
  </si>
  <si>
    <r>
      <rPr>
        <sz val="12"/>
        <rFont val="Times New Roman"/>
        <charset val="134"/>
      </rPr>
      <t xml:space="preserve">      </t>
    </r>
    <r>
      <rPr>
        <sz val="12"/>
        <rFont val="方正仿宋_GBK"/>
        <charset val="134"/>
      </rPr>
      <t>产业链改造升级</t>
    </r>
  </si>
  <si>
    <r>
      <rPr>
        <sz val="12"/>
        <rFont val="Times New Roman"/>
        <charset val="134"/>
      </rPr>
      <t xml:space="preserve">      </t>
    </r>
    <r>
      <rPr>
        <sz val="12"/>
        <rFont val="方正仿宋_GBK"/>
        <charset val="134"/>
      </rPr>
      <t>城镇老旧小区改造</t>
    </r>
  </si>
  <si>
    <r>
      <rPr>
        <sz val="12"/>
        <rFont val="Times New Roman"/>
        <charset val="134"/>
      </rPr>
      <t xml:space="preserve">      </t>
    </r>
    <r>
      <rPr>
        <sz val="12"/>
        <rFont val="方正仿宋_GBK"/>
        <charset val="134"/>
      </rPr>
      <t>生态环境治理</t>
    </r>
  </si>
  <si>
    <r>
      <rPr>
        <sz val="12"/>
        <rFont val="Times New Roman"/>
        <charset val="134"/>
      </rPr>
      <t xml:space="preserve">      </t>
    </r>
    <r>
      <rPr>
        <sz val="12"/>
        <rFont val="方正仿宋_GBK"/>
        <charset val="134"/>
      </rPr>
      <t>交通基础设施建设</t>
    </r>
  </si>
  <si>
    <r>
      <rPr>
        <sz val="12"/>
        <rFont val="Times New Roman"/>
        <charset val="134"/>
      </rPr>
      <t xml:space="preserve">      </t>
    </r>
    <r>
      <rPr>
        <sz val="12"/>
        <rFont val="方正仿宋_GBK"/>
        <charset val="134"/>
      </rPr>
      <t>市政设施建设</t>
    </r>
  </si>
  <si>
    <r>
      <rPr>
        <sz val="12"/>
        <rFont val="Times New Roman"/>
        <charset val="134"/>
      </rPr>
      <t xml:space="preserve">      </t>
    </r>
    <r>
      <rPr>
        <sz val="12"/>
        <rFont val="方正仿宋_GBK"/>
        <charset val="134"/>
      </rPr>
      <t>重大区域规划基础设施建设</t>
    </r>
  </si>
  <si>
    <r>
      <rPr>
        <sz val="12"/>
        <rFont val="Times New Roman"/>
        <charset val="134"/>
      </rPr>
      <t xml:space="preserve">      </t>
    </r>
    <r>
      <rPr>
        <sz val="12"/>
        <rFont val="方正仿宋_GBK"/>
        <charset val="134"/>
      </rPr>
      <t>其他基础设施建设</t>
    </r>
  </si>
  <si>
    <r>
      <rPr>
        <sz val="12"/>
        <rFont val="Times New Roman"/>
        <charset val="134"/>
      </rPr>
      <t xml:space="preserve">    </t>
    </r>
    <r>
      <rPr>
        <sz val="12"/>
        <rFont val="方正仿宋_GBK"/>
        <charset val="134"/>
      </rPr>
      <t>抗疫相关支出</t>
    </r>
  </si>
  <si>
    <r>
      <rPr>
        <sz val="12"/>
        <rFont val="Times New Roman"/>
        <charset val="134"/>
      </rPr>
      <t xml:space="preserve">      </t>
    </r>
    <r>
      <rPr>
        <sz val="12"/>
        <rFont val="方正仿宋_GBK"/>
        <charset val="134"/>
      </rPr>
      <t>创业担保贷款贴息</t>
    </r>
  </si>
  <si>
    <r>
      <rPr>
        <sz val="12"/>
        <rFont val="Times New Roman"/>
        <charset val="134"/>
      </rPr>
      <t xml:space="preserve">      </t>
    </r>
    <r>
      <rPr>
        <sz val="12"/>
        <rFont val="方正仿宋_GBK"/>
        <charset val="134"/>
      </rPr>
      <t>援企稳岗补贴</t>
    </r>
  </si>
  <si>
    <r>
      <rPr>
        <sz val="12"/>
        <rFont val="Times New Roman"/>
        <charset val="134"/>
      </rPr>
      <t xml:space="preserve">      </t>
    </r>
    <r>
      <rPr>
        <sz val="12"/>
        <rFont val="方正仿宋_GBK"/>
        <charset val="134"/>
      </rPr>
      <t>困难群众基本生活补助</t>
    </r>
  </si>
  <si>
    <r>
      <rPr>
        <sz val="12"/>
        <rFont val="Times New Roman"/>
        <charset val="134"/>
      </rPr>
      <t xml:space="preserve">      </t>
    </r>
    <r>
      <rPr>
        <sz val="12"/>
        <rFont val="方正仿宋_GBK"/>
        <charset val="134"/>
      </rPr>
      <t>其他抗疫相关支出</t>
    </r>
  </si>
  <si>
    <r>
      <rPr>
        <sz val="12"/>
        <rFont val="方正仿宋_GBK"/>
        <charset val="134"/>
      </rPr>
      <t>注：本表详细反映</t>
    </r>
    <r>
      <rPr>
        <sz val="12"/>
        <rFont val="Times New Roman"/>
        <charset val="134"/>
      </rPr>
      <t>2026</t>
    </r>
    <r>
      <rPr>
        <sz val="12"/>
        <rFont val="方正仿宋_GBK"/>
        <charset val="134"/>
      </rPr>
      <t>年全区政府性基金预算支出安排情况，按《中华人民共和国预算法》要求细化到功能分类项级科目。</t>
    </r>
  </si>
  <si>
    <t>表28</t>
  </si>
  <si>
    <t>2026年区级政府性基金预算收支预算表</t>
  </si>
  <si>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2026</t>
    </r>
    <r>
      <rPr>
        <sz val="12"/>
        <rFont val="方正仿宋_GBK"/>
        <charset val="134"/>
      </rPr>
      <t xml:space="preserve">年区级政府性基金预算收入与支出的平衡关系。
</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
   3.城乡社区支出下降57%，是由于上年执行数含专项债11.73亿元，2026年专项债还未下达，预计执行中下达。</t>
    </r>
  </si>
  <si>
    <r>
      <rPr>
        <sz val="12"/>
        <rFont val="方正黑体_GBK"/>
        <charset val="134"/>
      </rPr>
      <t>表</t>
    </r>
    <r>
      <rPr>
        <sz val="12"/>
        <rFont val="Times New Roman"/>
        <charset val="134"/>
      </rPr>
      <t>29</t>
    </r>
  </si>
  <si>
    <t xml:space="preserve">2026年区级政府性基金预算支出预算表 </t>
  </si>
  <si>
    <r>
      <rPr>
        <sz val="12"/>
        <rFont val="方正仿宋_GBK"/>
        <charset val="134"/>
      </rPr>
      <t>本级支出合计</t>
    </r>
  </si>
  <si>
    <r>
      <rPr>
        <sz val="12"/>
        <rFont val="方正仿宋_GBK"/>
        <charset val="134"/>
      </rPr>
      <t>注：本表详细反映</t>
    </r>
    <r>
      <rPr>
        <sz val="12"/>
        <rFont val="Times New Roman"/>
        <charset val="134"/>
      </rPr>
      <t>2026</t>
    </r>
    <r>
      <rPr>
        <sz val="12"/>
        <rFont val="方正仿宋_GBK"/>
        <charset val="134"/>
      </rPr>
      <t>年区级政府性基金预算支出安排情况，按《中华人民共和国预算法》要求细化到功能分类项级科目。</t>
    </r>
  </si>
  <si>
    <r>
      <rPr>
        <sz val="12"/>
        <rFont val="方正黑体_GBK"/>
        <charset val="134"/>
      </rPr>
      <t>表</t>
    </r>
    <r>
      <rPr>
        <sz val="12"/>
        <rFont val="Times New Roman"/>
        <charset val="134"/>
      </rPr>
      <t>30</t>
    </r>
  </si>
  <si>
    <t>2026年区级政府性基金预算转移支付收入预算表</t>
  </si>
  <si>
    <r>
      <rPr>
        <sz val="12"/>
        <rFont val="Times New Roman"/>
        <charset val="134"/>
      </rPr>
      <t>2025</t>
    </r>
    <r>
      <rPr>
        <sz val="12"/>
        <rFont val="方正黑体_GBK"/>
        <charset val="134"/>
      </rPr>
      <t>年预算数</t>
    </r>
  </si>
  <si>
    <r>
      <rPr>
        <sz val="12"/>
        <color theme="1"/>
        <rFont val="Times New Roman"/>
        <charset val="134"/>
      </rPr>
      <t xml:space="preserve">    </t>
    </r>
    <r>
      <rPr>
        <sz val="12"/>
        <color theme="1"/>
        <rFont val="方正仿宋_GBK"/>
        <charset val="134"/>
      </rPr>
      <t>大中型水库移民后期扶持基金</t>
    </r>
  </si>
  <si>
    <r>
      <rPr>
        <sz val="12"/>
        <color theme="1"/>
        <rFont val="Times New Roman"/>
        <charset val="134"/>
      </rPr>
      <t xml:space="preserve">    </t>
    </r>
    <r>
      <rPr>
        <sz val="12"/>
        <color theme="1"/>
        <rFont val="方正仿宋_GBK"/>
        <charset val="134"/>
      </rPr>
      <t>小型水库移民扶助基金</t>
    </r>
  </si>
  <si>
    <r>
      <rPr>
        <sz val="12"/>
        <color theme="1"/>
        <rFont val="Times New Roman"/>
        <charset val="134"/>
      </rPr>
      <t xml:space="preserve">    </t>
    </r>
    <r>
      <rPr>
        <sz val="12"/>
        <color theme="1"/>
        <rFont val="方正仿宋_GBK"/>
        <charset val="134"/>
      </rPr>
      <t>大中型水库库区基金</t>
    </r>
  </si>
  <si>
    <r>
      <rPr>
        <sz val="12"/>
        <color theme="1"/>
        <rFont val="Times New Roman"/>
        <charset val="134"/>
      </rPr>
      <t xml:space="preserve">    </t>
    </r>
    <r>
      <rPr>
        <sz val="12"/>
        <color theme="1"/>
        <rFont val="方正仿宋_GBK"/>
        <charset val="134"/>
      </rPr>
      <t>国有土地使用权出让相关收入</t>
    </r>
  </si>
  <si>
    <r>
      <rPr>
        <sz val="12"/>
        <color theme="1"/>
        <rFont val="Times New Roman"/>
        <charset val="134"/>
      </rPr>
      <t xml:space="preserve">    </t>
    </r>
    <r>
      <rPr>
        <sz val="12"/>
        <color theme="1"/>
        <rFont val="方正仿宋_GBK"/>
        <charset val="134"/>
      </rPr>
      <t>城市基础设施配套费相关收入</t>
    </r>
  </si>
  <si>
    <r>
      <rPr>
        <sz val="12"/>
        <color theme="1"/>
        <rFont val="Times New Roman"/>
        <charset val="134"/>
      </rPr>
      <t xml:space="preserve">    </t>
    </r>
    <r>
      <rPr>
        <sz val="12"/>
        <color theme="1"/>
        <rFont val="方正仿宋_GBK"/>
        <charset val="134"/>
      </rPr>
      <t>污水处理费相关收入</t>
    </r>
  </si>
  <si>
    <t xml:space="preserve">   超长期特别国债</t>
  </si>
  <si>
    <r>
      <rPr>
        <sz val="12"/>
        <color theme="1"/>
        <rFont val="Times New Roman"/>
        <charset val="134"/>
      </rPr>
      <t xml:space="preserve">    </t>
    </r>
    <r>
      <rPr>
        <sz val="12"/>
        <color theme="1"/>
        <rFont val="方正仿宋_GBK"/>
        <charset val="134"/>
      </rPr>
      <t>三峡水库库区基金</t>
    </r>
  </si>
  <si>
    <r>
      <rPr>
        <sz val="12"/>
        <color theme="1"/>
        <rFont val="Times New Roman"/>
        <charset val="134"/>
      </rPr>
      <t xml:space="preserve">    </t>
    </r>
    <r>
      <rPr>
        <sz val="12"/>
        <color theme="1"/>
        <rFont val="方正仿宋_GBK"/>
        <charset val="134"/>
      </rPr>
      <t>国家重大水利工程建设基金</t>
    </r>
  </si>
  <si>
    <r>
      <rPr>
        <sz val="12"/>
        <color theme="1"/>
        <rFont val="Times New Roman"/>
        <charset val="134"/>
      </rPr>
      <t xml:space="preserve">    </t>
    </r>
    <r>
      <rPr>
        <sz val="12"/>
        <color theme="1"/>
        <rFont val="方正仿宋_GBK"/>
        <charset val="134"/>
      </rPr>
      <t>旅游发展基金</t>
    </r>
  </si>
  <si>
    <r>
      <rPr>
        <sz val="12"/>
        <color theme="1"/>
        <rFont val="Times New Roman"/>
        <charset val="134"/>
      </rPr>
      <t xml:space="preserve">    </t>
    </r>
    <r>
      <rPr>
        <sz val="12"/>
        <color theme="1"/>
        <rFont val="方正仿宋_GBK"/>
        <charset val="134"/>
      </rPr>
      <t>彩票发行销售机构业务费</t>
    </r>
  </si>
  <si>
    <r>
      <rPr>
        <sz val="12"/>
        <color theme="1"/>
        <rFont val="Times New Roman"/>
        <charset val="134"/>
      </rPr>
      <t xml:space="preserve">    </t>
    </r>
    <r>
      <rPr>
        <sz val="12"/>
        <color theme="1"/>
        <rFont val="方正仿宋_GBK"/>
        <charset val="134"/>
      </rPr>
      <t>彩票公益金</t>
    </r>
  </si>
  <si>
    <r>
      <rPr>
        <b/>
        <sz val="12"/>
        <color theme="1"/>
        <rFont val="方正仿宋_GBK"/>
        <charset val="134"/>
      </rPr>
      <t>合计</t>
    </r>
  </si>
  <si>
    <r>
      <rPr>
        <sz val="12"/>
        <rFont val="方正黑体_GBK"/>
        <charset val="134"/>
      </rPr>
      <t>表</t>
    </r>
    <r>
      <rPr>
        <sz val="12"/>
        <rFont val="Times New Roman"/>
        <charset val="134"/>
      </rPr>
      <t>31</t>
    </r>
  </si>
  <si>
    <r>
      <rPr>
        <sz val="20"/>
        <rFont val="Times New Roman"/>
        <charset val="134"/>
      </rPr>
      <t>2026</t>
    </r>
    <r>
      <rPr>
        <sz val="20"/>
        <rFont val="方正小标宋_GBK"/>
        <charset val="134"/>
      </rPr>
      <t>年区级政府性基金预算转移支付支出预算表</t>
    </r>
  </si>
  <si>
    <r>
      <rPr>
        <sz val="12"/>
        <rFont val="方正楷体_GBK"/>
        <charset val="134"/>
      </rPr>
      <t>年初补助乡镇（街道）支出为零</t>
    </r>
  </si>
  <si>
    <r>
      <rPr>
        <sz val="12"/>
        <rFont val="方正仿宋_GBK"/>
        <charset val="134"/>
      </rPr>
      <t>科学技术</t>
    </r>
  </si>
  <si>
    <r>
      <rPr>
        <sz val="12"/>
        <rFont val="方正仿宋_GBK"/>
        <charset val="134"/>
      </rPr>
      <t>文化旅游体育与传媒</t>
    </r>
  </si>
  <si>
    <r>
      <rPr>
        <sz val="12"/>
        <rFont val="方正仿宋_GBK"/>
        <charset val="134"/>
      </rPr>
      <t>社会保障和就业</t>
    </r>
  </si>
  <si>
    <r>
      <rPr>
        <sz val="12"/>
        <rFont val="方正仿宋_GBK"/>
        <charset val="134"/>
      </rPr>
      <t>节能环保</t>
    </r>
  </si>
  <si>
    <r>
      <rPr>
        <sz val="12"/>
        <rFont val="方正仿宋_GBK"/>
        <charset val="134"/>
      </rPr>
      <t>城乡社区</t>
    </r>
  </si>
  <si>
    <r>
      <rPr>
        <sz val="12"/>
        <rFont val="方正仿宋_GBK"/>
        <charset val="134"/>
      </rPr>
      <t>农林水</t>
    </r>
  </si>
  <si>
    <r>
      <rPr>
        <sz val="12"/>
        <rFont val="方正仿宋_GBK"/>
        <charset val="134"/>
      </rPr>
      <t>交通运输</t>
    </r>
  </si>
  <si>
    <r>
      <rPr>
        <sz val="12"/>
        <rFont val="方正仿宋_GBK"/>
        <charset val="134"/>
      </rPr>
      <t>资源勘探工业信息等</t>
    </r>
  </si>
  <si>
    <t>……</t>
  </si>
  <si>
    <r>
      <rPr>
        <sz val="12"/>
        <color theme="1"/>
        <rFont val="方正仿宋_GBK"/>
        <charset val="134"/>
      </rPr>
      <t>合计</t>
    </r>
  </si>
  <si>
    <r>
      <rPr>
        <sz val="12"/>
        <color theme="1"/>
        <rFont val="方正黑体_GBK"/>
        <charset val="134"/>
      </rPr>
      <t>表</t>
    </r>
    <r>
      <rPr>
        <sz val="12"/>
        <color theme="1"/>
        <rFont val="Times New Roman"/>
        <charset val="134"/>
      </rPr>
      <t>32</t>
    </r>
  </si>
  <si>
    <r>
      <rPr>
        <sz val="20"/>
        <color theme="1"/>
        <rFont val="Times New Roman"/>
        <charset val="134"/>
      </rPr>
      <t>2026</t>
    </r>
    <r>
      <rPr>
        <sz val="20"/>
        <color theme="1"/>
        <rFont val="方正小标宋_GBK"/>
        <charset val="134"/>
      </rPr>
      <t>年区级政府性基金预算转移支付支出预算表</t>
    </r>
    <r>
      <rPr>
        <sz val="20"/>
        <color theme="1"/>
        <rFont val="Times New Roman"/>
        <charset val="134"/>
      </rPr>
      <t xml:space="preserve"> </t>
    </r>
  </si>
  <si>
    <r>
      <rPr>
        <sz val="12"/>
        <rFont val="方正楷体_GBK"/>
        <charset val="134"/>
      </rPr>
      <t>（分地区）</t>
    </r>
  </si>
  <si>
    <r>
      <rPr>
        <sz val="12"/>
        <rFont val="方正楷体_GBK"/>
        <charset val="134"/>
      </rPr>
      <t>年初政府性基金预算补助乡镇为零</t>
    </r>
  </si>
  <si>
    <r>
      <rPr>
        <sz val="12"/>
        <color theme="1"/>
        <rFont val="方正黑体_GBK"/>
        <charset val="134"/>
      </rPr>
      <t>预算数</t>
    </r>
  </si>
  <si>
    <r>
      <rPr>
        <sz val="12"/>
        <color theme="1"/>
        <rFont val="方正仿宋_GBK"/>
        <charset val="134"/>
      </rPr>
      <t>补助乡镇（街道）合计</t>
    </r>
  </si>
  <si>
    <r>
      <rPr>
        <sz val="12"/>
        <rFont val="方正仿宋_GBK"/>
        <charset val="134"/>
      </rPr>
      <t>汉丰</t>
    </r>
  </si>
  <si>
    <r>
      <rPr>
        <sz val="12"/>
        <rFont val="方正仿宋_GBK"/>
        <charset val="134"/>
      </rPr>
      <t>文峰</t>
    </r>
  </si>
  <si>
    <r>
      <rPr>
        <sz val="12"/>
        <rFont val="方正仿宋_GBK"/>
        <charset val="134"/>
      </rPr>
      <t>云枫</t>
    </r>
  </si>
  <si>
    <r>
      <rPr>
        <sz val="12"/>
        <rFont val="方正仿宋_GBK"/>
        <charset val="134"/>
      </rPr>
      <t>丰乐</t>
    </r>
  </si>
  <si>
    <r>
      <rPr>
        <sz val="12"/>
        <rFont val="方正仿宋_GBK"/>
        <charset val="134"/>
      </rPr>
      <t>镇东</t>
    </r>
  </si>
  <si>
    <r>
      <rPr>
        <sz val="12"/>
        <rFont val="方正仿宋_GBK"/>
        <charset val="134"/>
      </rPr>
      <t>白鹤</t>
    </r>
  </si>
  <si>
    <r>
      <rPr>
        <sz val="12"/>
        <rFont val="方正仿宋_GBK"/>
        <charset val="134"/>
      </rPr>
      <t>赵家</t>
    </r>
  </si>
  <si>
    <r>
      <rPr>
        <sz val="12"/>
        <rFont val="方正仿宋_GBK"/>
        <charset val="134"/>
      </rPr>
      <t>大德</t>
    </r>
  </si>
  <si>
    <r>
      <rPr>
        <sz val="12"/>
        <rFont val="方正仿宋_GBK"/>
        <charset val="134"/>
      </rPr>
      <t>正安</t>
    </r>
  </si>
  <si>
    <r>
      <rPr>
        <sz val="12"/>
        <rFont val="方正仿宋_GBK"/>
        <charset val="134"/>
      </rPr>
      <t>厚坝</t>
    </r>
  </si>
  <si>
    <r>
      <rPr>
        <sz val="12"/>
        <rFont val="方正仿宋_GBK"/>
        <charset val="134"/>
      </rPr>
      <t>金峰</t>
    </r>
  </si>
  <si>
    <r>
      <rPr>
        <sz val="12"/>
        <rFont val="方正仿宋_GBK"/>
        <charset val="134"/>
      </rPr>
      <t>郭家</t>
    </r>
  </si>
  <si>
    <r>
      <rPr>
        <sz val="12"/>
        <rFont val="方正仿宋_GBK"/>
        <charset val="134"/>
      </rPr>
      <t>白桥</t>
    </r>
  </si>
  <si>
    <r>
      <rPr>
        <sz val="12"/>
        <rFont val="方正仿宋_GBK"/>
        <charset val="134"/>
      </rPr>
      <t>温泉</t>
    </r>
  </si>
  <si>
    <r>
      <rPr>
        <sz val="12"/>
        <rFont val="方正仿宋_GBK"/>
        <charset val="134"/>
      </rPr>
      <t>和谦</t>
    </r>
  </si>
  <si>
    <r>
      <rPr>
        <sz val="12"/>
        <rFont val="方正仿宋_GBK"/>
        <charset val="134"/>
      </rPr>
      <t>大进</t>
    </r>
  </si>
  <si>
    <r>
      <rPr>
        <sz val="12"/>
        <rFont val="方正仿宋_GBK"/>
        <charset val="134"/>
      </rPr>
      <t>谭家</t>
    </r>
  </si>
  <si>
    <r>
      <rPr>
        <sz val="12"/>
        <rFont val="方正仿宋_GBK"/>
        <charset val="134"/>
      </rPr>
      <t>满月</t>
    </r>
  </si>
  <si>
    <r>
      <rPr>
        <sz val="12"/>
        <rFont val="方正仿宋_GBK"/>
        <charset val="134"/>
      </rPr>
      <t>关面</t>
    </r>
  </si>
  <si>
    <r>
      <rPr>
        <sz val="12"/>
        <rFont val="方正仿宋_GBK"/>
        <charset val="134"/>
      </rPr>
      <t>雪宝山</t>
    </r>
  </si>
  <si>
    <r>
      <rPr>
        <sz val="12"/>
        <rFont val="方正仿宋_GBK"/>
        <charset val="134"/>
      </rPr>
      <t>河堰</t>
    </r>
  </si>
  <si>
    <r>
      <rPr>
        <sz val="12"/>
        <rFont val="方正仿宋_GBK"/>
        <charset val="134"/>
      </rPr>
      <t>敦好</t>
    </r>
  </si>
  <si>
    <r>
      <rPr>
        <sz val="12"/>
        <rFont val="方正仿宋_GBK"/>
        <charset val="134"/>
      </rPr>
      <t>高桥</t>
    </r>
  </si>
  <si>
    <r>
      <rPr>
        <sz val="12"/>
        <rFont val="方正仿宋_GBK"/>
        <charset val="134"/>
      </rPr>
      <t>麻柳</t>
    </r>
  </si>
  <si>
    <r>
      <rPr>
        <sz val="12"/>
        <rFont val="方正仿宋_GBK"/>
        <charset val="134"/>
      </rPr>
      <t>紫水</t>
    </r>
  </si>
  <si>
    <r>
      <rPr>
        <sz val="12"/>
        <rFont val="方正仿宋_GBK"/>
        <charset val="134"/>
      </rPr>
      <t>九龙</t>
    </r>
  </si>
  <si>
    <r>
      <rPr>
        <sz val="12"/>
        <rFont val="方正仿宋_GBK"/>
        <charset val="134"/>
      </rPr>
      <t>天和</t>
    </r>
  </si>
  <si>
    <r>
      <rPr>
        <sz val="12"/>
        <rFont val="方正仿宋_GBK"/>
        <charset val="134"/>
      </rPr>
      <t>中和</t>
    </r>
  </si>
  <si>
    <r>
      <rPr>
        <sz val="12"/>
        <rFont val="方正仿宋_GBK"/>
        <charset val="134"/>
      </rPr>
      <t>三汇</t>
    </r>
  </si>
  <si>
    <r>
      <rPr>
        <sz val="12"/>
        <rFont val="方正仿宋_GBK"/>
        <charset val="134"/>
      </rPr>
      <t>义和</t>
    </r>
  </si>
  <si>
    <r>
      <rPr>
        <sz val="12"/>
        <rFont val="方正仿宋_GBK"/>
        <charset val="134"/>
      </rPr>
      <t>临江</t>
    </r>
  </si>
  <si>
    <r>
      <rPr>
        <sz val="12"/>
        <rFont val="方正仿宋_GBK"/>
        <charset val="134"/>
      </rPr>
      <t>竹溪</t>
    </r>
  </si>
  <si>
    <r>
      <rPr>
        <sz val="12"/>
        <rFont val="方正仿宋_GBK"/>
        <charset val="134"/>
      </rPr>
      <t>铁桥</t>
    </r>
  </si>
  <si>
    <r>
      <rPr>
        <sz val="12"/>
        <rFont val="方正仿宋_GBK"/>
        <charset val="134"/>
      </rPr>
      <t>巫山</t>
    </r>
  </si>
  <si>
    <r>
      <rPr>
        <sz val="12"/>
        <rFont val="方正仿宋_GBK"/>
        <charset val="134"/>
      </rPr>
      <t>南雅</t>
    </r>
  </si>
  <si>
    <r>
      <rPr>
        <sz val="12"/>
        <rFont val="方正仿宋_GBK"/>
        <charset val="134"/>
      </rPr>
      <t>岳溪</t>
    </r>
  </si>
  <si>
    <r>
      <rPr>
        <sz val="12"/>
        <rFont val="方正仿宋_GBK"/>
        <charset val="134"/>
      </rPr>
      <t>五通</t>
    </r>
  </si>
  <si>
    <r>
      <rPr>
        <sz val="12"/>
        <rFont val="方正仿宋_GBK"/>
        <charset val="134"/>
      </rPr>
      <t>南门</t>
    </r>
  </si>
  <si>
    <r>
      <rPr>
        <sz val="12"/>
        <rFont val="方正仿宋_GBK"/>
        <charset val="134"/>
      </rPr>
      <t>长沙</t>
    </r>
  </si>
  <si>
    <r>
      <rPr>
        <sz val="12"/>
        <rFont val="方正仿宋_GBK"/>
        <charset val="134"/>
      </rPr>
      <t>渠口</t>
    </r>
  </si>
  <si>
    <r>
      <rPr>
        <sz val="12"/>
        <rFont val="方正仿宋_GBK"/>
        <charset val="134"/>
      </rPr>
      <t>未落实到乡镇（街道）</t>
    </r>
  </si>
  <si>
    <t>表33</t>
  </si>
  <si>
    <r>
      <rPr>
        <sz val="20"/>
        <rFont val="Times New Roman"/>
        <charset val="134"/>
      </rPr>
      <t>2026</t>
    </r>
    <r>
      <rPr>
        <sz val="20"/>
        <rFont val="方正小标宋_GBK"/>
        <charset val="134"/>
      </rPr>
      <t>年全区国有资本经营预算收支预算表</t>
    </r>
  </si>
  <si>
    <t>上年
执行数</t>
  </si>
  <si>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2026</t>
    </r>
    <r>
      <rPr>
        <sz val="12"/>
        <rFont val="方正仿宋_GBK"/>
        <charset val="134"/>
      </rPr>
      <t xml:space="preserve">年全区国有资本经营预算收入与支出的平衡关系。
</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t>
    </r>
  </si>
  <si>
    <t>表34</t>
  </si>
  <si>
    <r>
      <rPr>
        <sz val="20"/>
        <rFont val="Times New Roman"/>
        <charset val="134"/>
      </rPr>
      <t>2026</t>
    </r>
    <r>
      <rPr>
        <sz val="20"/>
        <rFont val="方正小标宋_GBK"/>
        <charset val="134"/>
      </rPr>
      <t>年区级国有资本经营预算收支预算表</t>
    </r>
  </si>
  <si>
    <r>
      <rPr>
        <sz val="12"/>
        <rFont val="方正仿宋_GBK"/>
        <charset val="134"/>
      </rPr>
      <t>注：</t>
    </r>
    <r>
      <rPr>
        <sz val="12"/>
        <rFont val="Times New Roman"/>
        <charset val="134"/>
      </rPr>
      <t>1.</t>
    </r>
    <r>
      <rPr>
        <sz val="12"/>
        <rFont val="方正仿宋_GBK"/>
        <charset val="134"/>
      </rPr>
      <t>本表直观反映</t>
    </r>
    <r>
      <rPr>
        <sz val="12"/>
        <rFont val="Times New Roman"/>
        <charset val="134"/>
      </rPr>
      <t>2026</t>
    </r>
    <r>
      <rPr>
        <sz val="12"/>
        <rFont val="方正仿宋_GBK"/>
        <charset val="134"/>
      </rPr>
      <t xml:space="preserve">年区级国有资本经营预算收入与支出的平衡关系。
</t>
    </r>
    <r>
      <rPr>
        <sz val="12"/>
        <rFont val="Times New Roman"/>
        <charset val="134"/>
      </rPr>
      <t xml:space="preserve">        2.</t>
    </r>
    <r>
      <rPr>
        <sz val="12"/>
        <rFont val="方正仿宋_GBK"/>
        <charset val="134"/>
      </rPr>
      <t>收入总计（本级收入合计</t>
    </r>
    <r>
      <rPr>
        <sz val="12"/>
        <rFont val="Times New Roman"/>
        <charset val="134"/>
      </rPr>
      <t>+</t>
    </r>
    <r>
      <rPr>
        <sz val="12"/>
        <rFont val="方正仿宋_GBK"/>
        <charset val="134"/>
      </rPr>
      <t>转移性收入合计）</t>
    </r>
    <r>
      <rPr>
        <sz val="12"/>
        <rFont val="Times New Roman"/>
        <charset val="134"/>
      </rPr>
      <t>=</t>
    </r>
    <r>
      <rPr>
        <sz val="12"/>
        <rFont val="方正仿宋_GBK"/>
        <charset val="134"/>
      </rPr>
      <t>支出总计（本级支出合计</t>
    </r>
    <r>
      <rPr>
        <sz val="12"/>
        <rFont val="Times New Roman"/>
        <charset val="134"/>
      </rPr>
      <t>+</t>
    </r>
    <r>
      <rPr>
        <sz val="12"/>
        <rFont val="方正仿宋_GBK"/>
        <charset val="134"/>
      </rPr>
      <t>转移性支出合计）。</t>
    </r>
  </si>
  <si>
    <r>
      <rPr>
        <sz val="12"/>
        <color theme="1"/>
        <rFont val="方正黑体_GBK"/>
        <charset val="134"/>
      </rPr>
      <t>表</t>
    </r>
    <r>
      <rPr>
        <sz val="12"/>
        <color theme="1"/>
        <rFont val="Times New Roman"/>
        <charset val="134"/>
      </rPr>
      <t>35</t>
    </r>
  </si>
  <si>
    <r>
      <rPr>
        <sz val="20"/>
        <color theme="1"/>
        <rFont val="Times New Roman"/>
        <charset val="134"/>
      </rPr>
      <t>2026</t>
    </r>
    <r>
      <rPr>
        <sz val="20"/>
        <color theme="1"/>
        <rFont val="方正小标宋_GBK"/>
        <charset val="134"/>
      </rPr>
      <t>年全区社会保险基金预算收支预算表</t>
    </r>
  </si>
  <si>
    <r>
      <rPr>
        <sz val="12"/>
        <rFont val="黑体"/>
        <charset val="134"/>
      </rPr>
      <t>收</t>
    </r>
    <r>
      <rPr>
        <sz val="12"/>
        <rFont val="Times New Roman"/>
        <charset val="134"/>
      </rPr>
      <t xml:space="preserve">      </t>
    </r>
    <r>
      <rPr>
        <sz val="12"/>
        <rFont val="黑体"/>
        <charset val="134"/>
      </rPr>
      <t>入</t>
    </r>
  </si>
  <si>
    <r>
      <rPr>
        <sz val="12"/>
        <rFont val="黑体"/>
        <charset val="134"/>
      </rPr>
      <t>上年执行数</t>
    </r>
  </si>
  <si>
    <r>
      <rPr>
        <sz val="12"/>
        <rFont val="黑体"/>
        <charset val="134"/>
      </rPr>
      <t>预算数</t>
    </r>
  </si>
  <si>
    <r>
      <rPr>
        <sz val="12"/>
        <rFont val="黑体"/>
        <charset val="134"/>
      </rPr>
      <t>预算数比</t>
    </r>
    <r>
      <rPr>
        <sz val="12"/>
        <rFont val="Times New Roman"/>
        <charset val="134"/>
      </rPr>
      <t xml:space="preserve">
</t>
    </r>
    <r>
      <rPr>
        <sz val="12"/>
        <rFont val="黑体"/>
        <charset val="134"/>
      </rPr>
      <t>上年执行</t>
    </r>
    <r>
      <rPr>
        <sz val="12"/>
        <rFont val="Times New Roman"/>
        <charset val="134"/>
      </rPr>
      <t xml:space="preserve">
</t>
    </r>
    <r>
      <rPr>
        <sz val="12"/>
        <rFont val="黑体"/>
        <charset val="134"/>
      </rPr>
      <t>数增长</t>
    </r>
    <r>
      <rPr>
        <sz val="12"/>
        <rFont val="Times New Roman"/>
        <charset val="134"/>
      </rPr>
      <t>%</t>
    </r>
  </si>
  <si>
    <r>
      <rPr>
        <sz val="12"/>
        <rFont val="黑体"/>
        <charset val="134"/>
      </rPr>
      <t>支</t>
    </r>
    <r>
      <rPr>
        <sz val="12"/>
        <rFont val="Times New Roman"/>
        <charset val="134"/>
      </rPr>
      <t xml:space="preserve">       </t>
    </r>
    <r>
      <rPr>
        <sz val="12"/>
        <rFont val="黑体"/>
        <charset val="134"/>
      </rPr>
      <t>出</t>
    </r>
  </si>
  <si>
    <r>
      <rPr>
        <sz val="12"/>
        <rFont val="方正仿宋_GBK"/>
        <charset val="134"/>
      </rPr>
      <t>全市收入合计</t>
    </r>
  </si>
  <si>
    <r>
      <rPr>
        <sz val="12"/>
        <rFont val="方正仿宋_GBK"/>
        <charset val="134"/>
      </rPr>
      <t>全市支出合计</t>
    </r>
  </si>
  <si>
    <r>
      <rPr>
        <sz val="12"/>
        <color theme="1"/>
        <rFont val="方正仿宋_GBK"/>
        <charset val="134"/>
      </rPr>
      <t>一、基本养老保险基金收入</t>
    </r>
  </si>
  <si>
    <r>
      <rPr>
        <sz val="12"/>
        <color theme="1"/>
        <rFont val="方正仿宋_GBK"/>
        <charset val="134"/>
      </rPr>
      <t>一、基本养老保险基金支出</t>
    </r>
  </si>
  <si>
    <r>
      <rPr>
        <sz val="12"/>
        <color theme="1"/>
        <rFont val="方正仿宋_GBK"/>
        <charset val="134"/>
      </rPr>
      <t>城镇企业职工基本养老保险基金</t>
    </r>
  </si>
  <si>
    <r>
      <rPr>
        <sz val="12"/>
        <color theme="1"/>
        <rFont val="方正仿宋_GBK"/>
        <charset val="134"/>
      </rPr>
      <t>城乡居民社会养老保险基金</t>
    </r>
  </si>
  <si>
    <r>
      <rPr>
        <sz val="12"/>
        <color theme="1"/>
        <rFont val="方正仿宋_GBK"/>
        <charset val="134"/>
      </rPr>
      <t>机关事业养老保险基金</t>
    </r>
  </si>
  <si>
    <r>
      <rPr>
        <sz val="12"/>
        <color theme="1"/>
        <rFont val="方正仿宋_GBK"/>
        <charset val="134"/>
      </rPr>
      <t>二、基本医疗保险基金收入</t>
    </r>
  </si>
  <si>
    <r>
      <rPr>
        <sz val="12"/>
        <color theme="1"/>
        <rFont val="方正仿宋_GBK"/>
        <charset val="134"/>
      </rPr>
      <t>二、基本医疗保险基金支出</t>
    </r>
  </si>
  <si>
    <r>
      <rPr>
        <sz val="12"/>
        <color theme="1"/>
        <rFont val="方正仿宋_GBK"/>
        <charset val="134"/>
      </rPr>
      <t>城镇职工基本医疗保险基金</t>
    </r>
    <r>
      <rPr>
        <sz val="12"/>
        <color theme="1"/>
        <rFont val="Times New Roman"/>
        <charset val="134"/>
      </rPr>
      <t xml:space="preserve">
</t>
    </r>
    <r>
      <rPr>
        <sz val="12"/>
        <color theme="1"/>
        <rFont val="方正仿宋_GBK"/>
        <charset val="134"/>
      </rPr>
      <t>（含生育保险）</t>
    </r>
  </si>
  <si>
    <r>
      <rPr>
        <sz val="12"/>
        <color theme="1"/>
        <rFont val="方正仿宋_GBK"/>
        <charset val="134"/>
      </rPr>
      <t>城镇职工基本医疗保险基金（含生育保险）</t>
    </r>
  </si>
  <si>
    <r>
      <rPr>
        <sz val="12"/>
        <color theme="1"/>
        <rFont val="方正仿宋_GBK"/>
        <charset val="134"/>
      </rPr>
      <t>城乡居民合作医疗保险基金</t>
    </r>
  </si>
  <si>
    <r>
      <rPr>
        <sz val="12"/>
        <color theme="1"/>
        <rFont val="方正仿宋_GBK"/>
        <charset val="134"/>
      </rPr>
      <t>三、失业保险基金收入</t>
    </r>
  </si>
  <si>
    <r>
      <rPr>
        <sz val="12"/>
        <color theme="1"/>
        <rFont val="方正仿宋_GBK"/>
        <charset val="134"/>
      </rPr>
      <t>三、失业保险基金支出</t>
    </r>
  </si>
  <si>
    <r>
      <rPr>
        <sz val="12"/>
        <color theme="1"/>
        <rFont val="方正仿宋_GBK"/>
        <charset val="134"/>
      </rPr>
      <t>四、工伤保险基金收入</t>
    </r>
  </si>
  <si>
    <r>
      <rPr>
        <sz val="12"/>
        <color theme="1"/>
        <rFont val="方正仿宋_GBK"/>
        <charset val="134"/>
      </rPr>
      <t>四、工伤保险基金支出</t>
    </r>
  </si>
  <si>
    <r>
      <rPr>
        <sz val="12"/>
        <color theme="1"/>
        <rFont val="方正仿宋_GBK"/>
        <charset val="134"/>
      </rPr>
      <t>本年收支结余</t>
    </r>
  </si>
  <si>
    <t xml:space="preserve">      </t>
  </si>
  <si>
    <r>
      <rPr>
        <sz val="12"/>
        <color theme="1"/>
        <rFont val="方正黑体_GBK"/>
        <charset val="134"/>
      </rPr>
      <t>表</t>
    </r>
    <r>
      <rPr>
        <sz val="12"/>
        <color theme="1"/>
        <rFont val="Times New Roman"/>
        <charset val="134"/>
      </rPr>
      <t>36</t>
    </r>
  </si>
  <si>
    <r>
      <rPr>
        <sz val="20"/>
        <rFont val="Times New Roman"/>
        <charset val="134"/>
      </rPr>
      <t>2026</t>
    </r>
    <r>
      <rPr>
        <sz val="20"/>
        <rFont val="方正小标宋_GBK"/>
        <charset val="134"/>
      </rPr>
      <t>年全区社会保险基金预算结余预算表</t>
    </r>
  </si>
  <si>
    <r>
      <rPr>
        <sz val="12"/>
        <rFont val="Times New Roman"/>
        <charset val="134"/>
      </rPr>
      <t>2024</t>
    </r>
    <r>
      <rPr>
        <sz val="12"/>
        <rFont val="方正黑体_GBK"/>
        <charset val="134"/>
      </rPr>
      <t>年</t>
    </r>
    <r>
      <rPr>
        <sz val="12"/>
        <rFont val="Times New Roman"/>
        <charset val="134"/>
      </rPr>
      <t xml:space="preserve">
</t>
    </r>
    <r>
      <rPr>
        <sz val="12"/>
        <rFont val="方正黑体_GBK"/>
        <charset val="134"/>
      </rPr>
      <t>执行数</t>
    </r>
  </si>
  <si>
    <r>
      <rPr>
        <sz val="12"/>
        <rFont val="Times New Roman"/>
        <charset val="134"/>
      </rPr>
      <t>2025</t>
    </r>
    <r>
      <rPr>
        <sz val="12"/>
        <rFont val="方正黑体_GBK"/>
        <charset val="134"/>
      </rPr>
      <t>年</t>
    </r>
    <r>
      <rPr>
        <sz val="12"/>
        <rFont val="Times New Roman"/>
        <charset val="134"/>
      </rPr>
      <t xml:space="preserve">
</t>
    </r>
    <r>
      <rPr>
        <sz val="12"/>
        <rFont val="方正黑体_GBK"/>
        <charset val="134"/>
      </rPr>
      <t>预算数</t>
    </r>
  </si>
  <si>
    <r>
      <rPr>
        <sz val="12"/>
        <rFont val="方正黑体_GBK"/>
        <charset val="134"/>
      </rPr>
      <t>预算数为上年执行数的</t>
    </r>
    <r>
      <rPr>
        <sz val="12"/>
        <rFont val="Times New Roman"/>
        <charset val="134"/>
      </rPr>
      <t>%</t>
    </r>
  </si>
  <si>
    <r>
      <rPr>
        <b/>
        <sz val="12"/>
        <color theme="1"/>
        <rFont val="方正仿宋_GBK"/>
        <charset val="134"/>
      </rPr>
      <t>一、企业职工基本养老保险基金本年收支结余</t>
    </r>
  </si>
  <si>
    <r>
      <rPr>
        <b/>
        <sz val="12"/>
        <color theme="1"/>
        <rFont val="方正仿宋_GBK"/>
        <charset val="134"/>
      </rPr>
      <t>二、城乡居民基本养老保险基金本年收支结余</t>
    </r>
  </si>
  <si>
    <r>
      <rPr>
        <b/>
        <sz val="12"/>
        <color theme="1"/>
        <rFont val="方正仿宋_GBK"/>
        <charset val="134"/>
      </rPr>
      <t>三、机关事业单位基本养老保险基金本年收支结余</t>
    </r>
  </si>
  <si>
    <r>
      <rPr>
        <b/>
        <sz val="12"/>
        <color theme="1"/>
        <rFont val="方正仿宋_GBK"/>
        <charset val="134"/>
      </rPr>
      <t>四、职工基本医疗保险基金本年收支结余</t>
    </r>
  </si>
  <si>
    <r>
      <rPr>
        <b/>
        <sz val="12"/>
        <color theme="1"/>
        <rFont val="方正仿宋_GBK"/>
        <charset val="134"/>
      </rPr>
      <t>五、居民基本医疗保险基金本年收支结余</t>
    </r>
  </si>
  <si>
    <r>
      <rPr>
        <b/>
        <sz val="12"/>
        <color theme="1"/>
        <rFont val="方正仿宋_GBK"/>
        <charset val="134"/>
      </rPr>
      <t>六、工伤保险基金本年收支结余</t>
    </r>
  </si>
  <si>
    <r>
      <rPr>
        <b/>
        <sz val="12"/>
        <color theme="1"/>
        <rFont val="方正仿宋_GBK"/>
        <charset val="134"/>
      </rPr>
      <t>七、失业保险基金本年收支结余</t>
    </r>
  </si>
  <si>
    <r>
      <rPr>
        <b/>
        <sz val="12"/>
        <color theme="1"/>
        <rFont val="方正仿宋_GBK"/>
        <charset val="134"/>
      </rPr>
      <t>社会保险基金本年收支结余</t>
    </r>
  </si>
  <si>
    <r>
      <rPr>
        <b/>
        <sz val="12"/>
        <color theme="1"/>
        <rFont val="方正仿宋_GBK"/>
        <charset val="134"/>
      </rPr>
      <t>社会保险基金年末滚存结余</t>
    </r>
  </si>
  <si>
    <r>
      <rPr>
        <sz val="12"/>
        <rFont val="方正黑体_GBK"/>
        <charset val="134"/>
      </rPr>
      <t>表</t>
    </r>
    <r>
      <rPr>
        <sz val="12"/>
        <rFont val="Times New Roman"/>
        <charset val="134"/>
      </rPr>
      <t>37</t>
    </r>
  </si>
  <si>
    <t>重庆市开州区2025年地方政府债务限额及余额情况表</t>
  </si>
  <si>
    <r>
      <rPr>
        <sz val="12"/>
        <rFont val="方正楷体_GBK"/>
        <charset val="134"/>
      </rPr>
      <t>单位：亿元</t>
    </r>
  </si>
  <si>
    <t>地   区</t>
  </si>
  <si>
    <t>2025年债务限额</t>
  </si>
  <si>
    <t>2025年债务余额预计执行数</t>
  </si>
  <si>
    <t>一般债务</t>
  </si>
  <si>
    <t>专项债务</t>
  </si>
  <si>
    <t>公  式</t>
  </si>
  <si>
    <t>A=B+C</t>
  </si>
  <si>
    <t>B</t>
  </si>
  <si>
    <t>C</t>
  </si>
  <si>
    <t>D=E+F</t>
  </si>
  <si>
    <t>E</t>
  </si>
  <si>
    <t>F</t>
  </si>
  <si>
    <r>
      <rPr>
        <b/>
        <sz val="12"/>
        <rFont val="宋体"/>
        <charset val="134"/>
      </rPr>
      <t>合</t>
    </r>
    <r>
      <rPr>
        <b/>
        <sz val="12"/>
        <rFont val="Times New Roman"/>
        <charset val="134"/>
      </rPr>
      <t xml:space="preserve">  </t>
    </r>
    <r>
      <rPr>
        <b/>
        <sz val="12"/>
        <rFont val="宋体"/>
        <charset val="134"/>
      </rPr>
      <t>计</t>
    </r>
  </si>
  <si>
    <r>
      <rPr>
        <b/>
        <sz val="12"/>
        <rFont val="宋体"/>
        <charset val="134"/>
      </rPr>
      <t>一、市</t>
    </r>
    <r>
      <rPr>
        <b/>
        <sz val="12"/>
        <rFont val="Times New Roman"/>
        <charset val="134"/>
      </rPr>
      <t xml:space="preserve">  </t>
    </r>
    <r>
      <rPr>
        <b/>
        <sz val="12"/>
        <rFont val="宋体"/>
        <charset val="134"/>
      </rPr>
      <t>级</t>
    </r>
  </si>
  <si>
    <r>
      <rPr>
        <b/>
        <sz val="12"/>
        <rFont val="宋体"/>
        <charset val="134"/>
      </rPr>
      <t>二、区</t>
    </r>
    <r>
      <rPr>
        <b/>
        <sz val="12"/>
        <rFont val="Times New Roman"/>
        <charset val="134"/>
      </rPr>
      <t xml:space="preserve">  </t>
    </r>
    <r>
      <rPr>
        <b/>
        <sz val="12"/>
        <rFont val="宋体"/>
        <charset val="134"/>
      </rPr>
      <t>县</t>
    </r>
  </si>
  <si>
    <r>
      <rPr>
        <sz val="12"/>
        <rFont val="宋体"/>
        <charset val="134"/>
      </rPr>
      <t>（一）主城区都市圈</t>
    </r>
  </si>
  <si>
    <r>
      <rPr>
        <sz val="12"/>
        <color indexed="8"/>
        <rFont val="宋体"/>
        <charset val="134"/>
      </rPr>
      <t>渝中区</t>
    </r>
  </si>
  <si>
    <r>
      <rPr>
        <sz val="12"/>
        <color indexed="8"/>
        <rFont val="宋体"/>
        <charset val="134"/>
      </rPr>
      <t>江北区</t>
    </r>
  </si>
  <si>
    <r>
      <rPr>
        <sz val="12"/>
        <color indexed="8"/>
        <rFont val="宋体"/>
        <charset val="134"/>
      </rPr>
      <t>沙坪坝区</t>
    </r>
  </si>
  <si>
    <r>
      <rPr>
        <sz val="12"/>
        <color indexed="8"/>
        <rFont val="宋体"/>
        <charset val="134"/>
      </rPr>
      <t>九龙坡区</t>
    </r>
  </si>
  <si>
    <r>
      <rPr>
        <sz val="12"/>
        <color indexed="8"/>
        <rFont val="宋体"/>
        <charset val="134"/>
      </rPr>
      <t>高新区</t>
    </r>
  </si>
  <si>
    <r>
      <rPr>
        <sz val="12"/>
        <color indexed="8"/>
        <rFont val="宋体"/>
        <charset val="134"/>
      </rPr>
      <t>大渡口区</t>
    </r>
  </si>
  <si>
    <r>
      <rPr>
        <sz val="12"/>
        <color indexed="8"/>
        <rFont val="宋体"/>
        <charset val="134"/>
      </rPr>
      <t>南岸区</t>
    </r>
  </si>
  <si>
    <r>
      <rPr>
        <sz val="12"/>
        <color indexed="8"/>
        <rFont val="宋体"/>
        <charset val="134"/>
      </rPr>
      <t>北碚区</t>
    </r>
  </si>
  <si>
    <r>
      <rPr>
        <sz val="12"/>
        <color indexed="8"/>
        <rFont val="宋体"/>
        <charset val="134"/>
      </rPr>
      <t>巴南区</t>
    </r>
  </si>
  <si>
    <r>
      <rPr>
        <sz val="12"/>
        <color indexed="8"/>
        <rFont val="宋体"/>
        <charset val="134"/>
      </rPr>
      <t>渝北区</t>
    </r>
  </si>
  <si>
    <r>
      <rPr>
        <sz val="12"/>
        <color indexed="8"/>
        <rFont val="宋体"/>
        <charset val="134"/>
      </rPr>
      <t>两江新区</t>
    </r>
  </si>
  <si>
    <r>
      <rPr>
        <sz val="12"/>
        <color indexed="8"/>
        <rFont val="宋体"/>
        <charset val="134"/>
      </rPr>
      <t>涪陵区</t>
    </r>
  </si>
  <si>
    <r>
      <rPr>
        <sz val="12"/>
        <color indexed="8"/>
        <rFont val="宋体"/>
        <charset val="134"/>
      </rPr>
      <t>长寿区</t>
    </r>
  </si>
  <si>
    <r>
      <rPr>
        <sz val="12"/>
        <color indexed="8"/>
        <rFont val="宋体"/>
        <charset val="134"/>
      </rPr>
      <t>江津区</t>
    </r>
  </si>
  <si>
    <r>
      <rPr>
        <sz val="12"/>
        <color indexed="8"/>
        <rFont val="宋体"/>
        <charset val="134"/>
      </rPr>
      <t>合川区</t>
    </r>
  </si>
  <si>
    <r>
      <rPr>
        <sz val="12"/>
        <color indexed="8"/>
        <rFont val="宋体"/>
        <charset val="134"/>
      </rPr>
      <t>永川区</t>
    </r>
  </si>
  <si>
    <r>
      <rPr>
        <sz val="12"/>
        <color indexed="8"/>
        <rFont val="宋体"/>
        <charset val="134"/>
      </rPr>
      <t>南川区</t>
    </r>
  </si>
  <si>
    <r>
      <rPr>
        <sz val="12"/>
        <color indexed="8"/>
        <rFont val="宋体"/>
        <charset val="134"/>
      </rPr>
      <t>綦江区</t>
    </r>
  </si>
  <si>
    <r>
      <rPr>
        <sz val="12"/>
        <color indexed="8"/>
        <rFont val="宋体"/>
        <charset val="134"/>
      </rPr>
      <t>万盛经开区</t>
    </r>
  </si>
  <si>
    <r>
      <rPr>
        <sz val="12"/>
        <color indexed="8"/>
        <rFont val="宋体"/>
        <charset val="134"/>
      </rPr>
      <t>潼南区</t>
    </r>
  </si>
  <si>
    <r>
      <rPr>
        <sz val="12"/>
        <color indexed="8"/>
        <rFont val="宋体"/>
        <charset val="134"/>
      </rPr>
      <t>铜梁区</t>
    </r>
  </si>
  <si>
    <r>
      <rPr>
        <sz val="12"/>
        <color indexed="8"/>
        <rFont val="宋体"/>
        <charset val="134"/>
      </rPr>
      <t>大足区</t>
    </r>
  </si>
  <si>
    <r>
      <rPr>
        <sz val="12"/>
        <color indexed="8"/>
        <rFont val="宋体"/>
        <charset val="134"/>
      </rPr>
      <t>荣昌区</t>
    </r>
  </si>
  <si>
    <r>
      <rPr>
        <sz val="12"/>
        <color indexed="8"/>
        <rFont val="宋体"/>
        <charset val="134"/>
      </rPr>
      <t>璧山区</t>
    </r>
  </si>
  <si>
    <r>
      <rPr>
        <sz val="12"/>
        <color indexed="8"/>
        <rFont val="宋体"/>
        <charset val="134"/>
      </rPr>
      <t>（二）渝东北三峡库区城镇群</t>
    </r>
  </si>
  <si>
    <r>
      <rPr>
        <sz val="12"/>
        <color indexed="8"/>
        <rFont val="宋体"/>
        <charset val="134"/>
      </rPr>
      <t>万州区</t>
    </r>
  </si>
  <si>
    <r>
      <rPr>
        <sz val="12"/>
        <color indexed="8"/>
        <rFont val="宋体"/>
        <charset val="134"/>
      </rPr>
      <t>梁平区</t>
    </r>
  </si>
  <si>
    <r>
      <rPr>
        <sz val="12"/>
        <color indexed="8"/>
        <rFont val="宋体"/>
        <charset val="134"/>
      </rPr>
      <t>城口县</t>
    </r>
  </si>
  <si>
    <r>
      <rPr>
        <sz val="12"/>
        <color indexed="8"/>
        <rFont val="宋体"/>
        <charset val="134"/>
      </rPr>
      <t>丰都县</t>
    </r>
  </si>
  <si>
    <r>
      <rPr>
        <sz val="12"/>
        <color indexed="8"/>
        <rFont val="宋体"/>
        <charset val="134"/>
      </rPr>
      <t>垫江县</t>
    </r>
  </si>
  <si>
    <r>
      <rPr>
        <sz val="12"/>
        <color indexed="8"/>
        <rFont val="宋体"/>
        <charset val="134"/>
      </rPr>
      <t>忠</t>
    </r>
    <r>
      <rPr>
        <sz val="12"/>
        <color indexed="8"/>
        <rFont val="Times New Roman"/>
        <charset val="134"/>
      </rPr>
      <t xml:space="preserve">  </t>
    </r>
    <r>
      <rPr>
        <sz val="12"/>
        <color indexed="8"/>
        <rFont val="宋体"/>
        <charset val="134"/>
      </rPr>
      <t>县</t>
    </r>
  </si>
  <si>
    <r>
      <rPr>
        <sz val="12"/>
        <color indexed="8"/>
        <rFont val="方正仿宋_GBK"/>
        <charset val="134"/>
      </rPr>
      <t>开州区</t>
    </r>
  </si>
  <si>
    <r>
      <rPr>
        <sz val="12"/>
        <color indexed="8"/>
        <rFont val="方正仿宋_GBK"/>
        <charset val="134"/>
      </rPr>
      <t>云阳县</t>
    </r>
  </si>
  <si>
    <r>
      <rPr>
        <sz val="12"/>
        <color indexed="8"/>
        <rFont val="方正仿宋_GBK"/>
        <charset val="134"/>
      </rPr>
      <t>奉节县</t>
    </r>
  </si>
  <si>
    <r>
      <rPr>
        <sz val="12"/>
        <color indexed="8"/>
        <rFont val="方正仿宋_GBK"/>
        <charset val="134"/>
      </rPr>
      <t>巫山县</t>
    </r>
  </si>
  <si>
    <r>
      <rPr>
        <sz val="12"/>
        <color indexed="8"/>
        <rFont val="方正仿宋_GBK"/>
        <charset val="134"/>
      </rPr>
      <t>巫溪县</t>
    </r>
  </si>
  <si>
    <r>
      <rPr>
        <sz val="12"/>
        <color indexed="8"/>
        <rFont val="方正仿宋_GBK"/>
        <charset val="134"/>
      </rPr>
      <t>（三）渝东南武陵山区城镇群</t>
    </r>
  </si>
  <si>
    <r>
      <rPr>
        <sz val="12"/>
        <color indexed="8"/>
        <rFont val="方正仿宋_GBK"/>
        <charset val="134"/>
      </rPr>
      <t>黔江区</t>
    </r>
  </si>
  <si>
    <r>
      <rPr>
        <sz val="12"/>
        <color indexed="8"/>
        <rFont val="方正仿宋_GBK"/>
        <charset val="134"/>
      </rPr>
      <t>武隆区</t>
    </r>
  </si>
  <si>
    <r>
      <rPr>
        <sz val="12"/>
        <color indexed="8"/>
        <rFont val="方正仿宋_GBK"/>
        <charset val="134"/>
      </rPr>
      <t>石柱县</t>
    </r>
  </si>
  <si>
    <r>
      <rPr>
        <sz val="12"/>
        <color indexed="8"/>
        <rFont val="方正仿宋_GBK"/>
        <charset val="134"/>
      </rPr>
      <t>彭水县</t>
    </r>
  </si>
  <si>
    <r>
      <rPr>
        <sz val="12"/>
        <color indexed="8"/>
        <rFont val="方正仿宋_GBK"/>
        <charset val="134"/>
      </rPr>
      <t>酉阳县</t>
    </r>
  </si>
  <si>
    <r>
      <rPr>
        <sz val="12"/>
        <color indexed="8"/>
        <rFont val="方正仿宋_GBK"/>
        <charset val="134"/>
      </rPr>
      <t>秀山县</t>
    </r>
  </si>
  <si>
    <r>
      <rPr>
        <sz val="12"/>
        <rFont val="方正仿宋_GBK"/>
        <charset val="134"/>
      </rPr>
      <t>注：</t>
    </r>
    <r>
      <rPr>
        <sz val="12"/>
        <rFont val="Times New Roman"/>
        <charset val="134"/>
      </rPr>
      <t>1.</t>
    </r>
    <r>
      <rPr>
        <sz val="12"/>
        <rFont val="方正仿宋_GBK"/>
        <charset val="134"/>
      </rPr>
      <t>本表反映上一年度本地区、本级及所属地区政府债务限额及余额预计执行数。</t>
    </r>
  </si>
  <si>
    <r>
      <rPr>
        <sz val="12"/>
        <rFont val="Times New Roman"/>
        <charset val="134"/>
      </rPr>
      <t xml:space="preserve">        2.</t>
    </r>
    <r>
      <rPr>
        <sz val="12"/>
        <rFont val="方正仿宋_GBK"/>
        <charset val="134"/>
      </rPr>
      <t>本表由县级以上地方各级财政部门在本级人民代表大会批准预算后二十日内公开。</t>
    </r>
  </si>
  <si>
    <r>
      <rPr>
        <sz val="12"/>
        <rFont val="方正黑体_GBK"/>
        <charset val="134"/>
      </rPr>
      <t>表</t>
    </r>
    <r>
      <rPr>
        <sz val="12"/>
        <rFont val="Times New Roman"/>
        <charset val="134"/>
      </rPr>
      <t>38</t>
    </r>
  </si>
  <si>
    <t>重庆市开州区2025年和2026年地方政府一般债务
余额情况表</t>
  </si>
  <si>
    <r>
      <rPr>
        <sz val="12"/>
        <rFont val="方正黑体_GBK"/>
        <charset val="134"/>
      </rPr>
      <t>预算数</t>
    </r>
  </si>
  <si>
    <r>
      <rPr>
        <sz val="12"/>
        <rFont val="方正黑体_GBK"/>
        <charset val="134"/>
      </rPr>
      <t>执行数</t>
    </r>
  </si>
  <si>
    <t>一、2024年末地方政府一般债务余额实际数</t>
  </si>
  <si>
    <t>二、2025年末地方政府一般债务限额</t>
  </si>
  <si>
    <t>三、2025年地方政府一般债务发行额</t>
  </si>
  <si>
    <t xml:space="preserve">    其中：中央转贷地方的国际金融组织和外国政府贷款</t>
  </si>
  <si>
    <t xml:space="preserve">          2025年地方政府一般债券发行额</t>
  </si>
  <si>
    <t>四、2025年地方政府一般债务还本支出</t>
  </si>
  <si>
    <t>五、2025年末地方政府一般债务余额预计执行数</t>
  </si>
  <si>
    <t>六、2026年地方财政赤字</t>
  </si>
  <si>
    <t>七、2026年地方政府一般债务限额</t>
  </si>
  <si>
    <r>
      <rPr>
        <sz val="12"/>
        <rFont val="方正仿宋_GBK"/>
        <charset val="134"/>
      </rPr>
      <t>注：</t>
    </r>
    <r>
      <rPr>
        <sz val="12"/>
        <rFont val="Times New Roman"/>
        <charset val="134"/>
      </rPr>
      <t>1.</t>
    </r>
    <r>
      <rPr>
        <sz val="12"/>
        <rFont val="方正仿宋_GBK"/>
        <charset val="134"/>
      </rPr>
      <t>本表反映本地区上两年度一般债务余额，上一年度一般债务限额、发行额、还本支出及余额，本年度财政赤字及一般债务限额。</t>
    </r>
    <r>
      <rPr>
        <sz val="12"/>
        <rFont val="Times New Roman"/>
        <charset val="134"/>
      </rPr>
      <t xml:space="preserve">
    2.</t>
    </r>
    <r>
      <rPr>
        <sz val="12"/>
        <rFont val="方正仿宋_GBK"/>
        <charset val="134"/>
      </rPr>
      <t>本表由县级以上地方各级财政部门在本级人民代表大会批准预算后二十日内公开。</t>
    </r>
  </si>
  <si>
    <r>
      <rPr>
        <sz val="12"/>
        <rFont val="方正黑体_GBK"/>
        <charset val="134"/>
      </rPr>
      <t>表</t>
    </r>
    <r>
      <rPr>
        <sz val="12"/>
        <rFont val="Times New Roman"/>
        <charset val="134"/>
      </rPr>
      <t>39</t>
    </r>
  </si>
  <si>
    <t>重庆市开州区2025年和2026年地方政府专项债务余额情况表</t>
  </si>
  <si>
    <t>一、2024年末地方政府专项债务余额实际数</t>
  </si>
  <si>
    <t>二、2025年末地方政府专项债务限额</t>
  </si>
  <si>
    <t>三、2025年地方政府专项债务发行额</t>
  </si>
  <si>
    <t>四、2025年地方政府专项债务还本支出</t>
  </si>
  <si>
    <t>五、2025年末地方政府专项债务余额预计执行数</t>
  </si>
  <si>
    <t>六、2026年地方政府专项债务新增限额</t>
  </si>
  <si>
    <t>七、2026年末地方政府专项债务限额</t>
  </si>
  <si>
    <r>
      <rPr>
        <sz val="12"/>
        <rFont val="方正仿宋_GBK"/>
        <charset val="134"/>
      </rPr>
      <t>注：</t>
    </r>
    <r>
      <rPr>
        <sz val="12"/>
        <rFont val="Times New Roman"/>
        <charset val="134"/>
      </rPr>
      <t>1.</t>
    </r>
    <r>
      <rPr>
        <sz val="12"/>
        <rFont val="方正仿宋_GBK"/>
        <charset val="134"/>
      </rPr>
      <t>本表反映本地区上两年度专项债务余额，上一年度专项债务限额、发行额、还本额及余额，本年度专项债务新增限额及限额。</t>
    </r>
    <r>
      <rPr>
        <sz val="12"/>
        <rFont val="Times New Roman"/>
        <charset val="134"/>
      </rPr>
      <t xml:space="preserve">
    2.</t>
    </r>
    <r>
      <rPr>
        <sz val="12"/>
        <rFont val="方正仿宋_GBK"/>
        <charset val="134"/>
      </rPr>
      <t>本表由县级以上地方各级财政部门在本级人民代表大会批准预算后二十日内公开。</t>
    </r>
  </si>
  <si>
    <r>
      <rPr>
        <sz val="12"/>
        <rFont val="方正黑体_GBK"/>
        <charset val="134"/>
      </rPr>
      <t>表</t>
    </r>
    <r>
      <rPr>
        <sz val="12"/>
        <rFont val="Times New Roman"/>
        <charset val="134"/>
      </rPr>
      <t>40</t>
    </r>
  </si>
  <si>
    <t>重庆市开州区地方政府债券发行及还本付息情况表</t>
  </si>
  <si>
    <t>公式</t>
  </si>
  <si>
    <t>本地区</t>
  </si>
  <si>
    <t>本级</t>
  </si>
  <si>
    <t>一、2025年发行预计执行数</t>
  </si>
  <si>
    <t>A=B+D</t>
  </si>
  <si>
    <t>（一）一般债券</t>
  </si>
  <si>
    <t xml:space="preserve">   其中：再融资债券</t>
  </si>
  <si>
    <t>（二）专项债券</t>
  </si>
  <si>
    <t>D</t>
  </si>
  <si>
    <t>二、2025年还本支出预计执行数</t>
  </si>
  <si>
    <t>F=G+H</t>
  </si>
  <si>
    <t>G</t>
  </si>
  <si>
    <t>H</t>
  </si>
  <si>
    <t>三、2025年付息支出预计执行数</t>
  </si>
  <si>
    <t>I=J+K</t>
  </si>
  <si>
    <t>J</t>
  </si>
  <si>
    <t>K</t>
  </si>
  <si>
    <t>四、2026年还本支出预算数</t>
  </si>
  <si>
    <t>L=M+O</t>
  </si>
  <si>
    <t>M</t>
  </si>
  <si>
    <t xml:space="preserve">   其中：再融资</t>
  </si>
  <si>
    <t xml:space="preserve">         财政预算安排 </t>
  </si>
  <si>
    <t>N</t>
  </si>
  <si>
    <t>O</t>
  </si>
  <si>
    <t xml:space="preserve">         财政预算安排</t>
  </si>
  <si>
    <t>P</t>
  </si>
  <si>
    <t>五、2026年付息支出预算数</t>
  </si>
  <si>
    <t>Q=R+S</t>
  </si>
  <si>
    <t>R</t>
  </si>
  <si>
    <t>S</t>
  </si>
  <si>
    <r>
      <rPr>
        <sz val="12"/>
        <rFont val="方正仿宋_GBK"/>
        <charset val="134"/>
      </rPr>
      <t>注：</t>
    </r>
    <r>
      <rPr>
        <sz val="12"/>
        <rFont val="Times New Roman"/>
        <charset val="134"/>
      </rPr>
      <t>1.</t>
    </r>
    <r>
      <rPr>
        <sz val="12"/>
        <rFont val="方正仿宋_GBK"/>
        <charset val="134"/>
      </rPr>
      <t>本表反映本地区上一年度地方政府债券（含再融资债券）发行及还本付息支出预计执行数、本年度地方政府债券还本付息预算数等。</t>
    </r>
    <r>
      <rPr>
        <sz val="12"/>
        <rFont val="Times New Roman"/>
        <charset val="134"/>
      </rPr>
      <t xml:space="preserve">
       2.</t>
    </r>
    <r>
      <rPr>
        <sz val="12"/>
        <rFont val="方正仿宋_GBK"/>
        <charset val="134"/>
      </rPr>
      <t>本表由县级以上地方各级财政部门在本级人民代表大会批准预算后二十日内公开。</t>
    </r>
  </si>
  <si>
    <r>
      <rPr>
        <sz val="12"/>
        <rFont val="方正黑体_GBK"/>
        <charset val="134"/>
      </rPr>
      <t>表</t>
    </r>
    <r>
      <rPr>
        <sz val="12"/>
        <rFont val="Times New Roman"/>
        <charset val="134"/>
      </rPr>
      <t>41</t>
    </r>
  </si>
  <si>
    <t>重庆市开州区2026年地方政府债务限额提前下达情况表</t>
  </si>
  <si>
    <r>
      <rPr>
        <sz val="12"/>
        <rFont val="方正黑体_GBK"/>
        <charset val="134"/>
      </rPr>
      <t>项目</t>
    </r>
  </si>
  <si>
    <r>
      <rPr>
        <sz val="12"/>
        <rFont val="方正黑体_GBK"/>
        <charset val="134"/>
      </rPr>
      <t>公式</t>
    </r>
  </si>
  <si>
    <r>
      <rPr>
        <sz val="12"/>
        <rFont val="方正黑体_GBK"/>
        <charset val="134"/>
      </rPr>
      <t>本地区</t>
    </r>
  </si>
  <si>
    <r>
      <rPr>
        <sz val="12"/>
        <rFont val="方正黑体_GBK"/>
        <charset val="134"/>
      </rPr>
      <t>本级</t>
    </r>
  </si>
  <si>
    <r>
      <rPr>
        <sz val="12"/>
        <rFont val="方正黑体_GBK"/>
        <charset val="134"/>
      </rPr>
      <t>下级</t>
    </r>
  </si>
  <si>
    <t>一：2025年地方政府债务限额</t>
  </si>
  <si>
    <t>其中： 一般债务限额</t>
  </si>
  <si>
    <t xml:space="preserve">       专项债务限额</t>
  </si>
  <si>
    <t>二：提前下达的2026年地方政府债务限额</t>
  </si>
  <si>
    <r>
      <rPr>
        <sz val="12"/>
        <rFont val="方正仿宋_GBK"/>
        <charset val="134"/>
      </rPr>
      <t>注：本表反映本地区及本级预算中列示提前下达的新增地方政府债务限额情况，由县级以上地方各级财政部门在本级人民代表大会批准预算后二十日内公开。</t>
    </r>
  </si>
  <si>
    <r>
      <rPr>
        <sz val="11"/>
        <rFont val="方正黑体_GBK"/>
        <charset val="134"/>
      </rPr>
      <t>表</t>
    </r>
    <r>
      <rPr>
        <sz val="11"/>
        <rFont val="Times New Roman"/>
        <charset val="134"/>
      </rPr>
      <t>42</t>
    </r>
  </si>
  <si>
    <t>重庆市开州区本级2026年初新增地方政府债券资金安排表</t>
  </si>
  <si>
    <t>2026年初无新增债券，故数据为空</t>
  </si>
  <si>
    <r>
      <rPr>
        <sz val="12"/>
        <rFont val="方正黑体_GBK"/>
        <charset val="134"/>
      </rPr>
      <t>序号</t>
    </r>
  </si>
  <si>
    <r>
      <rPr>
        <sz val="12"/>
        <rFont val="方正黑体_GBK"/>
        <charset val="134"/>
      </rPr>
      <t>项目名称</t>
    </r>
  </si>
  <si>
    <r>
      <rPr>
        <sz val="12"/>
        <rFont val="方正黑体_GBK"/>
        <charset val="134"/>
      </rPr>
      <t>项目类型</t>
    </r>
  </si>
  <si>
    <r>
      <rPr>
        <sz val="12"/>
        <rFont val="方正黑体_GBK"/>
        <charset val="134"/>
      </rPr>
      <t>项目主管部门</t>
    </r>
  </si>
  <si>
    <r>
      <rPr>
        <sz val="12"/>
        <rFont val="方正黑体_GBK"/>
        <charset val="134"/>
      </rPr>
      <t>债券性质</t>
    </r>
  </si>
  <si>
    <r>
      <rPr>
        <sz val="12"/>
        <rFont val="方正黑体_GBK"/>
        <charset val="134"/>
      </rPr>
      <t>债券规模</t>
    </r>
  </si>
  <si>
    <r>
      <rPr>
        <sz val="12"/>
        <rFont val="方正仿宋_GBK"/>
        <charset val="134"/>
      </rPr>
      <t>注：本表反映本级当年提前下达的新增地方政府债券资金使用安排，由县级以上地方各级财政部门在本级人民代表大会批准预算后二十日内公开。</t>
    </r>
  </si>
  <si>
    <r>
      <rPr>
        <sz val="12"/>
        <rFont val="方正黑体_GBK"/>
        <charset val="134"/>
      </rPr>
      <t>表</t>
    </r>
    <r>
      <rPr>
        <sz val="12"/>
        <rFont val="Times New Roman"/>
        <charset val="134"/>
      </rPr>
      <t>43</t>
    </r>
  </si>
  <si>
    <r>
      <rPr>
        <sz val="20"/>
        <color rgb="FF000000"/>
        <rFont val="Times New Roman"/>
        <charset val="134"/>
      </rPr>
      <t>2026</t>
    </r>
    <r>
      <rPr>
        <sz val="20"/>
        <color rgb="FF000000"/>
        <rFont val="方正小标宋_GBK"/>
        <charset val="134"/>
      </rPr>
      <t>年区级一般公共预算</t>
    </r>
    <r>
      <rPr>
        <sz val="20"/>
        <color rgb="FF000000"/>
        <rFont val="Times New Roman"/>
        <charset val="134"/>
      </rPr>
      <t>“</t>
    </r>
    <r>
      <rPr>
        <sz val="20"/>
        <color rgb="FF000000"/>
        <rFont val="方正小标宋_GBK"/>
        <charset val="134"/>
      </rPr>
      <t>三公</t>
    </r>
    <r>
      <rPr>
        <sz val="20"/>
        <color rgb="FF000000"/>
        <rFont val="Times New Roman"/>
        <charset val="134"/>
      </rPr>
      <t>”</t>
    </r>
    <r>
      <rPr>
        <sz val="20"/>
        <color rgb="FF000000"/>
        <rFont val="方正小标宋_GBK"/>
        <charset val="134"/>
      </rPr>
      <t>经费预算支出表</t>
    </r>
  </si>
  <si>
    <r>
      <rPr>
        <sz val="12"/>
        <rFont val="方正黑体_GBK"/>
        <charset val="134"/>
      </rPr>
      <t>年度</t>
    </r>
  </si>
  <si>
    <r>
      <rPr>
        <sz val="12"/>
        <color theme="1"/>
        <rFont val="方正黑体_GBK"/>
        <charset val="134"/>
      </rPr>
      <t>合计</t>
    </r>
  </si>
  <si>
    <r>
      <rPr>
        <sz val="12"/>
        <color theme="1"/>
        <rFont val="方正黑体_GBK"/>
        <charset val="134"/>
      </rPr>
      <t>因公出国</t>
    </r>
    <r>
      <rPr>
        <sz val="12"/>
        <color theme="1"/>
        <rFont val="Times New Roman"/>
        <charset val="134"/>
      </rPr>
      <t xml:space="preserve">
</t>
    </r>
    <r>
      <rPr>
        <sz val="12"/>
        <color theme="1"/>
        <rFont val="方正黑体_GBK"/>
        <charset val="134"/>
      </rPr>
      <t>（境）费</t>
    </r>
  </si>
  <si>
    <r>
      <rPr>
        <sz val="12"/>
        <color theme="1"/>
        <rFont val="方正黑体_GBK"/>
        <charset val="134"/>
      </rPr>
      <t>公务用车购置及运行费</t>
    </r>
  </si>
  <si>
    <r>
      <rPr>
        <sz val="12"/>
        <color theme="1"/>
        <rFont val="方正黑体_GBK"/>
        <charset val="134"/>
      </rPr>
      <t>公务接待费</t>
    </r>
  </si>
  <si>
    <r>
      <rPr>
        <sz val="12"/>
        <color theme="1"/>
        <rFont val="方正黑体_GBK"/>
        <charset val="134"/>
      </rPr>
      <t>小计</t>
    </r>
  </si>
  <si>
    <r>
      <rPr>
        <sz val="12"/>
        <color theme="1"/>
        <rFont val="方正黑体_GBK"/>
        <charset val="134"/>
      </rPr>
      <t>公务用车购置费</t>
    </r>
  </si>
  <si>
    <r>
      <rPr>
        <sz val="12"/>
        <color theme="1"/>
        <rFont val="方正黑体_GBK"/>
        <charset val="134"/>
      </rPr>
      <t>公务用车运行维护费</t>
    </r>
  </si>
  <si>
    <r>
      <rPr>
        <sz val="12"/>
        <rFont val="方正仿宋_GBK"/>
        <charset val="134"/>
      </rPr>
      <t>说明：经多年压减，</t>
    </r>
    <r>
      <rPr>
        <sz val="12"/>
        <rFont val="Times New Roman"/>
        <charset val="134"/>
      </rPr>
      <t>“</t>
    </r>
    <r>
      <rPr>
        <sz val="12"/>
        <rFont val="方正仿宋_GBK"/>
        <charset val="134"/>
      </rPr>
      <t>三公</t>
    </r>
    <r>
      <rPr>
        <sz val="12"/>
        <rFont val="Times New Roman"/>
        <charset val="134"/>
      </rPr>
      <t>”</t>
    </r>
    <r>
      <rPr>
        <sz val="12"/>
        <rFont val="方正仿宋_GBK"/>
        <charset val="134"/>
      </rPr>
      <t>经费已无压减空间。</t>
    </r>
  </si>
  <si>
    <r>
      <rPr>
        <sz val="12"/>
        <color theme="1"/>
        <rFont val="方正黑体_GBK"/>
        <charset val="134"/>
      </rPr>
      <t>表</t>
    </r>
    <r>
      <rPr>
        <sz val="12"/>
        <color theme="1"/>
        <rFont val="Times New Roman"/>
        <charset val="134"/>
      </rPr>
      <t>44</t>
    </r>
  </si>
  <si>
    <t>2025年直达资金情况</t>
  </si>
  <si>
    <r>
      <rPr>
        <sz val="12"/>
        <color theme="1"/>
        <rFont val="方正黑体_GBK"/>
        <charset val="134"/>
      </rPr>
      <t>预算部门</t>
    </r>
  </si>
  <si>
    <r>
      <rPr>
        <sz val="12"/>
        <color theme="1"/>
        <rFont val="方正黑体_GBK"/>
        <charset val="134"/>
      </rPr>
      <t>支出功能分类</t>
    </r>
  </si>
  <si>
    <r>
      <rPr>
        <sz val="12"/>
        <color theme="1"/>
        <rFont val="方正黑体_GBK"/>
        <charset val="134"/>
      </rPr>
      <t>预算情况</t>
    </r>
  </si>
  <si>
    <r>
      <rPr>
        <sz val="12"/>
        <color theme="1"/>
        <rFont val="方正黑体_GBK"/>
        <charset val="134"/>
      </rPr>
      <t>支付情况</t>
    </r>
  </si>
  <si>
    <t>总计</t>
  </si>
  <si>
    <t>137-重庆市开州区教育委员会</t>
  </si>
  <si>
    <r>
      <rPr>
        <sz val="12"/>
        <color theme="1"/>
        <rFont val="Times New Roman"/>
        <charset val="134"/>
      </rPr>
      <t>205-</t>
    </r>
    <r>
      <rPr>
        <sz val="12"/>
        <color theme="1"/>
        <rFont val="方正仿宋_GBK"/>
        <charset val="134"/>
      </rPr>
      <t>教育支出</t>
    </r>
  </si>
  <si>
    <t>2050202-小学教育</t>
  </si>
  <si>
    <t>2050203-初中教育</t>
  </si>
  <si>
    <t>2050204-高中教育</t>
  </si>
  <si>
    <t>2050302-中等职业教育</t>
  </si>
  <si>
    <t>201-重庆市开州区卫生健康委员会</t>
  </si>
  <si>
    <r>
      <rPr>
        <sz val="12"/>
        <color theme="1"/>
        <rFont val="Times New Roman"/>
        <charset val="134"/>
      </rPr>
      <t>210-</t>
    </r>
    <r>
      <rPr>
        <sz val="12"/>
        <color theme="1"/>
        <rFont val="方正仿宋_GBK"/>
        <charset val="134"/>
      </rPr>
      <t>卫生健康支出</t>
    </r>
  </si>
  <si>
    <t>2100199-其他卫生健康管理事务支出</t>
  </si>
  <si>
    <t>2100299-其他公立医院支出</t>
  </si>
  <si>
    <t>2100399-其他基层医疗卫生机构支出</t>
  </si>
  <si>
    <t>2100408-基本公共卫生服务</t>
  </si>
  <si>
    <t>2100499-其他公共卫生支出</t>
  </si>
  <si>
    <t>2100717-计划生育服务</t>
  </si>
  <si>
    <t>2101704-中医（民族医）药专项</t>
  </si>
  <si>
    <t>2101799-其他中医药事务支出</t>
  </si>
  <si>
    <t>2101999-其他托育服务支出</t>
  </si>
  <si>
    <t>202-重庆市开州区人力资源和社会保障局</t>
  </si>
  <si>
    <r>
      <rPr>
        <sz val="12"/>
        <color theme="1"/>
        <rFont val="Times New Roman"/>
        <charset val="134"/>
      </rPr>
      <t>208-</t>
    </r>
    <r>
      <rPr>
        <sz val="12"/>
        <color theme="1"/>
        <rFont val="方正仿宋_GBK"/>
        <charset val="134"/>
      </rPr>
      <t>社会保障和就业支出</t>
    </r>
  </si>
  <si>
    <t>2080701-就业创业服务补助</t>
  </si>
  <si>
    <t>2080704-社会保险补贴</t>
  </si>
  <si>
    <t>2080705-公益性岗位补贴</t>
  </si>
  <si>
    <t>2080711-就业见习补贴</t>
  </si>
  <si>
    <t>2080799-其他就业补助支出</t>
  </si>
  <si>
    <r>
      <rPr>
        <sz val="12"/>
        <color theme="1"/>
        <rFont val="Times New Roman"/>
        <charset val="134"/>
      </rPr>
      <t>213-</t>
    </r>
    <r>
      <rPr>
        <sz val="12"/>
        <color theme="1"/>
        <rFont val="方正仿宋_GBK"/>
        <charset val="134"/>
      </rPr>
      <t>农林水支出</t>
    </r>
  </si>
  <si>
    <t>2130505-生产发展</t>
  </si>
  <si>
    <t>2130804-创业担保贷款贴息及奖补</t>
  </si>
  <si>
    <t>205-重庆市开州区民政局</t>
  </si>
  <si>
    <t>2081001-儿童福利</t>
  </si>
  <si>
    <t>2081006-养老服务</t>
  </si>
  <si>
    <t>2081902-农村最低生活保障金支出</t>
  </si>
  <si>
    <t>2082001-临时救助支出</t>
  </si>
  <si>
    <t>2082101-城市特困人员救助供养支出</t>
  </si>
  <si>
    <t>2082102-农村特困人员救助供养支出</t>
  </si>
  <si>
    <t>206-重庆市开州区退役军人事务局</t>
  </si>
  <si>
    <t>2080801-死亡抚恤</t>
  </si>
  <si>
    <t>2080802-伤残抚恤</t>
  </si>
  <si>
    <t>2080803-在乡复员、退伍军人生活补助</t>
  </si>
  <si>
    <t>2101401-优抚对象医疗补助</t>
  </si>
  <si>
    <t>207-重庆市开州区医疗保障局</t>
  </si>
  <si>
    <t>2101505-医疗保障政策管理</t>
  </si>
  <si>
    <t>301-重庆市开州区农业农村委员会</t>
  </si>
  <si>
    <t>2130122-农业生产发展</t>
  </si>
  <si>
    <t>2130504-农村基础设施建设</t>
  </si>
  <si>
    <t>2130506-社会发展</t>
  </si>
  <si>
    <t>402-重庆市开州区规划和自然资源局</t>
  </si>
  <si>
    <r>
      <rPr>
        <sz val="12"/>
        <color theme="1"/>
        <rFont val="Times New Roman"/>
        <charset val="134"/>
      </rPr>
      <t>224-</t>
    </r>
    <r>
      <rPr>
        <sz val="12"/>
        <color theme="1"/>
        <rFont val="方正仿宋_GBK"/>
        <charset val="134"/>
      </rPr>
      <t>灾害防治及应急管理支出</t>
    </r>
  </si>
  <si>
    <t>2240601-地质灾害防治</t>
  </si>
  <si>
    <t>403-重庆市开州区住房和城乡建设委员会</t>
  </si>
  <si>
    <r>
      <rPr>
        <sz val="12"/>
        <color theme="1"/>
        <rFont val="Times New Roman"/>
        <charset val="134"/>
      </rPr>
      <t>212-</t>
    </r>
    <r>
      <rPr>
        <sz val="12"/>
        <color theme="1"/>
        <rFont val="方正仿宋_GBK"/>
        <charset val="134"/>
      </rPr>
      <t>城乡社区支出</t>
    </r>
  </si>
  <si>
    <t>2120303-小城镇基础设施建设</t>
  </si>
  <si>
    <t>404-重庆市开州区交通运输委员会</t>
  </si>
  <si>
    <t>2120899-其他国有土地使用权出让收入安排的支出</t>
  </si>
  <si>
    <r>
      <rPr>
        <sz val="12"/>
        <color theme="1"/>
        <rFont val="Times New Roman"/>
        <charset val="134"/>
      </rPr>
      <t>214-</t>
    </r>
    <r>
      <rPr>
        <sz val="12"/>
        <color theme="1"/>
        <rFont val="方正仿宋_GBK"/>
        <charset val="134"/>
      </rPr>
      <t>交通运输支出</t>
    </r>
  </si>
  <si>
    <t>2140104-公路建设</t>
  </si>
  <si>
    <t>2140112-公路运输管理</t>
  </si>
  <si>
    <t>2140136-水路运输管理支出</t>
  </si>
  <si>
    <t>2140199-其他公路水路运输支出</t>
  </si>
  <si>
    <t>2140599-其他邮政业支出</t>
  </si>
  <si>
    <t>509-重庆市开州区人民政府正安街道办事处</t>
  </si>
  <si>
    <t>522-重庆市开州区敦好镇人民政府</t>
  </si>
  <si>
    <t>2130599-其他巩固脱贫攻坚成果衔接乡村振兴支出</t>
  </si>
  <si>
    <t>表45</t>
  </si>
  <si>
    <t>开州区口泉水库项目重点绩效评价表</t>
  </si>
  <si>
    <t>评价时间：2025.10.14</t>
  </si>
  <si>
    <t>项目名称：</t>
  </si>
  <si>
    <t>开州区口泉水库工程</t>
  </si>
  <si>
    <t>绩效评价资金</t>
  </si>
  <si>
    <t>9500万元</t>
  </si>
  <si>
    <t>主管部门：</t>
  </si>
  <si>
    <t>重庆市开州区水利局</t>
  </si>
  <si>
    <t>业主单位：</t>
  </si>
  <si>
    <t>重庆清泉水务有限公司</t>
  </si>
  <si>
    <t>整体目标：</t>
  </si>
  <si>
    <t xml:space="preserve"> 目标1：主体工程开工。
 目标2：主体工程完成70%
 目标3：完成项目年度投资1.08亿元，不发生安全事故，质量合格。</t>
  </si>
  <si>
    <t>一级指标</t>
  </si>
  <si>
    <t>二级指标</t>
  </si>
  <si>
    <t>三级指标</t>
  </si>
  <si>
    <t>指标
性质</t>
  </si>
  <si>
    <t>分值</t>
  </si>
  <si>
    <t>评价得分</t>
  </si>
  <si>
    <t>得分依据（定性描述）</t>
  </si>
  <si>
    <t>备注</t>
  </si>
  <si>
    <t>总分</t>
  </si>
  <si>
    <t>综合评价认为：开州区口泉水库工程项目立项依据充分，程序合规，资金投入科学合理，资金管理合规合法，业务管理有力有据有效，产出成本控制得当，效益好，可持续性影响力度大，群众幸福感、获得感强，该工程圆满完成了年度绩效目标。</t>
  </si>
  <si>
    <t>决策指标</t>
  </si>
  <si>
    <t>项目立项情况</t>
  </si>
  <si>
    <t>立项依据充分性</t>
  </si>
  <si>
    <t>定性</t>
  </si>
  <si>
    <t>开州区口泉水库工程是水利部和重庆市人民政府联合批复的《重庆市水利发展战略规划》中提出建设的近期重点工程，已列入《全国水利改革发展“十三五”规划》。新建1座以防洪为主，兼有农业灌溉 等综合利用功能的小(2)型水库。大坝枢纽工程采用C20 埋石混凝土重力坝，坝轴线长70米，坝顶高程1218米，坝顶宽5米， 最大坝高27.5米；库区防渗采用C25 钢筋砼面板防渗，面板厚 度0.3米，库尾设置2道拦沙堰。新建灌区管道13341.65米、配 套完善管理用房等设施。口泉水库建成后，可向河堰镇境内的500亩耕地、13000场镇人口提供36.2万m3生活和生产用水，可有效改善当地灌溉条件和供水保障程度。本工程建设必要性充分、紧迫性突出，交通便利，建设条件良好，工程布置技术可行，经济合理，符合国家产业发展政策，社会效益显著，满足可持续发展的基本要求。立项依据充分。</t>
  </si>
  <si>
    <t>立项程序规范性</t>
  </si>
  <si>
    <t>2019年3月，重庆市开州区发展和改革委员会结合中国水利水电第七工程局有限公司审查意见和重庆宏源勘测设计有限公司的评估报告，以《关于开州区口泉水库工程可行性研究报告的批复》（开州发改审〔2024〕110号），同意建设开州区口泉水库工程（项目编码2019-500154-46-01-064142）。</t>
  </si>
  <si>
    <t>绩效目标设置情况</t>
  </si>
  <si>
    <t>绩效目标合理性</t>
  </si>
  <si>
    <t>根据预算一体化系统中单位填报的《重庆市增发国债水利领域2023-2024年项目绩效目标表--口泉水库工程》显示，一是绩效指标设置不完整，开州区口泉水库工程项目的年度整体绩效目标为空，三级指标总数为5个，无法全面反映项目情况。二是部分指标设置不合理，例如“建成后是否持续使用”与“质量验收合格”评价内容重复且“建成后是否持续使用”应考虑持续使用年限。</t>
  </si>
  <si>
    <t>绩效指标明确性</t>
  </si>
  <si>
    <t>根据预算一体化系统中单位填报的《开州财农发【2024】3号国债-23-重庆市开州区口泉水库工程》显示，开州区口泉水库工程项目的绩效指标设置不明确。具体表现为以下几点：一是指标过于笼统，没有明确到具体项目内容。例如“建成后是否持续使用”应明确持续使用年限。二是指标评价方式模糊，例如“提升社会认可度”未列出评价标准以及指标的计算方式。评价认为，项目绩效指标设置不规范、不明确、不够细化，无法完全满足“绩效指标清晰、细化、可衡量”的标准。</t>
  </si>
  <si>
    <t>资金投入情况</t>
  </si>
  <si>
    <t>预算编制科学性</t>
  </si>
  <si>
    <t>定量</t>
  </si>
  <si>
    <t>开州区口泉水库工程项目属于小二型水库工程，总投资为1.54亿元。截至目前清泉公司针对1.54亿元的支出方向在整体实施方案中做了明确标注。</t>
  </si>
  <si>
    <t>资金分配的合理性</t>
  </si>
  <si>
    <t>开州区口泉水库工程项目属于小二型水库工程，总投资为1.54亿元，本次重点绩效评价范围增发国债资金9500万元，截至目前清泉公司针对9500万元的支出方向在整体实施方案中做了明确标注,并编制了《开州区口泉水库工程2024年建设实施计划表》。计划实施内容与实际支出基本一致，项目预算投资额和工程量基本匹配。</t>
  </si>
  <si>
    <t>过程指标</t>
  </si>
  <si>
    <t>资金管理</t>
  </si>
  <si>
    <t>资金支付</t>
  </si>
  <si>
    <t>资金支出严格按照《财政部关于印发&lt;增发2023年国债资金管理办法&gt;的通知》（财预〔2023〕122号）、国家发展改革委《2023年增发国债项目管理办法》、《财政部重庆监管局 重庆市财政局关于进一步规范增发国债资金拨付的通知》（财渝监〔2024〕111号）以及《开州区财政局增发国债资金管理工作机制》等规定，对标增发国债资金使用范围，根据项目实际资金需求，及时编制上报资金使用计划；按照项目实施进度据实申请拨付国债资金，严格按照国库集中支付管理要求，将增发国债资金支付到最终收款人；及时更新增发国债资金支付台账，按时更新录入项目月度信息。未发现资金冒领、挪用的情况，也未发现拖欠工程款、材料费、民工工资等破坏营商环境的情况，但在执行中未严格按照编制的预算执行，而是在实际项目实施中据实支付。</t>
  </si>
  <si>
    <t>资金申请拨付情况</t>
  </si>
  <si>
    <t>严格按照国债资金管理办法和国库集中支付管理办法执行，预算执行合规合法，按照工程实际完成情况及时申请财政资金拨付，但由于项目实施进度较慢，资金年度预算执行率为57.22%，未达到上级要求。</t>
  </si>
  <si>
    <t>资金使用合规性</t>
  </si>
  <si>
    <t>清泉公司严格按照《财政部关于印发&lt;增发2023年国债资金管理办法&gt;的通知》（财预〔2023〕122号）《财政部重庆监管局 重庆市财政局关于进一步规范增发国债资金拨付的通知》（财渝监〔2024〕111号）等规定，对标增发国债资金使用范围，根据项目实际资金需求，按照项目实施进度据实申请拨付国债资金，严格按照国库集中支付管理要求，将增发国债资金支付到最终收款人。以此加强单位对国债项目资金的监督管理，保障口泉水库工程项目建设质量和资金安全，提高资金使用效益。</t>
  </si>
  <si>
    <t>业务管理</t>
  </si>
  <si>
    <t>组织管理</t>
  </si>
  <si>
    <t>清泉公司严格按照统一领导、分级管理、各负其责建立组织机构，机构设置合理，组织架构齐全，组织管理规范。</t>
  </si>
  <si>
    <t>制度建立</t>
  </si>
  <si>
    <t>制定了《财务管理制度（试行）》《费用管理办法（试行）》《招标管理办法（试行）》《合同管理办法》《工程收方计量及结算管理规定》《质量管理工作制度》《安全生产管理制度》等内控制度，明确具体管理要求和工作流程，确保项目有目标、有步骤的顺利实施。</t>
  </si>
  <si>
    <t>制度执行有效性</t>
  </si>
  <si>
    <t>清泉水务公司在实际管理和项目实施过程中严格执行国家和市级的相关制度规定，并根据口泉水库工程实施情况实时适当建立制度。但在实施工程中存在未完成项目变更程序而提前实施大坝及库区溶洞处理工程。</t>
  </si>
  <si>
    <t>项目质量可控性</t>
  </si>
  <si>
    <t>口泉水库征地拆迁安置办公室严格按照《小型水利水电工程建设征地补偿和移民安置条例》《重庆市开州区集体土地征收补偿安置实施办法》《开州区口泉水库工程建设征地补偿和移民补偿安置实施管理办法》等规定开展征地拆迁工作；对水利工程建设，清泉公司严格按照《水利工程质量管理规定》（水利部令第52号）、《水利水电工程施工质量检验与评定规程》（SL/T631—2025）相关规定对口泉水库工程项目的质量进行把控。根据相关质量监管资料显示，清泉公司对本项目较为重视，监管过程符合相关政策规定，较好的保证了项目质量的可控性。</t>
  </si>
  <si>
    <t>产出指标</t>
  </si>
  <si>
    <t>项目产出</t>
  </si>
  <si>
    <t>产出数量</t>
  </si>
  <si>
    <t>开州区口泉水库工程项目实际完成情况总体较好，当年实际进行完成内容符合计划内容且达到序时进度。</t>
  </si>
  <si>
    <t>产出质量</t>
  </si>
  <si>
    <t>根据清泉有限公司相关资料显示，项目的质量监控工作严格按照行业标准每天常态化开展，定期或不定期对项目建设情况进行巡查并登记巡查记录表，发现有操作不规范时及时纠正。</t>
  </si>
  <si>
    <t>产出时效</t>
  </si>
  <si>
    <t>根据清泉发公司提供的《口泉水库工程2024年施工进度计划》及评价小组现场调研情况来看，开州区口泉水库工程项目，按照倒排工期，及时达到序时目标。项目完成及时率为100%。评价认为，本项目按计划工期实施，但未达年度实施完成的要求，因此项目完成及时性为较好。</t>
  </si>
  <si>
    <t>产出成本</t>
  </si>
  <si>
    <t>根据清泉公司提供的支付明细账显示，清泉公司严格控制成本，一是建立成本控制制度，通过强化项目管理严格控制项目管理费用；二是落实公平竞争原则，采公开招标、竞争性必选、询价等方式确定勘察设计、施工、监理等实施单位，通过多家供应商竞争的方式压减建设成本；三是严格对照项目投资概算和招标预算实施建设内容，合理、有效控制项目投资。</t>
  </si>
  <si>
    <t>效益指标</t>
  </si>
  <si>
    <t>项目效益</t>
  </si>
  <si>
    <t>社会效益</t>
  </si>
  <si>
    <t>口泉水库建成后，可向河堰镇境内的500亩耕地、13000场镇人口提供36.2万m3生活和生产用水，可有效改善当地灌溉条件和供水保障程度。</t>
  </si>
  <si>
    <t>可持续性影响</t>
  </si>
  <si>
    <t>口泉水库建成后，合理使用年限为50年。</t>
  </si>
  <si>
    <t>社会公众满意度</t>
  </si>
  <si>
    <t>调查对象对项目实施过程的满意度较高，对项目实施效果的满意度较高。</t>
  </si>
  <si>
    <t>表46</t>
  </si>
  <si>
    <t>开州区公安局中央政法转移支付项目重点绩效评价表</t>
  </si>
  <si>
    <t>指标说明/评价要点</t>
  </si>
  <si>
    <t>计分方式</t>
  </si>
  <si>
    <t>需提供的证明材料</t>
  </si>
  <si>
    <t>扣分说明</t>
  </si>
  <si>
    <t>评价记录</t>
  </si>
  <si>
    <t>决策</t>
  </si>
  <si>
    <t>项目立项</t>
  </si>
  <si>
    <t>项目立项规范性</t>
  </si>
  <si>
    <t>项目申报、批复程序是否符合相关管理办法。</t>
  </si>
  <si>
    <t>符合得满分，不符合不得分。</t>
  </si>
  <si>
    <t>项目立项文件，批复申请文件</t>
  </si>
  <si>
    <t>开州财行发﹝2024﹞9号</t>
  </si>
  <si>
    <t>1.事前开展绩效评估并设立绩效目标；
2.绩效目标与实际工作内容是否具有相关性；
3.项目预期产出效益和效果是否符合正常的业绩水平；
4.是否有效反映项目的预期产出、效益等。</t>
  </si>
  <si>
    <t>部门中长期或年度工作计划等有关材料。</t>
  </si>
  <si>
    <t>1.根据提供的《中央政法转移支付资金绩效目标申报表》，项目设立了绩效目标，
2.绩效目标与实际工作内容相关；
3.项目预期产出效益和效果符合正常业绩水平；
4.设定的年度目标一定程度上反映了项目的效益，但没有反应项目的预期产出（包括产出数量、质量、时效、成本的具体情况）。</t>
  </si>
  <si>
    <t>1.是否将项目绩效目标细化分解为具体的绩效指标；
2.是否通过清晰、可衡量的指标值予以体现；
3.是否与预算确定的项目投资额或资金量相匹配；             4.是否展开绩效自评，自评是否规范、详实。</t>
  </si>
  <si>
    <t>项目绩效目标细化分解为具体的绩效指标，年度目标细分为产出、效益、满意度指标，包括数量指标、质量指标、时效指标、经济效益、社会效益、服务对象满意度，通过清晰、可衡量的指标值予以体现；
绩效指标与预算确定的项目投资额或资金量相匹配；
2024年度开展绩效自评。</t>
  </si>
  <si>
    <t>资金投入与落实</t>
  </si>
  <si>
    <t xml:space="preserve">1.资金预算的编制是否与年度工作任务计划相匹配；
2.预算额度测算依据是否科学、合理。         </t>
  </si>
  <si>
    <t>每符合1项得1分。</t>
  </si>
  <si>
    <t>财务制度、资金分配管理办法等制度</t>
  </si>
  <si>
    <t>2024年度中央合计下达资金3919万元。
1.开州财行发﹝2024﹞9号文件下达中央政法纪检监察转移支付（办案业务费和业务装备）资金3919万元
开州区公安局年初对各具体项目资金进行预算编制、额度测算，按照财政下达的各具体项目预算资金额度执行。</t>
  </si>
  <si>
    <t>预算执行率</t>
  </si>
  <si>
    <t>预算执行率=（已使用资金/已到位资金）×100%。</t>
  </si>
  <si>
    <t>根据分值和预算执行率按照比率分析法计算得分。</t>
  </si>
  <si>
    <t>申报、审核、审批等资料</t>
  </si>
  <si>
    <t>根据区公安局2024年度中央转移支付装备费及业务办案费明细账，财政拨款39190000元，项目支出22962241.47元，年末结余资金16227758.53元。2024年预算执行率为58.59%，得分=58.59%*1=5.86</t>
  </si>
  <si>
    <t>管理</t>
  </si>
  <si>
    <t>资金使用的合规性</t>
  </si>
  <si>
    <t>项目资金使用是否符合相关的财务管理制度规定，用以反映和考核项目资金的规范运行情况。
1.是否符合财务管理制度、专项资金管理办法及有关法律法规的规定；                  
2.资金的拨付是否有完整的审批程序和手续；
3.是否符合项目预算批复或合同规定的用途；
4.是否存在截留、挤占、挪用、虚列支出等情况。</t>
  </si>
  <si>
    <t>每不符合1项扣2分，扣完为止。</t>
  </si>
  <si>
    <t>未发现不符合资金管理办法的项目支出。</t>
  </si>
  <si>
    <t>组织实施</t>
  </si>
  <si>
    <t>组织机构</t>
  </si>
  <si>
    <t>组织机构健全，分工明确。</t>
  </si>
  <si>
    <t>机构文件，职责分工</t>
  </si>
  <si>
    <t>根据重庆市开州区人民政府办公室关于印发重庆市开州区公安局主要职责内设机构和人员编制规定的通知（开州府办发﹝2016﹞122号）、中共重庆开州区公安局委员会关于党委班子成员分工的通知（开州公委﹝2020﹞44号），通知明确规定了公安局主要职责内设机构、人员编制及成员分工。</t>
  </si>
  <si>
    <t>管理制度健全性</t>
  </si>
  <si>
    <t>部门业务管理制度、办案程序制度、资产（装备）管理制度是否健全。</t>
  </si>
  <si>
    <t>每不符合1项扣1分，扣完为止。</t>
  </si>
  <si>
    <t>项目管理制度、财务制度、出勤记录、办案记录等</t>
  </si>
  <si>
    <t>根据公安部门提供的重庆市开州区公安局精细化规范化管理制度汇编，有完善的业务工作、执法规范化、治安涉密制度、国保涉密制度、资产管理制度等，业务工作方面包括工作对象管理规范、户籍窗口工作规范、居民身份证办理程序、流动人口出租屋管理规范、楼牌编制、人口信息系统操作规范、社区民警工作规范、特种行业及娱乐场所治安管理工作规范、征兵政治考核工作规范、枪爆危物品管理工作指南。执法规范化制度包括局长公开电话办理工作规定、视频巡逻工作规范及考核办法、重点工作跟踪问效工作办法、值班备勤工作规范、110接处警工作规定、信息收集报送及研判工作规定、重大警情和重要警务活动指挥调度规范、执法质量考评办法、冤假错案责任终身追究制度、办理取保候审案件的相关规定、涉案财物及代为报关财务管理规定。</t>
  </si>
  <si>
    <t>制度执行有效性及项目质量可控性</t>
  </si>
  <si>
    <t>项目实施是否符合相关管理规定，用以反映和考核相关管理制度的有效执行情况。</t>
  </si>
  <si>
    <t>查看账本凭证、办案记录等资料</t>
  </si>
  <si>
    <t>未发现不符合项目管理办法的项目支出。</t>
  </si>
  <si>
    <t>产出</t>
  </si>
  <si>
    <t>反恐维稳工作</t>
  </si>
  <si>
    <t>反恐维稳工作实际完成情况。</t>
  </si>
  <si>
    <t>根据分值和实际完成率按照比率分析法计算得分。</t>
  </si>
  <si>
    <t>根据市公安局的2024年度区县公安机关运行效能检测评估数据展示表（九），显示预防警务板块，政治安全得分10分满分。</t>
  </si>
  <si>
    <t>支持政法部门办案</t>
  </si>
  <si>
    <t>支持政法部门办案（业务）数量实际完成情况。</t>
  </si>
  <si>
    <t>根据分值和实际结案率按照比率分析法计算基础得分</t>
  </si>
  <si>
    <t>根据市公安局的2024年度区县公安机关运行效能检测评估数据展示表（六），显示2024年立案数2334件，结案数1517件，结案率65%。全市平均结案率61.31%，得分=65%/61.31%*3=3分。</t>
  </si>
  <si>
    <t>支持政法部门业务装备</t>
  </si>
  <si>
    <t>支持政法部门业务装备数量实际完成情况。</t>
  </si>
  <si>
    <t>实际装备数量有增长，基础得分3分。</t>
  </si>
  <si>
    <t>2024年业务装备费支出1054.7万元，2023年装备支出943.81万元，增长11.75%。根据2024年科信总队考核结果：我局并列全市第一，视频监控建设应用方面合格监控数量达标、合格视频监控在线率达标、合格智能化卡口在线率达标；大数据创新应用方面，获得公安部改革创新大赛优秀奖，市局改革创新大赛三等奖，本项不扣分。</t>
  </si>
  <si>
    <t>禁毒工作</t>
  </si>
  <si>
    <t>禁毒宣传，铲除罂粟，打击贩毒工作实际完成情况。</t>
  </si>
  <si>
    <t>根据市公安局的2024年度区县公安机关运行效能检测评估数据展示表（十二），显示2024年查戒吸毒人员完成率133.63%。</t>
  </si>
  <si>
    <t>扫黑除恶</t>
  </si>
  <si>
    <t>扫黑除恶，铲除黑恶势力工作实际完成情况。</t>
  </si>
  <si>
    <t>根据分值和实际完成率按照比率分析法计算得分</t>
  </si>
  <si>
    <t>根据市公安局的2024年度区县公安机关运行效能检测评估数据展示表（二），结合分值扫黑除恶我局得分满分</t>
  </si>
  <si>
    <t>追赃返还</t>
  </si>
  <si>
    <t>诈骗案件、三类案件追赃返还</t>
  </si>
  <si>
    <t>满分3分。</t>
  </si>
  <si>
    <t>根据市公安局的2024年度区县公安机关运行效能检测评估数据展示表（三），显示全市诈骗案件追赃返还率40.98%，开州返还率61.23%，得1.5分，全市三类案件返还金额0.94万元，开州0.51万元，得分=0.51/0.94*1.5分=0.72分</t>
  </si>
  <si>
    <t>治安案件办理</t>
  </si>
  <si>
    <t>治安案件办结率</t>
  </si>
  <si>
    <t>根据市公安局的2024年度区县公安机关运行效能检测评估数据展示表（六），显示治安案件办结率91.44%，得分91.44%*3=2.74</t>
  </si>
  <si>
    <t>现场执法，业务培训</t>
  </si>
  <si>
    <t>目标支持开展现场执法、业务培训次的实际完成市局考核情况。</t>
  </si>
  <si>
    <t>民警参考合格率为97%，得分97%*3=2.91</t>
  </si>
  <si>
    <t>2024年度民警参考合格率达97%，辅警抽考合格率达100%</t>
  </si>
  <si>
    <t>年度工作质量</t>
  </si>
  <si>
    <t>2024年区县公安机关运行效能监测评估数据结果。</t>
  </si>
  <si>
    <t>根据分值和得分率按照比率分析法计算得分。</t>
  </si>
  <si>
    <t>办案数</t>
  </si>
  <si>
    <t>开州区总排名14位，总分101.423分，得分率100%。</t>
  </si>
  <si>
    <t>出警时效</t>
  </si>
  <si>
    <t>出警及时率。</t>
  </si>
  <si>
    <t>出警资料</t>
  </si>
  <si>
    <t>根据市公安局的2024年度区县公安机关运行效能检测评估数据展示表（十二），显示2024年防控质效勤务完成率100%。</t>
  </si>
  <si>
    <t>效益</t>
  </si>
  <si>
    <t>保障部门经费</t>
  </si>
  <si>
    <t>不出现办案经费不足等问题。</t>
  </si>
  <si>
    <t>根据实际工作情况并结合该单项满意度问卷打分，满意度≥95%，得满分，否则根据分值和服务对象的满意度按照比率分析法计算得分。</t>
  </si>
  <si>
    <t>办案人员对“办案经费是否充足”一项的满意度为80%，部分员工反映办案经费较低。得分=80%*4=3.2分。</t>
  </si>
  <si>
    <t>办案人员对“办案经费是否充足”一项的满意度为80%，部分员工反映办案经费较低。</t>
  </si>
  <si>
    <t>提高办案装备战斗力</t>
  </si>
  <si>
    <t>不出现办案装备落后等问题。</t>
  </si>
  <si>
    <t>办案人员对“办案装备是否落后”一项的满意度为80%。得分=80%*4=3.2分。</t>
  </si>
  <si>
    <t>办案人员对“办案装备是否落后”一项的满意度为80%。</t>
  </si>
  <si>
    <t>维护社会安全和稳定</t>
  </si>
  <si>
    <t>不出现黑恶势力等问题。</t>
  </si>
  <si>
    <t>群众对开州区社会安全和稳定情况的满意度为100%。</t>
  </si>
  <si>
    <t>经济效益</t>
  </si>
  <si>
    <t>促进经济稳定发展</t>
  </si>
  <si>
    <t>惠民强企，促进当地经济稳定发展。</t>
  </si>
  <si>
    <t>根据惠民强企项进行评估得分。</t>
  </si>
  <si>
    <t>根据2024年区县公安机关运行效能监测评估数据展示表惠民强企得分21.249分，总分26分，本项得分=21.249/26*4=3.27分。</t>
  </si>
  <si>
    <t>满意度</t>
  </si>
  <si>
    <t>工作人员满意度</t>
  </si>
  <si>
    <t>内部工作人员对办案业务经费的充足性、办案装备、物资、部门经费分配的满意度。</t>
  </si>
  <si>
    <t>问卷调查，满意度≥95%：10分；≥90%：8分；≥85%：6分；≥80%：4分；≥75%：2分；＜75%得0分。</t>
  </si>
  <si>
    <t>发放问卷调查表</t>
  </si>
  <si>
    <t>总体满意度为92%，其中，对“办案经费是否充足”一项的满意度为80%；对“办案装备是否落后”一项的满意度为80%；对“购置的办案装备是否能解决办案方面的困难”一项的满意度为100%；对“购置的物资是否充足”一项的满意度为100%；对“部门经费分配是否合理”一项的满意度为100%。</t>
  </si>
  <si>
    <t>通过对内部员工，共15人进行问卷调查，总体满意度为92%，其中，对“办案经费是否充足”一项的满意度为80%；对“办案装备是否落后”一项的满意度为80%；对“购置的办案装备是否能解决办案方面的困难”一项的满意度为100%；对“购置的物资是否充足”一项的满意度为100%；对“部门经费分配是否合理”一项的满意度为100%。满意度较低的原因主要是部分员工反映报销差旅等支付不及时。</t>
  </si>
  <si>
    <t>群众满意程度</t>
  </si>
  <si>
    <t>按收集到的服务对象对公安部门业务办案效率、工作质量、禁毒宣传工作、大型活动安保工作、维持社会稳定工作、开州区社会安全和稳定情况公安民警素质和服务质量的满意度。</t>
  </si>
  <si>
    <t>总体满意度96.67%</t>
  </si>
  <si>
    <t>通过对15名群众进行电话问卷调查，总体满意度为96.67%，其中，群众对公安部门业务办案效率、工作质量的满意度为100%；对公安部门进行的禁毒宣传工作的满意度为86.67%；对公安部门组织进行的大型活动安保工作的满意度为100%；对公安部门在=维持社会稳定工作的满意度为100%；对开州区社会安全和稳定情况的满意度为100%；对公安民警素质和服务质量的满意度为93.33%。</t>
  </si>
  <si>
    <t>注：评价指标总分为100分，分4挡：评价得分90（含）-100分为优、评价得分80（含）-90分为良、评价得分60（含）-80分为中、60分以下为差。</t>
  </si>
  <si>
    <t>表47</t>
  </si>
  <si>
    <t>义务教育薄弱环节改善与能力提升项目重点绩效评价表</t>
  </si>
  <si>
    <t>指标说明</t>
  </si>
  <si>
    <t>评价标准</t>
  </si>
  <si>
    <t>得分</t>
  </si>
  <si>
    <t>评分说明</t>
  </si>
  <si>
    <t>项目决策</t>
  </si>
  <si>
    <t>规划立项</t>
  </si>
  <si>
    <t>立项合理性</t>
  </si>
  <si>
    <t>项目规划符合支持方向和学校实际，优先保障基本办学条件。</t>
  </si>
  <si>
    <t>项目规划符合支持方向和学校实际4分。</t>
  </si>
  <si>
    <t>程序规范性</t>
  </si>
  <si>
    <t>项目立项程序规范，手续齐全。</t>
  </si>
  <si>
    <t>按照招标、建设规范程序推进项目实施4分。</t>
  </si>
  <si>
    <t>绩效目标</t>
  </si>
  <si>
    <t>绩效目标是否明确、合理，项目预期产出效益和效果是否符合正常水平；绩效指标是否清晰、可衡量。</t>
  </si>
  <si>
    <t>每项2分。</t>
  </si>
  <si>
    <t>部分实施单位绩效目标设置不清晰，不好衡量</t>
  </si>
  <si>
    <t>资金投入</t>
  </si>
  <si>
    <t>预算编制是否科学合理，预算内容与项目内容是否相符。</t>
  </si>
  <si>
    <t>资金分配合理性</t>
  </si>
  <si>
    <t>预算资金分配依据是否充分，资金分配额度是否合理。</t>
  </si>
  <si>
    <t>项目管理</t>
  </si>
  <si>
    <t>资金到位率</t>
  </si>
  <si>
    <t>实际到位资金与计划投入资金的比率</t>
  </si>
  <si>
    <t>资金到位率≤60%，得0分；60%&lt;资金到位率&lt;100%，得1.5分；资金到位率≥100%，满分。</t>
  </si>
  <si>
    <t>资金使用是否履行审批程序；资金支付程序是否规范；支付方式是否符合规定；是否符合项目预算批复或合同规定的用途；是否存在截留、挤占、挪用、虚列支出；是否违规用于单位运行经费和人员相关支出等情况。</t>
  </si>
  <si>
    <t>每符合一项1分。</t>
  </si>
  <si>
    <t>是否健全组织机构并落实专人负责；机构运转是否协调、有效，沟通协调是否顺畅。</t>
  </si>
  <si>
    <t>制度管理</t>
  </si>
  <si>
    <t>是否已制定或具有相应的项目资金管理办法，管理办法是否全面、完善，以保障项目资金规范安全运行；项目实施单位财务管理制度是否健全。</t>
  </si>
  <si>
    <t>建立健全项目管理制度2分；严格执行相关项目管理制度2分。</t>
  </si>
  <si>
    <t>数量指标</t>
  </si>
  <si>
    <t>设备数量</t>
  </si>
  <si>
    <t>购买设备数量情况。</t>
  </si>
  <si>
    <t>对照绩效目标评价产出数量，未完成按比例扣分。</t>
  </si>
  <si>
    <t>新建、改造面积</t>
  </si>
  <si>
    <t>教学及辅助用房、体育场地（馆）、教育教学仪器配备、校园安全达标的完成情况。</t>
  </si>
  <si>
    <t>能统计到数据的实际完工面积比绩效目标设定值少1236.7平方米，少4.6%</t>
  </si>
  <si>
    <t>质量指标</t>
  </si>
  <si>
    <t>项目验收合格率</t>
  </si>
  <si>
    <t>设备及工程验收合格情况。</t>
  </si>
  <si>
    <t>对照绩效目标评价产出质量，存在质量问题的相应扣分。</t>
  </si>
  <si>
    <t>施工安全事故发生率</t>
  </si>
  <si>
    <t>整个工期是否发生质量安全事故。</t>
  </si>
  <si>
    <t>所有工程项目整个工期未发生质量安全事故满分，否则不得分。</t>
  </si>
  <si>
    <t>时效指标</t>
  </si>
  <si>
    <t>资金及时支付率</t>
  </si>
  <si>
    <t>一定时期（本年度或项目期）内项目实际拨付的资金</t>
  </si>
  <si>
    <t>预算执行率≤60%，得0分；60%&lt;预算执行率&lt;100%，得1分；预算执行率≥100%，满分。</t>
  </si>
  <si>
    <t>2024年预算执行率仅为15%，得1分</t>
  </si>
  <si>
    <t>项目按期完成率</t>
  </si>
  <si>
    <t>项目是否在规定时间完成建设任务。</t>
  </si>
  <si>
    <t>对照绩效目标评价产出时效，按期完成得分，存在延期问题的相应扣分。</t>
  </si>
  <si>
    <t>德阳中学扩容工程未按期完成建设任务</t>
  </si>
  <si>
    <t>成本指标</t>
  </si>
  <si>
    <t>成本节约率</t>
  </si>
  <si>
    <t>项目实际成本与计划成本比率。</t>
  </si>
  <si>
    <t>成本节约率＞10%，满分；10%≥成本节约率＞0，得4分；0≥成本节约率＞-10%，得2分；-10%≥成本节约率，得0分。</t>
  </si>
  <si>
    <t>按已支付完毕的项目测算成本节约率为7.7%</t>
  </si>
  <si>
    <t>受益人数</t>
  </si>
  <si>
    <t>项目实施受益的师生人数。</t>
  </si>
  <si>
    <t>对照绩效目标评价受益学生人数是否完成设定目标，未完成相应扣分。</t>
  </si>
  <si>
    <t>部分学校实际受益人数无法衡量或低于绩效目标设定值</t>
  </si>
  <si>
    <t>改善办学条件</t>
  </si>
  <si>
    <t>宿舍、食堂、厕所、体育运动等场地，洗浴、饮水、取暖等设施配备满足义务教育学校教学、生活基本条件。</t>
  </si>
  <si>
    <t>对照绩效目标评价改善办学条件完成度，未完成相应扣分。</t>
  </si>
  <si>
    <t>可持续影响</t>
  </si>
  <si>
    <t>持续发挥作用年限</t>
  </si>
  <si>
    <t>设施设备综合使用年限、场地持续发挥作用年限情况。</t>
  </si>
  <si>
    <t>对照绩效目标评价使用年限达标。</t>
  </si>
  <si>
    <t>服务对象满意度</t>
  </si>
  <si>
    <t>师生满意度</t>
  </si>
  <si>
    <t>学校师生对项目实施的满意程度。</t>
  </si>
  <si>
    <t>对照绩效目标评价服务对象满意度。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</si>
</sst>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000"/>
    <numFmt numFmtId="179" formatCode="0.0"/>
    <numFmt numFmtId="180" formatCode="0_ "/>
    <numFmt numFmtId="181" formatCode="0_);[Red]\(0\)"/>
    <numFmt numFmtId="182" formatCode="0.0_ "/>
    <numFmt numFmtId="183" formatCode="0.0%"/>
    <numFmt numFmtId="184" formatCode="#,##0_);[Red]\(#,##0\)"/>
  </numFmts>
  <fonts count="103">
    <font>
      <sz val="12"/>
      <name val="宋体"/>
      <charset val="134"/>
    </font>
    <font>
      <b/>
      <sz val="16"/>
      <color rgb="FF000000"/>
      <name val="仿宋_GB2312"/>
      <charset val="134"/>
    </font>
    <font>
      <sz val="10"/>
      <color rgb="FF000000"/>
      <name val="方正黑体_GBK"/>
      <charset val="134"/>
    </font>
    <font>
      <sz val="10.5"/>
      <color rgb="FF000000"/>
      <name val="方正仿宋_GBK"/>
      <charset val="134"/>
    </font>
    <font>
      <sz val="10"/>
      <color rgb="FF000000"/>
      <name val="方正仿宋_GBK"/>
      <charset val="134"/>
    </font>
    <font>
      <sz val="11"/>
      <color rgb="FF000000"/>
      <name val="宋体"/>
      <charset val="134"/>
    </font>
    <font>
      <b/>
      <sz val="11"/>
      <name val="宋体"/>
      <charset val="134"/>
    </font>
    <font>
      <sz val="11"/>
      <name val="宋体"/>
      <charset val="134"/>
    </font>
    <font>
      <b/>
      <sz val="18"/>
      <name val="宋体"/>
      <charset val="134"/>
    </font>
    <font>
      <sz val="9"/>
      <color theme="1"/>
      <name val="宋体"/>
      <charset val="134"/>
      <scheme val="minor"/>
    </font>
    <font>
      <b/>
      <sz val="12"/>
      <color theme="1"/>
      <name val="宋体"/>
      <charset val="134"/>
      <scheme val="minor"/>
    </font>
    <font>
      <b/>
      <sz val="9"/>
      <color theme="1"/>
      <name val="宋体"/>
      <charset val="134"/>
      <scheme val="minor"/>
    </font>
    <font>
      <sz val="9"/>
      <color theme="1"/>
      <name val="方正仿宋_GBK"/>
      <charset val="134"/>
    </font>
    <font>
      <sz val="9"/>
      <name val="方正仿宋_GBK"/>
      <charset val="134"/>
    </font>
    <font>
      <sz val="12"/>
      <color theme="1"/>
      <name val="Times New Roman"/>
      <charset val="134"/>
    </font>
    <font>
      <sz val="11"/>
      <color theme="1"/>
      <name val="宋体"/>
      <charset val="134"/>
      <scheme val="minor"/>
    </font>
    <font>
      <sz val="20"/>
      <color theme="1"/>
      <name val="方正小标宋_GBK"/>
      <charset val="134"/>
    </font>
    <font>
      <b/>
      <sz val="12"/>
      <color theme="1"/>
      <name val="方正仿宋_GBK"/>
      <charset val="134"/>
    </font>
    <font>
      <sz val="12"/>
      <color theme="1"/>
      <name val="方正书宋_GBK"/>
      <charset val="134"/>
    </font>
    <font>
      <sz val="12"/>
      <name val="Times New Roman"/>
      <charset val="134"/>
    </font>
    <font>
      <sz val="11"/>
      <color theme="1"/>
      <name val="Times New Roman"/>
      <charset val="134"/>
    </font>
    <font>
      <sz val="20"/>
      <color rgb="FF000000"/>
      <name val="Times New Roman"/>
      <charset val="134"/>
    </font>
    <font>
      <sz val="20"/>
      <color indexed="8"/>
      <name val="Times New Roman"/>
      <charset val="134"/>
    </font>
    <font>
      <sz val="10"/>
      <name val="Times New Roman"/>
      <charset val="134"/>
    </font>
    <font>
      <sz val="11"/>
      <color indexed="8"/>
      <name val="Times New Roman"/>
      <charset val="134"/>
    </font>
    <font>
      <sz val="16"/>
      <color indexed="8"/>
      <name val="Times New Roman"/>
      <charset val="134"/>
    </font>
    <font>
      <sz val="12"/>
      <color indexed="8"/>
      <name val="Times New Roman"/>
      <charset val="134"/>
    </font>
    <font>
      <sz val="11"/>
      <name val="Times New Roman"/>
      <charset val="134"/>
    </font>
    <font>
      <sz val="20"/>
      <name val="方正小标宋_GBK"/>
      <charset val="134"/>
    </font>
    <font>
      <sz val="12"/>
      <name val="方正仿宋_GBK"/>
      <charset val="134"/>
    </font>
    <font>
      <b/>
      <sz val="12"/>
      <name val="Times New Roman"/>
      <charset val="134"/>
    </font>
    <font>
      <sz val="16"/>
      <color indexed="8"/>
      <name val="方正小标宋_GBK"/>
      <charset val="134"/>
    </font>
    <font>
      <sz val="11"/>
      <color indexed="8"/>
      <name val="宋体"/>
      <charset val="134"/>
      <scheme val="minor"/>
    </font>
    <font>
      <sz val="20"/>
      <color indexed="8"/>
      <name val="方正小标宋_GBK"/>
      <charset val="134"/>
    </font>
    <font>
      <sz val="12"/>
      <name val="方正黑体_GBK"/>
      <charset val="134"/>
    </font>
    <font>
      <sz val="20"/>
      <name val="Times New Roman"/>
      <charset val="134"/>
    </font>
    <font>
      <sz val="12"/>
      <color indexed="8"/>
      <name val="方正黑体_GBK"/>
      <charset val="134"/>
    </font>
    <font>
      <sz val="9"/>
      <name val="Times New Roman"/>
      <charset val="134"/>
    </font>
    <font>
      <b/>
      <sz val="12"/>
      <color theme="1"/>
      <name val="Times New Roman"/>
      <charset val="134"/>
    </font>
    <font>
      <sz val="20"/>
      <color theme="1"/>
      <name val="Times New Roman"/>
      <charset val="134"/>
    </font>
    <font>
      <sz val="12"/>
      <name val="方正书宋_GBK"/>
      <charset val="134"/>
    </font>
    <font>
      <sz val="12"/>
      <color rgb="FFFF0000"/>
      <name val="Times New Roman"/>
      <charset val="134"/>
    </font>
    <font>
      <sz val="12"/>
      <name val="Courier"/>
      <charset val="134"/>
    </font>
    <font>
      <sz val="11"/>
      <name val="Courier"/>
      <charset val="134"/>
    </font>
    <font>
      <sz val="9"/>
      <name val="宋体"/>
      <charset val="134"/>
    </font>
    <font>
      <sz val="12"/>
      <color theme="1"/>
      <name val="方正仿宋_GBK"/>
      <charset val="134"/>
    </font>
    <font>
      <sz val="12"/>
      <name val="仿宋_GB2312"/>
      <charset val="134"/>
    </font>
    <font>
      <sz val="18"/>
      <name val="方正小标宋_GBK"/>
      <charset val="134"/>
    </font>
    <font>
      <sz val="12"/>
      <color rgb="FFFF0000"/>
      <name val="仿宋_GB2312"/>
      <charset val="134"/>
    </font>
    <font>
      <sz val="11"/>
      <name val="宋体"/>
      <charset val="134"/>
      <scheme val="minor"/>
    </font>
    <font>
      <sz val="12"/>
      <name val="方正楷体_GBK"/>
      <charset val="134"/>
    </font>
    <font>
      <sz val="11"/>
      <color theme="1"/>
      <name val="方正黑体_GBK"/>
      <charset val="134"/>
    </font>
    <font>
      <sz val="11"/>
      <color theme="1"/>
      <name val="宋体"/>
      <charset val="134"/>
    </font>
    <font>
      <sz val="11"/>
      <name val="黑体"/>
      <charset val="134"/>
    </font>
    <font>
      <b/>
      <sz val="11"/>
      <name val="宋体"/>
      <charset val="134"/>
      <scheme val="minor"/>
    </font>
    <font>
      <sz val="18"/>
      <color theme="1"/>
      <name val="Times New Roman"/>
      <charset val="134"/>
    </font>
    <font>
      <sz val="12"/>
      <name val="黑体"/>
      <charset val="134"/>
    </font>
    <font>
      <sz val="14"/>
      <color theme="1"/>
      <name val="方正黑体_GBK"/>
      <charset val="134"/>
    </font>
    <font>
      <sz val="18"/>
      <color theme="1"/>
      <name val="方正小标宋_GBK"/>
      <charset val="134"/>
    </font>
    <font>
      <sz val="10"/>
      <color theme="1"/>
      <name val="宋体"/>
      <charset val="134"/>
      <scheme val="minor"/>
    </font>
    <font>
      <sz val="10"/>
      <color theme="1"/>
      <name val="方正书宋_GBK"/>
      <charset val="134"/>
    </font>
    <font>
      <sz val="10"/>
      <name val="方正书宋_GBK"/>
      <charset val="134"/>
    </font>
    <font>
      <b/>
      <sz val="10"/>
      <color indexed="8"/>
      <name val="方正书宋_GBK"/>
      <charset val="134"/>
    </font>
    <font>
      <sz val="10"/>
      <name val="宋体"/>
      <charset val="134"/>
    </font>
    <font>
      <sz val="12"/>
      <color theme="1"/>
      <name val="方正黑体_GBK"/>
      <charset val="134"/>
    </font>
    <font>
      <b/>
      <sz val="12"/>
      <name val="方正仿宋_GBK"/>
      <charset val="134"/>
    </font>
    <font>
      <sz val="12"/>
      <color theme="1"/>
      <name val="方正楷体_GBK"/>
      <charset val="134"/>
    </font>
    <font>
      <sz val="18"/>
      <name val="Times New Roman"/>
      <charset val="134"/>
    </font>
    <font>
      <sz val="12"/>
      <color rgb="FF000000"/>
      <name val="Times New Roman"/>
      <charset val="134"/>
    </font>
    <font>
      <sz val="12"/>
      <color rgb="FF000000"/>
      <name val="方正仿宋_GBK"/>
      <charset val="134"/>
    </font>
    <font>
      <sz val="16"/>
      <color theme="1"/>
      <name val="方正仿宋_GBK"/>
      <charset val="134"/>
    </font>
    <font>
      <sz val="16"/>
      <color theme="1"/>
      <name val="Times New Roman"/>
      <charset val="134"/>
    </font>
    <font>
      <sz val="11"/>
      <name val="方正楷体_GBK"/>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sz val="11"/>
      <name val="方正仿宋_GBK"/>
      <charset val="134"/>
    </font>
    <font>
      <sz val="12"/>
      <color indexed="8"/>
      <name val="宋体"/>
      <charset val="134"/>
    </font>
    <font>
      <sz val="12"/>
      <color indexed="8"/>
      <name val="方正仿宋_GBK"/>
      <charset val="134"/>
    </font>
    <font>
      <b/>
      <sz val="12"/>
      <name val="宋体"/>
      <charset val="134"/>
    </font>
    <font>
      <sz val="20"/>
      <color rgb="FF000000"/>
      <name val="方正小标宋_GBK"/>
      <charset val="134"/>
    </font>
    <font>
      <sz val="11"/>
      <color theme="1"/>
      <name val="方正仿宋_GBK"/>
      <charset val="134"/>
    </font>
    <font>
      <sz val="12"/>
      <color theme="1"/>
      <name val="宋体"/>
      <charset val="134"/>
    </font>
    <font>
      <sz val="11"/>
      <name val="方正黑体_GBK"/>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73" fillId="0" borderId="0" applyFill="0" applyBorder="0" applyAlignment="0" applyProtection="0"/>
    <xf numFmtId="44" fontId="73" fillId="0" borderId="0" applyFill="0" applyBorder="0" applyAlignment="0" applyProtection="0"/>
    <xf numFmtId="9" fontId="73" fillId="0" borderId="0" applyFill="0" applyBorder="0" applyAlignment="0" applyProtection="0"/>
    <xf numFmtId="41" fontId="73" fillId="0" borderId="0" applyFill="0" applyBorder="0" applyAlignment="0" applyProtection="0"/>
    <xf numFmtId="42" fontId="73" fillId="0" borderId="0" applyFill="0" applyBorder="0" applyAlignment="0" applyProtection="0"/>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5" fillId="5" borderId="32" applyNumberFormat="0" applyFont="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33" applyNumberFormat="0" applyFill="0" applyAlignment="0" applyProtection="0">
      <alignment vertical="center"/>
    </xf>
    <xf numFmtId="0" fontId="80" fillId="0" borderId="33" applyNumberFormat="0" applyFill="0" applyAlignment="0" applyProtection="0">
      <alignment vertical="center"/>
    </xf>
    <xf numFmtId="0" fontId="81" fillId="0" borderId="34" applyNumberFormat="0" applyFill="0" applyAlignment="0" applyProtection="0">
      <alignment vertical="center"/>
    </xf>
    <xf numFmtId="0" fontId="81" fillId="0" borderId="0" applyNumberFormat="0" applyFill="0" applyBorder="0" applyAlignment="0" applyProtection="0">
      <alignment vertical="center"/>
    </xf>
    <xf numFmtId="0" fontId="82" fillId="6" borderId="35" applyNumberFormat="0" applyAlignment="0" applyProtection="0">
      <alignment vertical="center"/>
    </xf>
    <xf numFmtId="0" fontId="83" fillId="7" borderId="36" applyNumberFormat="0" applyAlignment="0" applyProtection="0">
      <alignment vertical="center"/>
    </xf>
    <xf numFmtId="0" fontId="84" fillId="7" borderId="35" applyNumberFormat="0" applyAlignment="0" applyProtection="0">
      <alignment vertical="center"/>
    </xf>
    <xf numFmtId="0" fontId="85" fillId="8" borderId="37" applyNumberFormat="0" applyAlignment="0" applyProtection="0">
      <alignment vertical="center"/>
    </xf>
    <xf numFmtId="0" fontId="86" fillId="0" borderId="38" applyNumberFormat="0" applyFill="0" applyAlignment="0" applyProtection="0">
      <alignment vertical="center"/>
    </xf>
    <xf numFmtId="0" fontId="87" fillId="0" borderId="39" applyNumberFormat="0" applyFill="0" applyAlignment="0" applyProtection="0">
      <alignment vertical="center"/>
    </xf>
    <xf numFmtId="0" fontId="88" fillId="9" borderId="0" applyNumberFormat="0" applyBorder="0" applyAlignment="0" applyProtection="0">
      <alignment vertical="center"/>
    </xf>
    <xf numFmtId="0" fontId="89" fillId="10" borderId="0" applyNumberFormat="0" applyBorder="0" applyAlignment="0" applyProtection="0">
      <alignment vertical="center"/>
    </xf>
    <xf numFmtId="0" fontId="90" fillId="11" borderId="0" applyNumberFormat="0" applyBorder="0" applyAlignment="0" applyProtection="0">
      <alignment vertical="center"/>
    </xf>
    <xf numFmtId="0" fontId="91" fillId="12" borderId="0" applyNumberFormat="0" applyBorder="0" applyAlignment="0" applyProtection="0">
      <alignment vertical="center"/>
    </xf>
    <xf numFmtId="0" fontId="92" fillId="13" borderId="0" applyNumberFormat="0" applyBorder="0" applyAlignment="0" applyProtection="0">
      <alignment vertical="center"/>
    </xf>
    <xf numFmtId="0" fontId="92" fillId="14" borderId="0" applyNumberFormat="0" applyBorder="0" applyAlignment="0" applyProtection="0">
      <alignment vertical="center"/>
    </xf>
    <xf numFmtId="0" fontId="91" fillId="15" borderId="0" applyNumberFormat="0" applyBorder="0" applyAlignment="0" applyProtection="0">
      <alignment vertical="center"/>
    </xf>
    <xf numFmtId="0" fontId="91" fillId="16" borderId="0" applyNumberFormat="0" applyBorder="0" applyAlignment="0" applyProtection="0">
      <alignment vertical="center"/>
    </xf>
    <xf numFmtId="0" fontId="92" fillId="17" borderId="0" applyNumberFormat="0" applyBorder="0" applyAlignment="0" applyProtection="0">
      <alignment vertical="center"/>
    </xf>
    <xf numFmtId="0" fontId="92" fillId="18" borderId="0" applyNumberFormat="0" applyBorder="0" applyAlignment="0" applyProtection="0">
      <alignment vertical="center"/>
    </xf>
    <xf numFmtId="0" fontId="91" fillId="19" borderId="0" applyNumberFormat="0" applyBorder="0" applyAlignment="0" applyProtection="0">
      <alignment vertical="center"/>
    </xf>
    <xf numFmtId="0" fontId="91" fillId="20" borderId="0" applyNumberFormat="0" applyBorder="0" applyAlignment="0" applyProtection="0">
      <alignment vertical="center"/>
    </xf>
    <xf numFmtId="0" fontId="92" fillId="21" borderId="0" applyNumberFormat="0" applyBorder="0" applyAlignment="0" applyProtection="0">
      <alignment vertical="center"/>
    </xf>
    <xf numFmtId="0" fontId="92" fillId="22" borderId="0" applyNumberFormat="0" applyBorder="0" applyAlignment="0" applyProtection="0">
      <alignment vertical="center"/>
    </xf>
    <xf numFmtId="0" fontId="91" fillId="23" borderId="0" applyNumberFormat="0" applyBorder="0" applyAlignment="0" applyProtection="0">
      <alignment vertical="center"/>
    </xf>
    <xf numFmtId="0" fontId="91" fillId="24" borderId="0" applyNumberFormat="0" applyBorder="0" applyAlignment="0" applyProtection="0">
      <alignment vertical="center"/>
    </xf>
    <xf numFmtId="0" fontId="92" fillId="25" borderId="0" applyNumberFormat="0" applyBorder="0" applyAlignment="0" applyProtection="0">
      <alignment vertical="center"/>
    </xf>
    <xf numFmtId="0" fontId="92" fillId="26" borderId="0" applyNumberFormat="0" applyBorder="0" applyAlignment="0" applyProtection="0">
      <alignment vertical="center"/>
    </xf>
    <xf numFmtId="0" fontId="91" fillId="27" borderId="0" applyNumberFormat="0" applyBorder="0" applyAlignment="0" applyProtection="0">
      <alignment vertical="center"/>
    </xf>
    <xf numFmtId="0" fontId="91" fillId="28" borderId="0" applyNumberFormat="0" applyBorder="0" applyAlignment="0" applyProtection="0">
      <alignment vertical="center"/>
    </xf>
    <xf numFmtId="0" fontId="92" fillId="29" borderId="0" applyNumberFormat="0" applyBorder="0" applyAlignment="0" applyProtection="0">
      <alignment vertical="center"/>
    </xf>
    <xf numFmtId="0" fontId="92" fillId="30" borderId="0" applyNumberFormat="0" applyBorder="0" applyAlignment="0" applyProtection="0">
      <alignment vertical="center"/>
    </xf>
    <xf numFmtId="0" fontId="91" fillId="31" borderId="0" applyNumberFormat="0" applyBorder="0" applyAlignment="0" applyProtection="0">
      <alignment vertical="center"/>
    </xf>
    <xf numFmtId="0" fontId="91" fillId="32" borderId="0" applyNumberFormat="0" applyBorder="0" applyAlignment="0" applyProtection="0">
      <alignment vertical="center"/>
    </xf>
    <xf numFmtId="0" fontId="92" fillId="33" borderId="0" applyNumberFormat="0" applyBorder="0" applyAlignment="0" applyProtection="0">
      <alignment vertical="center"/>
    </xf>
    <xf numFmtId="0" fontId="92" fillId="34" borderId="0" applyNumberFormat="0" applyBorder="0" applyAlignment="0" applyProtection="0">
      <alignment vertical="center"/>
    </xf>
    <xf numFmtId="0" fontId="91" fillId="35" borderId="0" applyNumberFormat="0" applyBorder="0" applyAlignment="0" applyProtection="0">
      <alignment vertical="center"/>
    </xf>
    <xf numFmtId="0" fontId="44" fillId="0" borderId="0">
      <alignment vertical="center"/>
    </xf>
    <xf numFmtId="0" fontId="0" fillId="0" borderId="0"/>
    <xf numFmtId="0" fontId="0" fillId="0" borderId="0">
      <alignment vertical="center"/>
    </xf>
    <xf numFmtId="41" fontId="93" fillId="0" borderId="0" applyFont="0" applyFill="0" applyBorder="0" applyAlignment="0" applyProtection="0">
      <alignment vertical="center"/>
    </xf>
    <xf numFmtId="0" fontId="94" fillId="0" borderId="0"/>
    <xf numFmtId="0" fontId="15" fillId="0" borderId="0">
      <alignment vertical="center"/>
    </xf>
    <xf numFmtId="0" fontId="0" fillId="0" borderId="0">
      <alignment vertical="center"/>
    </xf>
    <xf numFmtId="0" fontId="0" fillId="0" borderId="0"/>
    <xf numFmtId="0" fontId="44" fillId="0" borderId="0">
      <alignment vertical="center"/>
    </xf>
    <xf numFmtId="0" fontId="15" fillId="0" borderId="0">
      <alignment vertical="center"/>
    </xf>
    <xf numFmtId="0" fontId="0" fillId="0" borderId="0">
      <alignment vertical="center"/>
    </xf>
    <xf numFmtId="0" fontId="15" fillId="0" borderId="0">
      <alignment vertical="center"/>
    </xf>
    <xf numFmtId="0" fontId="44" fillId="0" borderId="0">
      <alignment vertical="center"/>
    </xf>
    <xf numFmtId="0" fontId="94" fillId="0" borderId="0"/>
    <xf numFmtId="0" fontId="15" fillId="0" borderId="0">
      <alignment vertical="center"/>
    </xf>
    <xf numFmtId="0" fontId="73" fillId="0" borderId="0"/>
    <xf numFmtId="0" fontId="0" fillId="0" borderId="0"/>
    <xf numFmtId="0" fontId="0" fillId="0" borderId="0">
      <alignment vertical="center"/>
    </xf>
    <xf numFmtId="0" fontId="15" fillId="0" borderId="0">
      <alignment vertical="center"/>
    </xf>
    <xf numFmtId="0" fontId="0" fillId="0" borderId="0"/>
    <xf numFmtId="0" fontId="32" fillId="0" borderId="0">
      <alignment vertical="center"/>
    </xf>
    <xf numFmtId="0" fontId="32" fillId="0" borderId="0">
      <alignment vertical="center"/>
    </xf>
    <xf numFmtId="0" fontId="32" fillId="0" borderId="0">
      <alignment vertical="center"/>
    </xf>
  </cellStyleXfs>
  <cellXfs count="61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5" fillId="0" borderId="4" xfId="0" applyFont="1" applyBorder="1" applyAlignment="1">
      <alignment horizontal="justify" vertical="center"/>
    </xf>
    <xf numFmtId="0" fontId="0" fillId="0" borderId="4" xfId="0" applyBorder="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horizontal="center" vertical="center"/>
    </xf>
    <xf numFmtId="0" fontId="7" fillId="0" borderId="0" xfId="61" applyFont="1" applyFill="1" applyAlignment="1">
      <alignment horizontal="left" vertical="center"/>
    </xf>
    <xf numFmtId="0" fontId="8"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7" fillId="0" borderId="0" xfId="0" applyFont="1" applyFill="1" applyAlignment="1">
      <alignment horizontal="center" vertical="center"/>
    </xf>
    <xf numFmtId="0" fontId="7" fillId="0" borderId="8"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8" xfId="61" applyFont="1" applyFill="1" applyBorder="1" applyAlignment="1">
      <alignment vertical="center" wrapText="1"/>
    </xf>
    <xf numFmtId="0" fontId="7" fillId="0" borderId="8" xfId="0" applyFont="1" applyFill="1" applyBorder="1" applyAlignment="1">
      <alignment vertical="center"/>
    </xf>
    <xf numFmtId="0" fontId="7" fillId="0" borderId="8" xfId="1"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6" fillId="0" borderId="8" xfId="0" applyFont="1" applyFill="1" applyBorder="1" applyAlignment="1">
      <alignment vertical="center"/>
    </xf>
    <xf numFmtId="43" fontId="7" fillId="0" borderId="0" xfId="1" applyFont="1" applyFill="1" applyAlignment="1">
      <alignment horizontal="center" vertical="center"/>
    </xf>
    <xf numFmtId="0" fontId="7" fillId="0" borderId="0" xfId="0"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8" xfId="0" applyFont="1" applyFill="1" applyBorder="1" applyAlignment="1">
      <alignment vertical="center"/>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left" vertical="center"/>
    </xf>
    <xf numFmtId="0" fontId="9" fillId="0" borderId="8" xfId="0" applyFont="1" applyFill="1" applyBorder="1" applyAlignment="1">
      <alignment horizontal="left" vertical="top" wrapText="1"/>
    </xf>
    <xf numFmtId="0" fontId="11" fillId="0" borderId="8"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177" fontId="12" fillId="0" borderId="8" xfId="0" applyNumberFormat="1" applyFont="1" applyFill="1" applyBorder="1" applyAlignment="1">
      <alignment vertical="center" wrapText="1"/>
    </xf>
    <xf numFmtId="177" fontId="13"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0" borderId="8" xfId="0" applyFont="1" applyFill="1" applyBorder="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horizontal="center" vertical="center"/>
    </xf>
    <xf numFmtId="0" fontId="14" fillId="0" borderId="8" xfId="0" applyFont="1" applyFill="1" applyBorder="1" applyAlignment="1">
      <alignment horizontal="center" vertical="center"/>
    </xf>
    <xf numFmtId="0" fontId="17" fillId="0" borderId="8" xfId="0" applyFont="1" applyFill="1" applyBorder="1" applyAlignment="1">
      <alignment horizontal="center" vertical="center"/>
    </xf>
    <xf numFmtId="0" fontId="14" fillId="0" borderId="8" xfId="0" applyFont="1" applyFill="1" applyBorder="1" applyAlignment="1">
      <alignment vertical="center"/>
    </xf>
    <xf numFmtId="0" fontId="18" fillId="0" borderId="8" xfId="0" applyFont="1" applyFill="1" applyBorder="1" applyAlignment="1">
      <alignment vertical="center"/>
    </xf>
    <xf numFmtId="0" fontId="19" fillId="0" borderId="0" xfId="0" applyFont="1" applyFill="1" applyBorder="1" applyAlignment="1">
      <alignment horizontal="right" vertical="center" wrapText="1"/>
    </xf>
    <xf numFmtId="0" fontId="14" fillId="0" borderId="0" xfId="0" applyFont="1" applyFill="1" applyAlignment="1"/>
    <xf numFmtId="0" fontId="20" fillId="0" borderId="0" xfId="0" applyFont="1" applyFill="1" applyAlignment="1"/>
    <xf numFmtId="0" fontId="19" fillId="0" borderId="0" xfId="0" applyFont="1" applyFill="1" applyBorder="1" applyAlignment="1">
      <alignment vertical="center"/>
    </xf>
    <xf numFmtId="0" fontId="21" fillId="0" borderId="0" xfId="63" applyFont="1" applyFill="1" applyBorder="1" applyAlignment="1">
      <alignment horizontal="center" vertical="center"/>
    </xf>
    <xf numFmtId="0" fontId="22" fillId="0" borderId="0" xfId="63" applyFont="1" applyFill="1" applyBorder="1" applyAlignment="1">
      <alignment horizontal="center" vertical="center"/>
    </xf>
    <xf numFmtId="0" fontId="23" fillId="0" borderId="0" xfId="0" applyFont="1" applyFill="1" applyBorder="1" applyAlignment="1"/>
    <xf numFmtId="0" fontId="14" fillId="0" borderId="0" xfId="63" applyFont="1" applyFill="1" applyBorder="1" applyAlignment="1">
      <alignment vertical="center"/>
    </xf>
    <xf numFmtId="0" fontId="19" fillId="0" borderId="14" xfId="0" applyFont="1" applyFill="1" applyBorder="1" applyAlignment="1">
      <alignment horizontal="center" vertical="center"/>
    </xf>
    <xf numFmtId="0" fontId="14" fillId="0" borderId="13" xfId="63" applyFont="1" applyFill="1" applyBorder="1" applyAlignment="1">
      <alignment horizontal="center" vertical="center"/>
    </xf>
    <xf numFmtId="0" fontId="14" fillId="0" borderId="8" xfId="63" applyFont="1" applyFill="1" applyBorder="1" applyAlignment="1">
      <alignment horizontal="center" vertical="center" wrapText="1"/>
    </xf>
    <xf numFmtId="0" fontId="14" fillId="0" borderId="8" xfId="63" applyFont="1" applyFill="1" applyBorder="1" applyAlignment="1">
      <alignment horizontal="center" vertical="center"/>
    </xf>
    <xf numFmtId="0" fontId="19" fillId="0" borderId="15" xfId="0" applyFont="1" applyFill="1" applyBorder="1" applyAlignment="1">
      <alignment horizontal="center" vertical="center"/>
    </xf>
    <xf numFmtId="0" fontId="19" fillId="0" borderId="15" xfId="0" applyFont="1" applyFill="1" applyBorder="1" applyAlignment="1">
      <alignment vertical="center"/>
    </xf>
    <xf numFmtId="0" fontId="19" fillId="0" borderId="13" xfId="0" applyFont="1" applyFill="1" applyBorder="1" applyAlignment="1">
      <alignment vertical="center"/>
    </xf>
    <xf numFmtId="0" fontId="19" fillId="0" borderId="8" xfId="0" applyFont="1" applyFill="1" applyBorder="1" applyAlignment="1">
      <alignment vertical="center"/>
    </xf>
    <xf numFmtId="0" fontId="19" fillId="0" borderId="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4" fillId="0" borderId="0" xfId="63" applyFont="1" applyFill="1" applyBorder="1" applyAlignment="1">
      <alignment horizontal="right" vertical="center"/>
    </xf>
    <xf numFmtId="0" fontId="14" fillId="0" borderId="11" xfId="63" applyFont="1" applyFill="1" applyBorder="1" applyAlignment="1">
      <alignment horizontal="center" vertical="center"/>
    </xf>
    <xf numFmtId="0" fontId="14" fillId="0" borderId="17" xfId="63" applyFont="1" applyFill="1" applyBorder="1" applyAlignment="1">
      <alignment horizontal="center" vertical="center" wrapText="1"/>
    </xf>
    <xf numFmtId="0" fontId="14" fillId="0" borderId="11" xfId="63" applyFont="1" applyFill="1" applyBorder="1" applyAlignment="1">
      <alignment horizontal="center" vertical="center" wrapText="1"/>
    </xf>
    <xf numFmtId="0" fontId="14" fillId="0" borderId="18" xfId="63" applyFont="1" applyFill="1" applyBorder="1" applyAlignment="1">
      <alignment horizontal="center" vertical="center"/>
    </xf>
    <xf numFmtId="0" fontId="19" fillId="0" borderId="11" xfId="0" applyFont="1" applyFill="1" applyBorder="1" applyAlignment="1">
      <alignment vertical="center"/>
    </xf>
    <xf numFmtId="0" fontId="19" fillId="0" borderId="18" xfId="0" applyFont="1" applyFill="1" applyBorder="1" applyAlignment="1">
      <alignment vertical="center"/>
    </xf>
    <xf numFmtId="0" fontId="24" fillId="0" borderId="0" xfId="71" applyFont="1">
      <alignment vertical="center"/>
    </xf>
    <xf numFmtId="0" fontId="25" fillId="0" borderId="0" xfId="71" applyFont="1">
      <alignment vertical="center"/>
    </xf>
    <xf numFmtId="0" fontId="26" fillId="0" borderId="0" xfId="71" applyFont="1">
      <alignment vertical="center"/>
    </xf>
    <xf numFmtId="0" fontId="27" fillId="0" borderId="0" xfId="57" applyFont="1" applyAlignment="1"/>
    <xf numFmtId="0" fontId="28" fillId="0" borderId="0" xfId="71" applyFont="1" applyBorder="1" applyAlignment="1">
      <alignment horizontal="center" vertical="center" wrapText="1"/>
    </xf>
    <xf numFmtId="0" fontId="29" fillId="0" borderId="0" xfId="71" applyFont="1" applyBorder="1" applyAlignment="1">
      <alignment vertical="center" wrapText="1"/>
    </xf>
    <xf numFmtId="0" fontId="19" fillId="0" borderId="0" xfId="71" applyFont="1" applyBorder="1" applyAlignment="1">
      <alignment horizontal="right" vertical="center" wrapText="1"/>
    </xf>
    <xf numFmtId="0" fontId="19" fillId="0" borderId="8" xfId="71" applyFont="1" applyBorder="1" applyAlignment="1">
      <alignment horizontal="center" vertical="center" wrapText="1"/>
    </xf>
    <xf numFmtId="0" fontId="30" fillId="0" borderId="8" xfId="71" applyFont="1" applyBorder="1" applyAlignment="1">
      <alignment horizontal="center" vertical="center" wrapText="1"/>
    </xf>
    <xf numFmtId="0" fontId="19" fillId="0" borderId="8" xfId="71" applyFont="1" applyBorder="1" applyAlignment="1">
      <alignment horizontal="left" vertical="center" wrapText="1"/>
    </xf>
    <xf numFmtId="0" fontId="19" fillId="0" borderId="8" xfId="71" applyFont="1" applyBorder="1" applyAlignment="1">
      <alignment vertical="center" wrapText="1"/>
    </xf>
    <xf numFmtId="0" fontId="19" fillId="0" borderId="0" xfId="71" applyFont="1" applyBorder="1" applyAlignment="1">
      <alignment vertical="center" wrapText="1"/>
    </xf>
    <xf numFmtId="178" fontId="19" fillId="0" borderId="8" xfId="71" applyNumberFormat="1" applyFont="1" applyBorder="1" applyAlignment="1">
      <alignment vertical="center" wrapText="1"/>
    </xf>
    <xf numFmtId="0" fontId="26" fillId="0" borderId="0" xfId="70" applyFont="1">
      <alignment vertical="center"/>
    </xf>
    <xf numFmtId="0" fontId="31" fillId="0" borderId="0" xfId="70" applyFont="1">
      <alignment vertical="center"/>
    </xf>
    <xf numFmtId="0" fontId="32" fillId="0" borderId="0" xfId="70">
      <alignment vertical="center"/>
    </xf>
    <xf numFmtId="0" fontId="19" fillId="0" borderId="0" xfId="57" applyFont="1" applyFill="1" applyAlignment="1"/>
    <xf numFmtId="0" fontId="19" fillId="0" borderId="0" xfId="70" applyFont="1" applyBorder="1" applyAlignment="1">
      <alignment horizontal="left" vertical="center" wrapText="1"/>
    </xf>
    <xf numFmtId="0" fontId="28" fillId="0" borderId="0" xfId="70" applyFont="1" applyBorder="1" applyAlignment="1">
      <alignment horizontal="center" vertical="center" wrapText="1"/>
    </xf>
    <xf numFmtId="0" fontId="19" fillId="0" borderId="0" xfId="70" applyFont="1" applyBorder="1" applyAlignment="1">
      <alignment vertical="center" wrapText="1"/>
    </xf>
    <xf numFmtId="0" fontId="19" fillId="0" borderId="8" xfId="70" applyFont="1" applyBorder="1" applyAlignment="1">
      <alignment horizontal="center" vertical="center" wrapText="1"/>
    </xf>
    <xf numFmtId="0" fontId="29" fillId="0" borderId="8" xfId="70" applyFont="1" applyBorder="1" applyAlignment="1">
      <alignment vertical="center" wrapText="1"/>
    </xf>
    <xf numFmtId="0" fontId="26" fillId="0" borderId="8" xfId="70" applyFont="1" applyBorder="1" applyAlignment="1">
      <alignment horizontal="center" vertical="center"/>
    </xf>
    <xf numFmtId="0" fontId="19" fillId="0" borderId="8" xfId="70" applyFont="1" applyBorder="1" applyAlignment="1">
      <alignment vertical="center" wrapText="1"/>
    </xf>
    <xf numFmtId="0" fontId="19" fillId="0" borderId="0" xfId="70" applyFont="1" applyBorder="1" applyAlignment="1">
      <alignment horizontal="center" vertical="center" wrapText="1"/>
    </xf>
    <xf numFmtId="0" fontId="26" fillId="0" borderId="0" xfId="69" applyFont="1" applyFill="1">
      <alignment vertical="center"/>
    </xf>
    <xf numFmtId="0" fontId="33" fillId="0" borderId="0" xfId="69" applyFont="1" applyFill="1">
      <alignment vertical="center"/>
    </xf>
    <xf numFmtId="0" fontId="19" fillId="0" borderId="0" xfId="69" applyFont="1" applyFill="1">
      <alignment vertical="center"/>
    </xf>
    <xf numFmtId="0" fontId="32" fillId="0" borderId="0" xfId="69" applyFill="1">
      <alignment vertical="center"/>
    </xf>
    <xf numFmtId="0" fontId="28" fillId="0" borderId="0" xfId="69" applyFont="1" applyFill="1" applyBorder="1" applyAlignment="1">
      <alignment horizontal="center" vertical="center" wrapText="1"/>
    </xf>
    <xf numFmtId="0" fontId="26" fillId="0" borderId="0" xfId="69" applyFont="1" applyFill="1" applyAlignment="1">
      <alignment vertical="center"/>
    </xf>
    <xf numFmtId="0" fontId="19" fillId="0" borderId="0" xfId="69" applyFont="1" applyFill="1" applyBorder="1" applyAlignment="1">
      <alignment horizontal="right" vertical="center" wrapText="1"/>
    </xf>
    <xf numFmtId="0" fontId="34" fillId="0" borderId="8" xfId="69" applyFont="1" applyFill="1" applyBorder="1" applyAlignment="1">
      <alignment horizontal="center" vertical="center" wrapText="1"/>
    </xf>
    <xf numFmtId="0" fontId="29" fillId="0" borderId="8" xfId="69" applyFont="1" applyFill="1" applyBorder="1" applyAlignment="1">
      <alignment horizontal="left" vertical="center" wrapText="1"/>
    </xf>
    <xf numFmtId="0" fontId="19" fillId="0" borderId="8" xfId="69" applyFont="1" applyFill="1" applyBorder="1" applyAlignment="1">
      <alignment horizontal="center" vertical="center" wrapText="1"/>
    </xf>
    <xf numFmtId="176" fontId="19" fillId="0" borderId="8" xfId="69" applyNumberFormat="1" applyFont="1" applyFill="1" applyBorder="1" applyAlignment="1">
      <alignment horizontal="center" vertical="center" wrapText="1"/>
    </xf>
    <xf numFmtId="4" fontId="19" fillId="0" borderId="8" xfId="69" applyNumberFormat="1" applyFont="1" applyFill="1" applyBorder="1" applyAlignment="1">
      <alignment horizontal="center" vertical="center" wrapText="1"/>
    </xf>
    <xf numFmtId="0" fontId="29" fillId="0" borderId="0" xfId="69" applyFont="1" applyFill="1" applyBorder="1" applyAlignment="1">
      <alignment vertical="center" wrapText="1"/>
    </xf>
    <xf numFmtId="0" fontId="19" fillId="0" borderId="0" xfId="69" applyFont="1" applyFill="1" applyBorder="1" applyAlignment="1">
      <alignment vertical="center" wrapText="1"/>
    </xf>
    <xf numFmtId="0" fontId="26" fillId="0" borderId="0" xfId="69" applyFont="1" applyFill="1" applyBorder="1">
      <alignment vertical="center"/>
    </xf>
    <xf numFmtId="0" fontId="19" fillId="0" borderId="0" xfId="69" applyFont="1" applyFill="1" applyBorder="1">
      <alignment vertical="center"/>
    </xf>
    <xf numFmtId="176" fontId="19" fillId="0" borderId="0" xfId="69" applyNumberFormat="1" applyFont="1" applyFill="1" applyBorder="1" applyAlignment="1">
      <alignment horizontal="center" vertical="center" wrapText="1"/>
    </xf>
    <xf numFmtId="0" fontId="31" fillId="0" borderId="0" xfId="69" applyFont="1" applyFill="1">
      <alignment vertical="center"/>
    </xf>
    <xf numFmtId="0" fontId="19" fillId="0" borderId="0" xfId="69" applyFont="1" applyFill="1" applyBorder="1" applyAlignment="1">
      <alignment horizontal="center" vertical="center" wrapText="1"/>
    </xf>
    <xf numFmtId="0" fontId="29" fillId="0" borderId="8" xfId="69" applyFont="1" applyFill="1" applyBorder="1" applyAlignment="1">
      <alignment vertical="center" wrapText="1"/>
    </xf>
    <xf numFmtId="0" fontId="25" fillId="0" borderId="0" xfId="69" applyFont="1" applyFill="1">
      <alignment vertical="center"/>
    </xf>
    <xf numFmtId="0" fontId="24" fillId="0" borderId="0" xfId="69" applyFont="1" applyFill="1">
      <alignment vertical="center"/>
    </xf>
    <xf numFmtId="0" fontId="35" fillId="0" borderId="0" xfId="69" applyFont="1" applyFill="1" applyBorder="1" applyAlignment="1">
      <alignment horizontal="center" vertical="center" wrapText="1"/>
    </xf>
    <xf numFmtId="0" fontId="19" fillId="0" borderId="0" xfId="69" applyFont="1" applyFill="1" applyAlignment="1">
      <alignment horizontal="right" vertical="center" wrapText="1"/>
    </xf>
    <xf numFmtId="0" fontId="26" fillId="0" borderId="0" xfId="69" applyFont="1">
      <alignment vertical="center"/>
    </xf>
    <xf numFmtId="0" fontId="31" fillId="0" borderId="0" xfId="69" applyFont="1">
      <alignment vertical="center"/>
    </xf>
    <xf numFmtId="0" fontId="36" fillId="0" borderId="0" xfId="69" applyFont="1">
      <alignment vertical="center"/>
    </xf>
    <xf numFmtId="0" fontId="32" fillId="0" borderId="0" xfId="69">
      <alignment vertical="center"/>
    </xf>
    <xf numFmtId="0" fontId="28" fillId="0" borderId="0" xfId="69" applyFont="1" applyBorder="1" applyAlignment="1">
      <alignment horizontal="center" vertical="center" wrapText="1"/>
    </xf>
    <xf numFmtId="0" fontId="19" fillId="0" borderId="0" xfId="69" applyFont="1" applyBorder="1" applyAlignment="1">
      <alignment vertical="center" wrapText="1"/>
    </xf>
    <xf numFmtId="0" fontId="34" fillId="0" borderId="8" xfId="69" applyFont="1" applyBorder="1" applyAlignment="1">
      <alignment horizontal="center" vertical="center" wrapText="1"/>
    </xf>
    <xf numFmtId="0" fontId="34" fillId="0" borderId="8" xfId="69" applyFont="1" applyBorder="1" applyAlignment="1">
      <alignment vertical="center" wrapText="1"/>
    </xf>
    <xf numFmtId="0" fontId="30" fillId="0" borderId="8" xfId="69" applyFont="1" applyBorder="1" applyAlignment="1">
      <alignment horizontal="center" vertical="center" wrapText="1"/>
    </xf>
    <xf numFmtId="0" fontId="19" fillId="0" borderId="8" xfId="69" applyFont="1" applyBorder="1" applyAlignment="1">
      <alignment vertical="center" wrapText="1"/>
    </xf>
    <xf numFmtId="178" fontId="19" fillId="0" borderId="8" xfId="69" applyNumberFormat="1" applyFont="1" applyBorder="1" applyAlignment="1">
      <alignment vertical="center" wrapText="1"/>
    </xf>
    <xf numFmtId="0" fontId="26" fillId="0" borderId="8" xfId="69" applyFont="1" applyBorder="1" applyAlignment="1">
      <alignment horizontal="left" vertical="center" indent="1"/>
    </xf>
    <xf numFmtId="0" fontId="26" fillId="0" borderId="8" xfId="69" applyFont="1" applyBorder="1">
      <alignment vertical="center"/>
    </xf>
    <xf numFmtId="0" fontId="26" fillId="0" borderId="8" xfId="69" applyFont="1" applyFill="1" applyBorder="1" applyAlignment="1">
      <alignment horizontal="left" vertical="center" indent="1"/>
    </xf>
    <xf numFmtId="0" fontId="26" fillId="0" borderId="8" xfId="69" applyFont="1" applyFill="1" applyBorder="1" applyAlignment="1">
      <alignment horizontal="center" vertical="center"/>
    </xf>
    <xf numFmtId="0" fontId="26" fillId="0" borderId="19" xfId="69" applyFont="1" applyFill="1" applyBorder="1" applyAlignment="1">
      <alignment horizontal="left" vertical="center" indent="1"/>
    </xf>
    <xf numFmtId="0" fontId="26" fillId="0" borderId="20" xfId="69" applyFont="1" applyFill="1" applyBorder="1">
      <alignment vertical="center"/>
    </xf>
    <xf numFmtId="0" fontId="26" fillId="0" borderId="19" xfId="69" applyFont="1" applyFill="1" applyBorder="1">
      <alignment vertical="center"/>
    </xf>
    <xf numFmtId="0" fontId="26" fillId="0" borderId="15" xfId="69" applyFont="1" applyFill="1" applyBorder="1" applyAlignment="1">
      <alignment horizontal="left" vertical="center" indent="1"/>
    </xf>
    <xf numFmtId="0" fontId="26" fillId="0" borderId="10" xfId="69" applyFont="1" applyFill="1" applyBorder="1">
      <alignment vertical="center"/>
    </xf>
    <xf numFmtId="0" fontId="19" fillId="0" borderId="0" xfId="69" applyFont="1" applyAlignment="1">
      <alignment horizontal="right" vertical="center" wrapText="1"/>
    </xf>
    <xf numFmtId="177" fontId="26" fillId="0" borderId="8" xfId="69" applyNumberFormat="1" applyFont="1" applyFill="1" applyBorder="1" applyAlignment="1">
      <alignment horizontal="center" vertical="center"/>
    </xf>
    <xf numFmtId="0" fontId="26" fillId="0" borderId="21" xfId="69" applyFont="1" applyFill="1" applyBorder="1">
      <alignment vertical="center"/>
    </xf>
    <xf numFmtId="0" fontId="26" fillId="0" borderId="18" xfId="69" applyFont="1" applyFill="1" applyBorder="1">
      <alignment vertical="center"/>
    </xf>
    <xf numFmtId="0" fontId="19" fillId="0" borderId="0" xfId="49" applyFont="1" applyAlignment="1"/>
    <xf numFmtId="0" fontId="37" fillId="0" borderId="0" xfId="49" applyFont="1" applyAlignment="1"/>
    <xf numFmtId="0" fontId="14" fillId="0" borderId="0" xfId="61" applyFont="1" applyFill="1" applyAlignment="1">
      <alignment vertical="center"/>
    </xf>
    <xf numFmtId="2" fontId="35" fillId="0" borderId="0" xfId="49" applyNumberFormat="1" applyFont="1" applyFill="1" applyAlignment="1" applyProtection="1">
      <alignment horizontal="center" vertical="center"/>
    </xf>
    <xf numFmtId="2" fontId="19" fillId="0" borderId="0" xfId="49" applyNumberFormat="1" applyFont="1" applyBorder="1" applyAlignment="1" applyProtection="1">
      <alignment horizontal="left"/>
    </xf>
    <xf numFmtId="2" fontId="19" fillId="0" borderId="0" xfId="49" applyNumberFormat="1" applyFont="1" applyAlignment="1"/>
    <xf numFmtId="2" fontId="19" fillId="0" borderId="0" xfId="49" applyNumberFormat="1" applyFont="1" applyAlignment="1" applyProtection="1">
      <alignment horizontal="center" vertical="center"/>
    </xf>
    <xf numFmtId="2" fontId="19" fillId="0" borderId="8" xfId="49" applyNumberFormat="1" applyFont="1" applyBorder="1" applyAlignment="1" applyProtection="1">
      <alignment horizontal="center" vertical="center" wrapText="1"/>
    </xf>
    <xf numFmtId="2" fontId="19" fillId="0" borderId="8" xfId="49" applyNumberFormat="1" applyFont="1" applyFill="1" applyBorder="1" applyAlignment="1" applyProtection="1">
      <alignment horizontal="center" vertical="center" wrapText="1"/>
    </xf>
    <xf numFmtId="2" fontId="34" fillId="0" borderId="8" xfId="49" applyNumberFormat="1" applyFont="1" applyBorder="1" applyAlignment="1">
      <alignment horizontal="center" vertical="center" wrapText="1"/>
    </xf>
    <xf numFmtId="0" fontId="38" fillId="0" borderId="8" xfId="67" applyFont="1" applyBorder="1" applyAlignment="1">
      <alignment vertical="center"/>
    </xf>
    <xf numFmtId="2" fontId="19" fillId="0" borderId="8" xfId="49" applyNumberFormat="1" applyFont="1" applyFill="1" applyBorder="1" applyAlignment="1" applyProtection="1">
      <alignment vertical="center" wrapText="1"/>
    </xf>
    <xf numFmtId="179" fontId="19" fillId="0" borderId="8" xfId="49" applyNumberFormat="1" applyFont="1" applyFill="1" applyBorder="1" applyAlignment="1" applyProtection="1">
      <alignment vertical="center" wrapText="1"/>
    </xf>
    <xf numFmtId="0" fontId="14" fillId="0" borderId="8" xfId="67" applyFont="1" applyBorder="1" applyAlignment="1">
      <alignment vertical="center"/>
    </xf>
    <xf numFmtId="2" fontId="30" fillId="0" borderId="8" xfId="49" applyNumberFormat="1" applyFont="1" applyBorder="1" applyAlignment="1" applyProtection="1">
      <alignment horizontal="center" vertical="center" wrapText="1"/>
    </xf>
    <xf numFmtId="0" fontId="19" fillId="0" borderId="8" xfId="49" applyFont="1" applyBorder="1" applyAlignment="1"/>
    <xf numFmtId="0" fontId="38" fillId="0" borderId="8" xfId="67" applyFont="1" applyBorder="1" applyAlignment="1">
      <alignment horizontal="center" vertical="center"/>
    </xf>
    <xf numFmtId="0" fontId="19" fillId="0" borderId="0" xfId="49" applyFont="1" applyAlignment="1">
      <alignment horizontal="center" vertical="center"/>
    </xf>
    <xf numFmtId="0" fontId="19" fillId="0" borderId="0" xfId="49" applyFont="1" applyAlignment="1">
      <alignment vertical="center"/>
    </xf>
    <xf numFmtId="2" fontId="19" fillId="0" borderId="0" xfId="49" applyNumberFormat="1" applyFont="1" applyAlignment="1">
      <alignment vertical="center"/>
    </xf>
    <xf numFmtId="0" fontId="19" fillId="2" borderId="0" xfId="55" applyFont="1" applyFill="1">
      <alignment vertical="center"/>
    </xf>
    <xf numFmtId="0" fontId="19" fillId="2" borderId="0" xfId="55" applyFont="1" applyFill="1" applyAlignment="1">
      <alignment vertical="center"/>
    </xf>
    <xf numFmtId="0" fontId="14" fillId="2" borderId="0" xfId="61" applyFont="1" applyFill="1" applyAlignment="1">
      <alignment horizontal="left" vertical="center"/>
    </xf>
    <xf numFmtId="0" fontId="39" fillId="2" borderId="0" xfId="61" applyFont="1" applyFill="1" applyAlignment="1">
      <alignment horizontal="center" vertical="center"/>
    </xf>
    <xf numFmtId="180" fontId="19" fillId="2" borderId="0" xfId="66" applyNumberFormat="1" applyFont="1" applyFill="1" applyBorder="1" applyAlignment="1">
      <alignment horizontal="center" vertical="center"/>
    </xf>
    <xf numFmtId="0" fontId="19" fillId="2" borderId="0" xfId="66" applyFont="1" applyFill="1" applyBorder="1" applyAlignment="1">
      <alignment horizontal="center" vertical="center"/>
    </xf>
    <xf numFmtId="0" fontId="19" fillId="2" borderId="8" xfId="61" applyFont="1" applyFill="1" applyBorder="1" applyAlignment="1">
      <alignment horizontal="center" vertical="center"/>
    </xf>
    <xf numFmtId="181" fontId="19" fillId="2" borderId="8" xfId="62" applyNumberFormat="1" applyFont="1" applyFill="1" applyBorder="1" applyAlignment="1" applyProtection="1">
      <alignment horizontal="center" vertical="center" wrapText="1"/>
      <protection locked="0"/>
    </xf>
    <xf numFmtId="0" fontId="19" fillId="2" borderId="8" xfId="62" applyFont="1" applyFill="1" applyBorder="1" applyAlignment="1" applyProtection="1">
      <alignment horizontal="center" vertical="center" wrapText="1"/>
      <protection locked="0"/>
    </xf>
    <xf numFmtId="0" fontId="19" fillId="2" borderId="8" xfId="66" applyFont="1" applyFill="1" applyBorder="1" applyAlignment="1">
      <alignment horizontal="center" vertical="center"/>
    </xf>
    <xf numFmtId="181" fontId="30" fillId="2" borderId="8" xfId="52" applyNumberFormat="1" applyFont="1" applyFill="1" applyBorder="1" applyAlignment="1">
      <alignment horizontal="right" vertical="center"/>
    </xf>
    <xf numFmtId="182" fontId="38" fillId="2" borderId="8" xfId="61" applyNumberFormat="1" applyFont="1" applyFill="1" applyBorder="1" applyAlignment="1">
      <alignment vertical="center"/>
    </xf>
    <xf numFmtId="0" fontId="19" fillId="2" borderId="8" xfId="66" applyFont="1" applyFill="1" applyBorder="1" applyAlignment="1">
      <alignment horizontal="left" vertical="center"/>
    </xf>
    <xf numFmtId="181" fontId="14" fillId="2" borderId="8" xfId="61" applyNumberFormat="1" applyFont="1" applyFill="1" applyBorder="1" applyAlignment="1">
      <alignment vertical="center"/>
    </xf>
    <xf numFmtId="181" fontId="19" fillId="2" borderId="8" xfId="52" applyNumberFormat="1" applyFont="1" applyFill="1" applyBorder="1" applyAlignment="1">
      <alignment horizontal="right" vertical="center"/>
    </xf>
    <xf numFmtId="182" fontId="14" fillId="2" borderId="8" xfId="61" applyNumberFormat="1" applyFont="1" applyFill="1" applyBorder="1" applyAlignment="1">
      <alignment vertical="center"/>
    </xf>
    <xf numFmtId="181" fontId="14" fillId="2" borderId="8" xfId="61" applyNumberFormat="1" applyFont="1" applyFill="1" applyBorder="1" applyAlignment="1">
      <alignment horizontal="left" vertical="center" indent="1"/>
    </xf>
    <xf numFmtId="181" fontId="14" fillId="2" borderId="8" xfId="61" applyNumberFormat="1" applyFont="1" applyFill="1" applyBorder="1" applyAlignment="1">
      <alignment horizontal="left" vertical="center" wrapText="1" indent="1"/>
    </xf>
    <xf numFmtId="0" fontId="19" fillId="2" borderId="8" xfId="55" applyFont="1" applyFill="1" applyBorder="1" applyAlignment="1">
      <alignment horizontal="center" vertical="center"/>
    </xf>
    <xf numFmtId="0" fontId="14" fillId="2" borderId="8" xfId="55" applyFont="1" applyFill="1" applyBorder="1" applyAlignment="1">
      <alignment horizontal="center" vertical="center"/>
    </xf>
    <xf numFmtId="0" fontId="20" fillId="2" borderId="0" xfId="54" applyFont="1" applyFill="1" applyAlignment="1">
      <alignment horizontal="left" vertical="center" wrapText="1"/>
    </xf>
    <xf numFmtId="0" fontId="23" fillId="2" borderId="0" xfId="55" applyFont="1" applyFill="1">
      <alignment vertical="center"/>
    </xf>
    <xf numFmtId="0" fontId="19" fillId="2" borderId="0" xfId="66" applyFont="1" applyFill="1" applyBorder="1" applyAlignment="1">
      <alignment vertical="center"/>
    </xf>
    <xf numFmtId="0" fontId="14" fillId="2" borderId="0" xfId="61" applyFont="1" applyFill="1" applyBorder="1" applyAlignment="1">
      <alignment horizontal="right" vertical="center"/>
    </xf>
    <xf numFmtId="0" fontId="14" fillId="2" borderId="8" xfId="66" applyFont="1" applyFill="1" applyBorder="1" applyAlignment="1">
      <alignment horizontal="left" vertical="center"/>
    </xf>
    <xf numFmtId="0" fontId="0" fillId="0" borderId="0" xfId="0" applyFont="1" applyFill="1">
      <alignment vertical="center"/>
    </xf>
    <xf numFmtId="0" fontId="34" fillId="0" borderId="0" xfId="61" applyFont="1" applyFill="1" applyAlignment="1">
      <alignment horizontal="left" vertical="center"/>
    </xf>
    <xf numFmtId="0" fontId="19" fillId="0" borderId="0" xfId="61" applyFont="1" applyFill="1" applyAlignment="1">
      <alignment horizontal="left" vertical="center"/>
    </xf>
    <xf numFmtId="183" fontId="19" fillId="0" borderId="0" xfId="61" applyNumberFormat="1" applyFont="1" applyFill="1" applyAlignment="1">
      <alignment horizontal="left" vertical="center"/>
    </xf>
    <xf numFmtId="0" fontId="35" fillId="0" borderId="0" xfId="61" applyFont="1" applyFill="1" applyAlignment="1">
      <alignment horizontal="center" vertical="center"/>
    </xf>
    <xf numFmtId="183" fontId="35" fillId="0" borderId="0" xfId="61" applyNumberFormat="1" applyFont="1" applyFill="1" applyAlignment="1">
      <alignment horizontal="center" vertical="center"/>
    </xf>
    <xf numFmtId="0" fontId="30" fillId="0" borderId="0" xfId="54" applyFont="1" applyFill="1" applyAlignment="1">
      <alignment horizontal="center" vertical="center"/>
    </xf>
    <xf numFmtId="183" fontId="30" fillId="0" borderId="0" xfId="54" applyNumberFormat="1" applyFont="1" applyFill="1" applyAlignment="1">
      <alignment horizontal="center" vertical="center"/>
    </xf>
    <xf numFmtId="0" fontId="34" fillId="0" borderId="8" xfId="61" applyFont="1" applyFill="1" applyBorder="1" applyAlignment="1">
      <alignment horizontal="center" vertical="center"/>
    </xf>
    <xf numFmtId="181" fontId="34" fillId="0" borderId="8" xfId="62" applyNumberFormat="1" applyFont="1" applyFill="1" applyBorder="1" applyAlignment="1" applyProtection="1">
      <alignment horizontal="center" vertical="center" wrapText="1"/>
      <protection locked="0"/>
    </xf>
    <xf numFmtId="183" fontId="34" fillId="0" borderId="8" xfId="62" applyNumberFormat="1" applyFont="1" applyFill="1" applyBorder="1" applyAlignment="1" applyProtection="1">
      <alignment horizontal="center" vertical="center" wrapText="1"/>
      <protection locked="0"/>
    </xf>
    <xf numFmtId="0" fontId="29" fillId="0" borderId="8" xfId="61" applyFont="1" applyFill="1" applyBorder="1" applyAlignment="1">
      <alignment horizontal="center" vertical="center"/>
    </xf>
    <xf numFmtId="0" fontId="30" fillId="0" borderId="8" xfId="61" applyFont="1" applyFill="1" applyBorder="1" applyAlignment="1">
      <alignment vertical="center" wrapText="1"/>
    </xf>
    <xf numFmtId="182" fontId="30" fillId="0" borderId="8" xfId="51" applyNumberFormat="1" applyFont="1" applyFill="1" applyBorder="1" applyAlignment="1" applyProtection="1">
      <alignment horizontal="right" vertical="center"/>
    </xf>
    <xf numFmtId="0" fontId="29" fillId="0" borderId="8" xfId="54" applyFont="1" applyFill="1" applyBorder="1" applyAlignment="1">
      <alignment vertical="center"/>
    </xf>
    <xf numFmtId="0" fontId="30" fillId="0" borderId="8" xfId="51" applyNumberFormat="1" applyFont="1" applyFill="1" applyBorder="1" applyAlignment="1" applyProtection="1">
      <alignment vertical="center"/>
    </xf>
    <xf numFmtId="0" fontId="29" fillId="0" borderId="8" xfId="54" applyFont="1" applyFill="1" applyBorder="1">
      <alignment vertical="center"/>
    </xf>
    <xf numFmtId="181" fontId="19" fillId="0" borderId="8" xfId="52" applyNumberFormat="1" applyFont="1" applyFill="1" applyBorder="1" applyAlignment="1">
      <alignment horizontal="right" vertical="center"/>
    </xf>
    <xf numFmtId="180" fontId="19" fillId="0" borderId="8" xfId="0" applyNumberFormat="1" applyFont="1" applyFill="1" applyBorder="1" applyAlignment="1" applyProtection="1">
      <alignment vertical="center"/>
    </xf>
    <xf numFmtId="183" fontId="19" fillId="0" borderId="8" xfId="52" applyNumberFormat="1" applyFont="1" applyFill="1" applyBorder="1" applyAlignment="1">
      <alignment horizontal="right" vertical="center"/>
    </xf>
    <xf numFmtId="0" fontId="19" fillId="0" borderId="8" xfId="54" applyFont="1" applyFill="1" applyBorder="1">
      <alignment vertical="center"/>
    </xf>
    <xf numFmtId="181" fontId="19" fillId="0" borderId="8" xfId="52" applyNumberFormat="1" applyFont="1" applyFill="1" applyBorder="1" applyAlignment="1">
      <alignment horizontal="center" vertical="center"/>
    </xf>
    <xf numFmtId="183" fontId="19" fillId="0" borderId="8" xfId="52" applyNumberFormat="1" applyFont="1" applyFill="1" applyBorder="1" applyAlignment="1">
      <alignment horizontal="center" vertical="center"/>
    </xf>
    <xf numFmtId="0" fontId="19" fillId="0" borderId="8" xfId="54" applyFont="1" applyFill="1" applyBorder="1" applyAlignment="1">
      <alignment vertical="center"/>
    </xf>
    <xf numFmtId="0" fontId="19" fillId="0" borderId="8" xfId="54" applyFont="1" applyFill="1" applyBorder="1" applyAlignment="1"/>
    <xf numFmtId="181" fontId="19" fillId="0" borderId="8" xfId="54" applyNumberFormat="1" applyFont="1" applyFill="1" applyBorder="1" applyAlignment="1">
      <alignment horizontal="center" vertical="center"/>
    </xf>
    <xf numFmtId="183" fontId="19" fillId="0" borderId="8" xfId="54" applyNumberFormat="1" applyFont="1" applyFill="1" applyBorder="1" applyAlignment="1">
      <alignment horizontal="center" vertical="center"/>
    </xf>
    <xf numFmtId="181" fontId="30" fillId="0" borderId="8" xfId="54" applyNumberFormat="1" applyFont="1" applyFill="1" applyBorder="1" applyAlignment="1">
      <alignment horizontal="right" vertical="center"/>
    </xf>
    <xf numFmtId="183" fontId="19" fillId="0" borderId="8" xfId="61" applyNumberFormat="1" applyFont="1" applyFill="1" applyBorder="1" applyAlignment="1">
      <alignment horizontal="right" vertical="center"/>
    </xf>
    <xf numFmtId="0" fontId="29" fillId="0" borderId="8" xfId="0" applyFont="1" applyFill="1" applyBorder="1" applyAlignment="1">
      <alignment horizontal="left" vertical="center"/>
    </xf>
    <xf numFmtId="0" fontId="29" fillId="0" borderId="0" xfId="54" applyFont="1" applyFill="1" applyAlignment="1">
      <alignment horizontal="left" vertical="center" wrapText="1"/>
    </xf>
    <xf numFmtId="0" fontId="19" fillId="0" borderId="0" xfId="54" applyFont="1" applyFill="1" applyAlignment="1">
      <alignment horizontal="left" vertical="center" wrapText="1"/>
    </xf>
    <xf numFmtId="183" fontId="19" fillId="0" borderId="0" xfId="54" applyNumberFormat="1" applyFont="1" applyFill="1" applyAlignment="1">
      <alignment horizontal="left" vertical="center" wrapText="1"/>
    </xf>
    <xf numFmtId="0" fontId="19" fillId="0" borderId="0" xfId="54" applyFont="1" applyFill="1" applyAlignment="1"/>
    <xf numFmtId="0" fontId="40" fillId="0" borderId="0" xfId="54" applyFont="1" applyFill="1" applyBorder="1" applyAlignment="1">
      <alignment horizontal="right" vertical="center"/>
    </xf>
    <xf numFmtId="0" fontId="19" fillId="0" borderId="0" xfId="54" applyFont="1" applyFill="1" applyBorder="1" applyAlignment="1">
      <alignment horizontal="right" vertical="center"/>
    </xf>
    <xf numFmtId="0" fontId="34" fillId="0" borderId="8" xfId="56" applyFont="1" applyFill="1" applyBorder="1" applyAlignment="1">
      <alignment horizontal="center" vertical="center"/>
    </xf>
    <xf numFmtId="0" fontId="29" fillId="0" borderId="8" xfId="56" applyFont="1" applyFill="1" applyBorder="1" applyAlignment="1">
      <alignment horizontal="center" vertical="center"/>
    </xf>
    <xf numFmtId="0" fontId="30" fillId="0" borderId="8" xfId="54" applyNumberFormat="1" applyFont="1" applyFill="1" applyBorder="1" applyAlignment="1">
      <alignment vertical="center"/>
    </xf>
    <xf numFmtId="182" fontId="30" fillId="0" borderId="8" xfId="54" applyNumberFormat="1" applyFont="1" applyFill="1" applyBorder="1" applyAlignment="1">
      <alignment horizontal="right" vertical="center"/>
    </xf>
    <xf numFmtId="184" fontId="29" fillId="0" borderId="8" xfId="54" applyNumberFormat="1" applyFont="1" applyFill="1" applyBorder="1" applyAlignment="1">
      <alignment vertical="center"/>
    </xf>
    <xf numFmtId="0" fontId="19" fillId="0" borderId="8" xfId="52" applyNumberFormat="1" applyFont="1" applyFill="1" applyBorder="1" applyAlignment="1">
      <alignment vertical="center"/>
    </xf>
    <xf numFmtId="3" fontId="19" fillId="0" borderId="8" xfId="0" applyNumberFormat="1" applyFont="1" applyFill="1" applyBorder="1" applyAlignment="1" applyProtection="1">
      <alignment horizontal="left" vertical="center" wrapText="1" indent="1"/>
    </xf>
    <xf numFmtId="0" fontId="19" fillId="0" borderId="0" xfId="0" applyFont="1" applyFill="1" applyAlignment="1">
      <alignment vertical="center"/>
    </xf>
    <xf numFmtId="0" fontId="27" fillId="0" borderId="0" xfId="0" applyFont="1" applyFill="1" applyAlignment="1">
      <alignment vertical="center"/>
    </xf>
    <xf numFmtId="0" fontId="30" fillId="0" borderId="0" xfId="0" applyFont="1" applyFill="1" applyAlignment="1">
      <alignment vertical="center"/>
    </xf>
    <xf numFmtId="0" fontId="14" fillId="0" borderId="0" xfId="61" applyFont="1" applyFill="1" applyAlignment="1">
      <alignment horizontal="left" vertical="center"/>
    </xf>
    <xf numFmtId="0" fontId="39" fillId="0" borderId="0" xfId="61" applyFont="1" applyFill="1" applyAlignment="1">
      <alignment horizontal="center" vertical="center"/>
    </xf>
    <xf numFmtId="0" fontId="19" fillId="0" borderId="0" xfId="61" applyFont="1" applyFill="1" applyBorder="1" applyAlignment="1">
      <alignment horizontal="center" vertical="center"/>
    </xf>
    <xf numFmtId="0" fontId="19" fillId="0" borderId="0" xfId="61" applyFont="1" applyFill="1" applyAlignment="1">
      <alignment horizontal="center" vertical="center"/>
    </xf>
    <xf numFmtId="180" fontId="14" fillId="0" borderId="0" xfId="0" applyNumberFormat="1" applyFont="1" applyFill="1" applyBorder="1" applyAlignment="1" applyProtection="1">
      <alignment horizontal="right" vertical="center"/>
      <protection locked="0"/>
    </xf>
    <xf numFmtId="14" fontId="19" fillId="0" borderId="8" xfId="62" applyNumberFormat="1" applyFont="1" applyFill="1" applyBorder="1" applyAlignment="1" applyProtection="1">
      <alignment horizontal="center" vertical="center"/>
      <protection locked="0"/>
    </xf>
    <xf numFmtId="181" fontId="14" fillId="0" borderId="8" xfId="62" applyNumberFormat="1" applyFont="1" applyFill="1" applyBorder="1" applyAlignment="1" applyProtection="1">
      <alignment horizontal="center" vertical="center" wrapText="1"/>
      <protection locked="0"/>
    </xf>
    <xf numFmtId="0" fontId="14" fillId="0" borderId="8" xfId="61" applyFont="1" applyFill="1" applyBorder="1" applyAlignment="1">
      <alignment vertical="center"/>
    </xf>
    <xf numFmtId="181" fontId="30" fillId="0" borderId="8" xfId="61" applyNumberFormat="1" applyFont="1" applyFill="1" applyBorder="1" applyAlignment="1">
      <alignment vertical="center"/>
    </xf>
    <xf numFmtId="177" fontId="19" fillId="2" borderId="8" xfId="0" applyNumberFormat="1" applyFont="1" applyFill="1" applyBorder="1" applyAlignment="1">
      <alignment horizontal="center" vertical="center"/>
    </xf>
    <xf numFmtId="181" fontId="19" fillId="2" borderId="8" xfId="61" applyNumberFormat="1" applyFont="1" applyFill="1" applyBorder="1" applyAlignment="1">
      <alignment vertical="center"/>
    </xf>
    <xf numFmtId="0" fontId="14" fillId="2" borderId="8" xfId="61" applyFont="1" applyFill="1" applyBorder="1" applyAlignment="1">
      <alignment horizontal="left" vertical="center"/>
    </xf>
    <xf numFmtId="181" fontId="19" fillId="2" borderId="8" xfId="61" applyNumberFormat="1" applyFont="1" applyFill="1" applyBorder="1" applyAlignment="1">
      <alignment horizontal="right" vertical="center"/>
    </xf>
    <xf numFmtId="0" fontId="19" fillId="0" borderId="0" xfId="57" applyFont="1" applyAlignment="1"/>
    <xf numFmtId="2" fontId="19" fillId="0" borderId="0" xfId="57" applyNumberFormat="1" applyFont="1" applyAlignment="1">
      <alignment horizontal="center" vertical="center"/>
    </xf>
    <xf numFmtId="2" fontId="19" fillId="0" borderId="0" xfId="57" applyNumberFormat="1" applyFont="1" applyAlignment="1"/>
    <xf numFmtId="2" fontId="30" fillId="0" borderId="0" xfId="57" applyNumberFormat="1" applyFont="1">
      <alignment vertical="center"/>
    </xf>
    <xf numFmtId="0" fontId="19" fillId="0" borderId="0" xfId="57" applyFont="1">
      <alignment vertical="center"/>
    </xf>
    <xf numFmtId="0" fontId="37" fillId="0" borderId="0" xfId="57" applyFont="1" applyAlignment="1"/>
    <xf numFmtId="2" fontId="35" fillId="0" borderId="0" xfId="57" applyNumberFormat="1" applyFont="1" applyAlignment="1">
      <alignment horizontal="center" vertical="center"/>
    </xf>
    <xf numFmtId="0" fontId="19" fillId="0" borderId="0" xfId="57" applyFont="1" applyAlignment="1">
      <alignment horizontal="center" vertical="center"/>
    </xf>
    <xf numFmtId="31" fontId="19" fillId="0" borderId="0" xfId="57" applyNumberFormat="1" applyFont="1" applyAlignment="1">
      <alignment horizontal="left"/>
    </xf>
    <xf numFmtId="2" fontId="19" fillId="0" borderId="0" xfId="57" applyNumberFormat="1" applyFont="1" applyAlignment="1">
      <alignment horizontal="right" vertical="center"/>
    </xf>
    <xf numFmtId="2" fontId="19" fillId="0" borderId="8" xfId="57" applyNumberFormat="1" applyFont="1" applyBorder="1" applyAlignment="1">
      <alignment horizontal="center" vertical="center" wrapText="1"/>
    </xf>
    <xf numFmtId="2" fontId="19" fillId="0" borderId="8" xfId="61" applyNumberFormat="1" applyFont="1" applyFill="1" applyBorder="1" applyAlignment="1" applyProtection="1">
      <alignment horizontal="center" vertical="center" wrapText="1"/>
    </xf>
    <xf numFmtId="0" fontId="30" fillId="0" borderId="0" xfId="57" applyFont="1">
      <alignment vertical="center"/>
    </xf>
    <xf numFmtId="49" fontId="19" fillId="0" borderId="8" xfId="57" applyNumberFormat="1" applyFont="1" applyBorder="1" applyAlignment="1">
      <alignment horizontal="left" vertical="center" wrapText="1"/>
    </xf>
    <xf numFmtId="2" fontId="41" fillId="0" borderId="8" xfId="57" applyNumberFormat="1" applyFont="1" applyBorder="1" applyAlignment="1">
      <alignment vertical="center" wrapText="1"/>
    </xf>
    <xf numFmtId="2" fontId="19" fillId="0" borderId="8" xfId="57" applyNumberFormat="1" applyFont="1" applyBorder="1" applyAlignment="1">
      <alignment vertical="center" wrapText="1"/>
    </xf>
    <xf numFmtId="49" fontId="19" fillId="0" borderId="8" xfId="57" applyNumberFormat="1" applyFont="1" applyBorder="1" applyAlignment="1">
      <alignment horizontal="left" vertical="center" wrapText="1" indent="1"/>
    </xf>
    <xf numFmtId="0" fontId="14" fillId="0" borderId="8" xfId="60" applyFont="1" applyFill="1" applyBorder="1" applyAlignment="1">
      <alignment horizontal="center" vertical="center"/>
    </xf>
    <xf numFmtId="2" fontId="42" fillId="0" borderId="0" xfId="57" applyNumberFormat="1" applyFont="1" applyAlignment="1">
      <alignment horizontal="center" vertical="center"/>
    </xf>
    <xf numFmtId="2" fontId="43" fillId="0" borderId="0" xfId="57" applyNumberFormat="1" applyFont="1" applyAlignment="1"/>
    <xf numFmtId="2" fontId="19" fillId="0" borderId="0" xfId="57" applyNumberFormat="1" applyFont="1">
      <alignment vertical="center"/>
    </xf>
    <xf numFmtId="0" fontId="44" fillId="0" borderId="0" xfId="57" applyAlignment="1"/>
    <xf numFmtId="2" fontId="28" fillId="0" borderId="0" xfId="57" applyNumberFormat="1" applyFont="1" applyAlignment="1">
      <alignment horizontal="center" vertical="center"/>
    </xf>
    <xf numFmtId="0" fontId="0" fillId="0" borderId="0" xfId="57" applyFont="1" applyAlignment="1">
      <alignment horizontal="center" vertical="center"/>
    </xf>
    <xf numFmtId="31" fontId="7" fillId="0" borderId="0" xfId="57" applyNumberFormat="1" applyFont="1" applyAlignment="1">
      <alignment horizontal="left"/>
    </xf>
    <xf numFmtId="2" fontId="7" fillId="0" borderId="0" xfId="57" applyNumberFormat="1" applyFont="1" applyAlignment="1">
      <alignment horizontal="right" vertical="center"/>
    </xf>
    <xf numFmtId="0" fontId="7" fillId="0" borderId="0" xfId="57" applyFont="1">
      <alignment vertical="center"/>
    </xf>
    <xf numFmtId="0" fontId="19" fillId="0" borderId="8" xfId="57" applyNumberFormat="1" applyFont="1" applyBorder="1" applyAlignment="1">
      <alignment vertical="center" wrapText="1"/>
    </xf>
    <xf numFmtId="0" fontId="14" fillId="0" borderId="8" xfId="60" applyFont="1" applyFill="1" applyBorder="1">
      <alignment vertical="center"/>
    </xf>
    <xf numFmtId="0" fontId="45" fillId="0" borderId="8" xfId="60" applyFont="1" applyFill="1" applyBorder="1">
      <alignment vertical="center"/>
    </xf>
    <xf numFmtId="0" fontId="38" fillId="0" borderId="8" xfId="60" applyFont="1" applyFill="1" applyBorder="1" applyAlignment="1">
      <alignment horizontal="center" vertical="center"/>
    </xf>
    <xf numFmtId="180" fontId="30" fillId="0" borderId="8" xfId="51" applyNumberFormat="1" applyFont="1" applyFill="1" applyBorder="1" applyAlignment="1" applyProtection="1">
      <alignment vertical="center"/>
    </xf>
    <xf numFmtId="0" fontId="19" fillId="0" borderId="0" xfId="0" applyFont="1" applyFill="1" applyAlignment="1"/>
    <xf numFmtId="0" fontId="46" fillId="0" borderId="0" xfId="0" applyFont="1" applyFill="1" applyAlignment="1"/>
    <xf numFmtId="0" fontId="47" fillId="0" borderId="0" xfId="61" applyFont="1" applyFill="1" applyAlignment="1">
      <alignment horizontal="center" vertical="center"/>
    </xf>
    <xf numFmtId="0" fontId="19" fillId="0" borderId="0" xfId="61" applyFont="1" applyFill="1" applyBorder="1" applyAlignment="1">
      <alignment horizontal="center" vertical="center" wrapText="1"/>
    </xf>
    <xf numFmtId="180" fontId="19" fillId="0" borderId="0" xfId="0" applyNumberFormat="1" applyFont="1" applyFill="1" applyBorder="1" applyAlignment="1" applyProtection="1">
      <alignment horizontal="right" vertical="center"/>
      <protection locked="0"/>
    </xf>
    <xf numFmtId="0" fontId="19" fillId="0" borderId="8" xfId="0" applyFont="1" applyFill="1" applyBorder="1" applyAlignment="1">
      <alignment horizontal="center" vertical="center" wrapText="1"/>
    </xf>
    <xf numFmtId="0" fontId="19" fillId="0" borderId="0" xfId="0" applyFont="1" applyFill="1" applyAlignment="1">
      <alignment wrapText="1"/>
    </xf>
    <xf numFmtId="184" fontId="19" fillId="0" borderId="11" xfId="0" applyNumberFormat="1" applyFont="1" applyFill="1" applyBorder="1" applyAlignment="1">
      <alignment vertical="center" wrapText="1"/>
    </xf>
    <xf numFmtId="3" fontId="19" fillId="0" borderId="8" xfId="0" applyNumberFormat="1" applyFont="1" applyFill="1" applyBorder="1" applyAlignment="1" applyProtection="1">
      <alignment horizontal="right" vertical="center"/>
    </xf>
    <xf numFmtId="0" fontId="19" fillId="3" borderId="0" xfId="0" applyFont="1" applyFill="1" applyAlignment="1"/>
    <xf numFmtId="0" fontId="19" fillId="0" borderId="0" xfId="0" applyNumberFormat="1" applyFont="1" applyFill="1" applyAlignment="1"/>
    <xf numFmtId="49" fontId="19" fillId="0" borderId="11" xfId="0" applyNumberFormat="1" applyFont="1" applyFill="1" applyBorder="1" applyAlignment="1" applyProtection="1">
      <alignment vertical="center"/>
    </xf>
    <xf numFmtId="49" fontId="40" fillId="0" borderId="11" xfId="0" applyNumberFormat="1" applyFont="1" applyFill="1" applyBorder="1" applyAlignment="1" applyProtection="1">
      <alignment vertical="center"/>
    </xf>
    <xf numFmtId="49" fontId="29" fillId="0" borderId="11" xfId="0" applyNumberFormat="1" applyFont="1" applyFill="1" applyBorder="1" applyAlignment="1" applyProtection="1">
      <alignment vertical="center"/>
    </xf>
    <xf numFmtId="0" fontId="46" fillId="0" borderId="0" xfId="0" applyFont="1" applyFill="1" applyAlignment="1">
      <alignment wrapText="1"/>
    </xf>
    <xf numFmtId="0" fontId="48" fillId="0" borderId="0" xfId="0" applyFont="1" applyFill="1" applyAlignment="1"/>
    <xf numFmtId="0" fontId="40" fillId="0" borderId="0" xfId="0" applyFont="1" applyFill="1" applyAlignment="1"/>
    <xf numFmtId="0" fontId="41" fillId="0" borderId="0" xfId="0" applyFont="1" applyFill="1" applyAlignment="1"/>
    <xf numFmtId="0" fontId="19" fillId="4" borderId="0" xfId="0" applyFont="1" applyFill="1" applyAlignment="1"/>
    <xf numFmtId="184" fontId="29" fillId="0" borderId="0" xfId="0" applyNumberFormat="1" applyFont="1" applyFill="1" applyAlignment="1">
      <alignment horizontal="left" vertical="center" wrapText="1"/>
    </xf>
    <xf numFmtId="184" fontId="19" fillId="0" borderId="0" xfId="0" applyNumberFormat="1" applyFont="1" applyFill="1" applyAlignment="1">
      <alignment horizontal="left" vertical="center" wrapText="1"/>
    </xf>
    <xf numFmtId="180" fontId="19" fillId="0" borderId="0" xfId="61" applyNumberFormat="1" applyFont="1" applyFill="1" applyAlignment="1">
      <alignment horizontal="left" vertical="center"/>
    </xf>
    <xf numFmtId="0" fontId="28" fillId="0" borderId="0" xfId="61" applyFont="1" applyFill="1" applyAlignment="1">
      <alignment horizontal="center" vertical="center"/>
    </xf>
    <xf numFmtId="180" fontId="28" fillId="0" borderId="0" xfId="61" applyNumberFormat="1" applyFont="1" applyFill="1" applyAlignment="1">
      <alignment horizontal="center" vertical="center"/>
    </xf>
    <xf numFmtId="0" fontId="49" fillId="0" borderId="0" xfId="61" applyFont="1" applyFill="1" applyBorder="1" applyAlignment="1">
      <alignment horizontal="center" vertical="center"/>
    </xf>
    <xf numFmtId="180" fontId="49" fillId="0" borderId="0" xfId="61" applyNumberFormat="1" applyFont="1" applyFill="1" applyBorder="1" applyAlignment="1">
      <alignment horizontal="center" vertical="center"/>
    </xf>
    <xf numFmtId="0" fontId="34" fillId="0" borderId="8" xfId="63" applyFont="1" applyFill="1" applyBorder="1" applyAlignment="1">
      <alignment horizontal="center" vertical="center"/>
    </xf>
    <xf numFmtId="180" fontId="34" fillId="0" borderId="8" xfId="62" applyNumberFormat="1" applyFont="1" applyFill="1" applyBorder="1" applyAlignment="1" applyProtection="1">
      <alignment horizontal="center" vertical="center" wrapText="1"/>
      <protection locked="0"/>
    </xf>
    <xf numFmtId="0" fontId="29" fillId="0" borderId="8" xfId="63" applyFont="1" applyFill="1" applyBorder="1" applyAlignment="1">
      <alignment horizontal="center" vertical="center"/>
    </xf>
    <xf numFmtId="180" fontId="30" fillId="0" borderId="8" xfId="61" applyNumberFormat="1" applyFont="1" applyFill="1" applyBorder="1" applyAlignment="1">
      <alignment vertical="center" wrapText="1"/>
    </xf>
    <xf numFmtId="180" fontId="30" fillId="0" borderId="8" xfId="61" applyNumberFormat="1" applyFont="1" applyFill="1" applyBorder="1" applyAlignment="1" applyProtection="1">
      <alignment horizontal="right" vertical="center"/>
    </xf>
    <xf numFmtId="0" fontId="29" fillId="0" borderId="8" xfId="63" applyFont="1" applyFill="1" applyBorder="1" applyAlignment="1">
      <alignment horizontal="left" vertical="center"/>
    </xf>
    <xf numFmtId="0" fontId="29" fillId="0" borderId="8" xfId="61" applyFont="1" applyFill="1" applyBorder="1" applyAlignment="1">
      <alignment vertical="center"/>
    </xf>
    <xf numFmtId="180" fontId="19" fillId="0" borderId="8" xfId="61" applyNumberFormat="1" applyFont="1" applyFill="1" applyBorder="1" applyAlignment="1">
      <alignment vertical="center"/>
    </xf>
    <xf numFmtId="181" fontId="19" fillId="0" borderId="8" xfId="63" applyNumberFormat="1" applyFont="1" applyFill="1" applyBorder="1" applyAlignment="1">
      <alignment vertical="center"/>
    </xf>
    <xf numFmtId="0" fontId="29" fillId="0" borderId="8" xfId="0" applyFont="1" applyFill="1" applyBorder="1" applyAlignment="1">
      <alignment horizontal="left" vertical="center" wrapText="1"/>
    </xf>
    <xf numFmtId="0" fontId="29" fillId="0" borderId="8" xfId="59" applyFont="1" applyFill="1" applyBorder="1" applyAlignment="1">
      <alignment vertical="center"/>
    </xf>
    <xf numFmtId="0" fontId="19" fillId="0" borderId="8" xfId="59" applyFont="1" applyFill="1" applyBorder="1" applyAlignment="1">
      <alignment vertical="center"/>
    </xf>
    <xf numFmtId="180" fontId="19" fillId="0" borderId="8" xfId="63" applyNumberFormat="1" applyFont="1" applyFill="1" applyBorder="1" applyAlignment="1">
      <alignment horizontal="right"/>
    </xf>
    <xf numFmtId="0" fontId="29" fillId="0" borderId="0" xfId="61" applyFont="1" applyFill="1" applyAlignment="1">
      <alignment horizontal="left" vertical="center" wrapText="1"/>
    </xf>
    <xf numFmtId="0" fontId="19" fillId="0" borderId="0" xfId="61" applyFont="1" applyFill="1" applyAlignment="1">
      <alignment horizontal="left" vertical="center" wrapText="1"/>
    </xf>
    <xf numFmtId="180" fontId="19" fillId="0" borderId="0" xfId="61" applyNumberFormat="1" applyFont="1" applyFill="1" applyAlignment="1">
      <alignment horizontal="left" vertical="center" wrapText="1"/>
    </xf>
    <xf numFmtId="180" fontId="30" fillId="0" borderId="8" xfId="61" applyNumberFormat="1" applyFont="1" applyFill="1" applyBorder="1" applyAlignment="1" applyProtection="1">
      <alignment vertical="center"/>
    </xf>
    <xf numFmtId="0" fontId="19" fillId="0" borderId="8" xfId="63" applyFont="1" applyFill="1" applyBorder="1" applyAlignment="1"/>
    <xf numFmtId="0" fontId="29" fillId="0" borderId="8" xfId="63" applyFont="1" applyFill="1" applyBorder="1" applyAlignment="1"/>
    <xf numFmtId="0" fontId="19" fillId="0" borderId="8" xfId="61" applyFont="1" applyFill="1" applyBorder="1" applyAlignment="1">
      <alignment vertical="center"/>
    </xf>
    <xf numFmtId="3" fontId="29" fillId="0" borderId="8" xfId="0" applyNumberFormat="1" applyFont="1" applyFill="1" applyBorder="1" applyAlignment="1" applyProtection="1">
      <alignment vertical="center"/>
    </xf>
    <xf numFmtId="0" fontId="19" fillId="0" borderId="8" xfId="59" applyFont="1" applyFill="1" applyBorder="1" applyAlignment="1">
      <alignment vertical="center" wrapText="1"/>
    </xf>
    <xf numFmtId="180" fontId="19" fillId="0" borderId="8" xfId="63" applyNumberFormat="1" applyFont="1" applyFill="1" applyBorder="1" applyAlignment="1">
      <alignment horizontal="right" vertical="center"/>
    </xf>
    <xf numFmtId="0" fontId="0" fillId="0" borderId="0" xfId="0" applyFont="1">
      <alignment vertical="center"/>
    </xf>
    <xf numFmtId="180" fontId="50" fillId="0" borderId="0" xfId="0" applyNumberFormat="1" applyFont="1" applyFill="1" applyBorder="1" applyAlignment="1" applyProtection="1">
      <alignment horizontal="right" vertical="center"/>
      <protection locked="0"/>
    </xf>
    <xf numFmtId="0" fontId="34" fillId="0" borderId="8" xfId="0" applyFont="1" applyFill="1" applyBorder="1" applyAlignment="1">
      <alignment horizontal="center" vertical="center" wrapText="1"/>
    </xf>
    <xf numFmtId="184" fontId="29" fillId="0" borderId="11" xfId="0" applyNumberFormat="1" applyFont="1" applyFill="1" applyBorder="1" applyAlignment="1">
      <alignment vertical="center" wrapText="1"/>
    </xf>
    <xf numFmtId="0" fontId="51" fillId="0" borderId="0" xfId="61" applyFont="1" applyFill="1" applyAlignment="1">
      <alignment horizontal="left" vertical="center"/>
    </xf>
    <xf numFmtId="180" fontId="51" fillId="0" borderId="0" xfId="61" applyNumberFormat="1" applyFont="1" applyFill="1" applyAlignment="1">
      <alignment horizontal="left" vertical="center"/>
    </xf>
    <xf numFmtId="0" fontId="16" fillId="0" borderId="0" xfId="61" applyFont="1" applyFill="1" applyAlignment="1">
      <alignment horizontal="center" vertical="center"/>
    </xf>
    <xf numFmtId="180" fontId="16" fillId="0" borderId="0" xfId="61" applyNumberFormat="1" applyFont="1" applyFill="1" applyAlignment="1">
      <alignment horizontal="center" vertical="center"/>
    </xf>
    <xf numFmtId="0" fontId="49" fillId="0" borderId="0" xfId="61" applyFont="1" applyFill="1" applyBorder="1" applyAlignment="1">
      <alignment horizontal="right" vertical="center"/>
    </xf>
    <xf numFmtId="180" fontId="52" fillId="0" borderId="0" xfId="0" applyNumberFormat="1" applyFont="1" applyFill="1" applyBorder="1" applyAlignment="1" applyProtection="1">
      <alignment horizontal="right" vertical="center"/>
      <protection locked="0"/>
    </xf>
    <xf numFmtId="14" fontId="53" fillId="0" borderId="22" xfId="62" applyNumberFormat="1" applyFont="1" applyFill="1" applyBorder="1" applyAlignment="1" applyProtection="1">
      <alignment horizontal="center" vertical="center"/>
      <protection locked="0"/>
    </xf>
    <xf numFmtId="180" fontId="53" fillId="0" borderId="11" xfId="62" applyNumberFormat="1" applyFont="1" applyFill="1" applyBorder="1" applyAlignment="1" applyProtection="1">
      <alignment horizontal="center" vertical="center"/>
      <protection locked="0"/>
    </xf>
    <xf numFmtId="0" fontId="53" fillId="0" borderId="0" xfId="65" applyFont="1" applyFill="1" applyBorder="1" applyAlignment="1">
      <alignment horizontal="center" vertical="center"/>
    </xf>
    <xf numFmtId="181" fontId="54" fillId="0" borderId="21" xfId="61" applyNumberFormat="1" applyFont="1" applyFill="1" applyBorder="1" applyAlignment="1">
      <alignment horizontal="right" vertical="center"/>
    </xf>
    <xf numFmtId="0" fontId="0" fillId="0" borderId="0" xfId="0" applyNumberFormat="1">
      <alignment vertical="center"/>
    </xf>
    <xf numFmtId="177" fontId="29" fillId="2" borderId="8" xfId="0" applyNumberFormat="1" applyFont="1" applyFill="1" applyBorder="1" applyAlignment="1">
      <alignment vertical="center"/>
    </xf>
    <xf numFmtId="180" fontId="7" fillId="0" borderId="21" xfId="57" applyNumberFormat="1" applyFont="1" applyFill="1" applyBorder="1" applyAlignment="1">
      <alignment vertical="center" wrapText="1"/>
    </xf>
    <xf numFmtId="181" fontId="49" fillId="0" borderId="18" xfId="61" applyNumberFormat="1" applyFont="1" applyFill="1" applyBorder="1" applyAlignment="1">
      <alignment horizontal="right" vertical="center"/>
    </xf>
    <xf numFmtId="0" fontId="15" fillId="2" borderId="0" xfId="60" applyFont="1" applyFill="1" applyAlignment="1">
      <alignment horizontal="left" vertical="center" wrapText="1"/>
    </xf>
    <xf numFmtId="180" fontId="15" fillId="2" borderId="0" xfId="60" applyNumberFormat="1" applyFont="1" applyFill="1" applyAlignment="1">
      <alignment horizontal="left" vertical="center" wrapText="1"/>
    </xf>
    <xf numFmtId="0" fontId="19" fillId="0" borderId="0" xfId="57" applyNumberFormat="1" applyFont="1" applyAlignment="1"/>
    <xf numFmtId="0" fontId="35" fillId="0" borderId="0" xfId="57" applyNumberFormat="1" applyFont="1" applyAlignment="1">
      <alignment horizontal="center" vertical="center"/>
    </xf>
    <xf numFmtId="180" fontId="19" fillId="0" borderId="0" xfId="61" applyNumberFormat="1" applyFont="1" applyFill="1" applyBorder="1" applyAlignment="1">
      <alignment horizontal="center" vertical="center"/>
    </xf>
    <xf numFmtId="180" fontId="40" fillId="0" borderId="0" xfId="61" applyNumberFormat="1" applyFont="1" applyFill="1" applyBorder="1" applyAlignment="1">
      <alignment horizontal="right" vertical="center"/>
    </xf>
    <xf numFmtId="0" fontId="19" fillId="0" borderId="8" xfId="57" applyNumberFormat="1" applyFont="1" applyBorder="1" applyAlignment="1">
      <alignment horizontal="center" vertical="center" wrapText="1"/>
    </xf>
    <xf numFmtId="49" fontId="27" fillId="0" borderId="8" xfId="57" applyNumberFormat="1" applyFont="1" applyBorder="1" applyAlignment="1">
      <alignment horizontal="left" vertical="center" wrapText="1" indent="1"/>
    </xf>
    <xf numFmtId="180" fontId="27" fillId="0" borderId="8" xfId="57" applyNumberFormat="1" applyFont="1" applyBorder="1" applyAlignment="1">
      <alignment vertical="center" wrapText="1"/>
    </xf>
    <xf numFmtId="0" fontId="27" fillId="0" borderId="8" xfId="57" applyNumberFormat="1" applyFont="1" applyBorder="1" applyAlignment="1">
      <alignment vertical="center" wrapText="1"/>
    </xf>
    <xf numFmtId="0" fontId="27" fillId="0" borderId="8" xfId="57" applyFont="1" applyBorder="1" applyAlignment="1"/>
    <xf numFmtId="0" fontId="27" fillId="0" borderId="8" xfId="57" applyNumberFormat="1" applyFont="1" applyBorder="1" applyAlignment="1"/>
    <xf numFmtId="0" fontId="20" fillId="0" borderId="8" xfId="60" applyFont="1" applyFill="1" applyBorder="1" applyAlignment="1">
      <alignment horizontal="center" vertical="center"/>
    </xf>
    <xf numFmtId="0" fontId="27" fillId="0" borderId="8" xfId="57" applyNumberFormat="1" applyFont="1" applyFill="1" applyBorder="1" applyAlignment="1">
      <alignment vertical="center" wrapText="1"/>
    </xf>
    <xf numFmtId="180" fontId="19" fillId="0" borderId="0" xfId="57" applyNumberFormat="1" applyFont="1" applyAlignment="1"/>
    <xf numFmtId="180" fontId="35" fillId="0" borderId="0" xfId="57" applyNumberFormat="1" applyFont="1" applyAlignment="1">
      <alignment horizontal="center" vertical="center"/>
    </xf>
    <xf numFmtId="31" fontId="27" fillId="0" borderId="0" xfId="57" applyNumberFormat="1" applyFont="1" applyAlignment="1">
      <alignment horizontal="left"/>
    </xf>
    <xf numFmtId="183" fontId="27" fillId="0" borderId="0" xfId="57" applyNumberFormat="1" applyFont="1" applyAlignment="1">
      <alignment horizontal="right" vertical="center"/>
    </xf>
    <xf numFmtId="180" fontId="19" fillId="0" borderId="8" xfId="57" applyNumberFormat="1" applyFont="1" applyBorder="1" applyAlignment="1">
      <alignment horizontal="center" vertical="center" wrapText="1"/>
    </xf>
    <xf numFmtId="180" fontId="19" fillId="0" borderId="8" xfId="57" applyNumberFormat="1" applyFont="1" applyBorder="1" applyAlignment="1">
      <alignment vertical="center" wrapText="1"/>
    </xf>
    <xf numFmtId="180" fontId="19" fillId="0" borderId="8" xfId="57" applyNumberFormat="1" applyFont="1" applyFill="1" applyBorder="1" applyAlignment="1">
      <alignment vertical="center" wrapText="1"/>
    </xf>
    <xf numFmtId="0" fontId="0" fillId="0" borderId="8" xfId="0" applyBorder="1">
      <alignment vertical="center"/>
    </xf>
    <xf numFmtId="180" fontId="19" fillId="0" borderId="8" xfId="57" applyNumberFormat="1" applyFont="1" applyBorder="1" applyAlignment="1"/>
    <xf numFmtId="0" fontId="19" fillId="0" borderId="8" xfId="57" applyFont="1" applyBorder="1" applyAlignment="1"/>
    <xf numFmtId="0" fontId="55" fillId="0" borderId="0" xfId="61" applyFont="1" applyFill="1" applyAlignment="1">
      <alignment horizontal="center" vertical="center"/>
    </xf>
    <xf numFmtId="0" fontId="19" fillId="0" borderId="0" xfId="0" applyFont="1" applyFill="1" applyBorder="1" applyAlignment="1">
      <alignment horizontal="center" vertical="center"/>
    </xf>
    <xf numFmtId="0" fontId="14" fillId="0" borderId="0" xfId="61" applyFont="1" applyFill="1" applyBorder="1" applyAlignment="1">
      <alignment horizontal="right" vertical="center"/>
    </xf>
    <xf numFmtId="0" fontId="19" fillId="0" borderId="8" xfId="65" applyFont="1" applyFill="1" applyBorder="1" applyAlignment="1">
      <alignment horizontal="left" vertical="center"/>
    </xf>
    <xf numFmtId="0" fontId="56" fillId="0" borderId="8" xfId="65" applyFont="1" applyFill="1" applyBorder="1" applyAlignment="1">
      <alignment horizontal="center" vertical="center"/>
    </xf>
    <xf numFmtId="0" fontId="29" fillId="0" borderId="8" xfId="0" applyFont="1" applyFill="1" applyBorder="1" applyAlignment="1">
      <alignment vertical="center"/>
    </xf>
    <xf numFmtId="180" fontId="19" fillId="2" borderId="8" xfId="0" applyNumberFormat="1" applyFont="1" applyFill="1" applyBorder="1" applyAlignment="1">
      <alignment horizontal="right" vertical="center"/>
    </xf>
    <xf numFmtId="49" fontId="29" fillId="0" borderId="8" xfId="0" applyNumberFormat="1" applyFont="1" applyFill="1" applyBorder="1" applyAlignment="1">
      <alignment horizontal="left" vertical="center"/>
    </xf>
    <xf numFmtId="49" fontId="19" fillId="0" borderId="8" xfId="0" applyNumberFormat="1" applyFont="1" applyFill="1" applyBorder="1" applyAlignment="1">
      <alignment horizontal="left" vertical="center"/>
    </xf>
    <xf numFmtId="0" fontId="45" fillId="2" borderId="0" xfId="60" applyFont="1" applyFill="1" applyAlignment="1">
      <alignment horizontal="left" vertical="center" wrapText="1"/>
    </xf>
    <xf numFmtId="0" fontId="14" fillId="2" borderId="0" xfId="60" applyFont="1" applyFill="1" applyAlignment="1">
      <alignment horizontal="left" vertical="center" wrapText="1"/>
    </xf>
    <xf numFmtId="0" fontId="57" fillId="0" borderId="0" xfId="61" applyFont="1" applyFill="1" applyAlignment="1">
      <alignment horizontal="left" vertical="center"/>
    </xf>
    <xf numFmtId="0" fontId="58" fillId="0" borderId="0" xfId="61" applyFont="1" applyFill="1" applyAlignment="1">
      <alignment horizontal="center" vertical="center"/>
    </xf>
    <xf numFmtId="0" fontId="50" fillId="0" borderId="0" xfId="59" applyFont="1" applyFill="1" applyBorder="1" applyAlignment="1">
      <alignment horizontal="center" vertical="center"/>
    </xf>
    <xf numFmtId="0" fontId="15" fillId="2" borderId="0" xfId="59" applyFont="1" applyFill="1" applyBorder="1" applyAlignment="1">
      <alignment horizontal="center" vertical="center"/>
    </xf>
    <xf numFmtId="0" fontId="15" fillId="0" borderId="0" xfId="59" applyFont="1" applyFill="1" applyBorder="1" applyAlignment="1">
      <alignment horizontal="center" vertical="center"/>
    </xf>
    <xf numFmtId="0" fontId="59" fillId="2" borderId="0" xfId="59" applyFont="1" applyFill="1" applyBorder="1" applyAlignment="1">
      <alignment horizontal="right" vertical="center"/>
    </xf>
    <xf numFmtId="0" fontId="53" fillId="2" borderId="23" xfId="59" applyFont="1" applyFill="1" applyBorder="1" applyAlignment="1">
      <alignment horizontal="center" vertical="center" wrapText="1"/>
    </xf>
    <xf numFmtId="181" fontId="53" fillId="0" borderId="24" xfId="59" applyNumberFormat="1" applyFont="1" applyFill="1" applyBorder="1" applyAlignment="1">
      <alignment horizontal="center" vertical="center" wrapText="1"/>
    </xf>
    <xf numFmtId="181" fontId="53" fillId="2" borderId="24" xfId="59" applyNumberFormat="1" applyFont="1" applyFill="1" applyBorder="1" applyAlignment="1">
      <alignment horizontal="center" vertical="center" wrapText="1"/>
    </xf>
    <xf numFmtId="181" fontId="53" fillId="2" borderId="25" xfId="59" applyNumberFormat="1" applyFont="1" applyFill="1" applyBorder="1" applyAlignment="1">
      <alignment horizontal="center" vertical="center" wrapText="1"/>
    </xf>
    <xf numFmtId="0" fontId="53" fillId="2" borderId="15" xfId="59" applyFont="1" applyFill="1" applyBorder="1" applyAlignment="1">
      <alignment horizontal="center" vertical="center" wrapText="1"/>
    </xf>
    <xf numFmtId="181" fontId="53" fillId="0" borderId="10" xfId="59" applyNumberFormat="1" applyFont="1" applyFill="1" applyBorder="1" applyAlignment="1">
      <alignment horizontal="center" vertical="center" wrapText="1"/>
    </xf>
    <xf numFmtId="181" fontId="53" fillId="2" borderId="10" xfId="59" applyNumberFormat="1" applyFont="1" applyFill="1" applyBorder="1" applyAlignment="1">
      <alignment horizontal="center" vertical="center" wrapText="1"/>
    </xf>
    <xf numFmtId="181" fontId="53" fillId="2" borderId="18" xfId="59" applyNumberFormat="1" applyFont="1" applyFill="1" applyBorder="1" applyAlignment="1">
      <alignment horizontal="center" vertical="center" wrapText="1"/>
    </xf>
    <xf numFmtId="0" fontId="53" fillId="2" borderId="19" xfId="59" applyFont="1" applyFill="1" applyBorder="1" applyAlignment="1">
      <alignment horizontal="center" vertical="center" wrapText="1"/>
    </xf>
    <xf numFmtId="180" fontId="54" fillId="0" borderId="19" xfId="61" applyNumberFormat="1" applyFont="1" applyFill="1" applyBorder="1" applyAlignment="1">
      <alignment vertical="center" wrapText="1"/>
    </xf>
    <xf numFmtId="181" fontId="6" fillId="2" borderId="20" xfId="68" applyNumberFormat="1" applyFont="1" applyFill="1" applyBorder="1" applyAlignment="1">
      <alignment horizontal="right" vertical="center"/>
    </xf>
    <xf numFmtId="181" fontId="6" fillId="2" borderId="21" xfId="68" applyNumberFormat="1" applyFont="1" applyFill="1" applyBorder="1" applyAlignment="1">
      <alignment horizontal="right" vertical="center"/>
    </xf>
    <xf numFmtId="49" fontId="59" fillId="2" borderId="19" xfId="0" applyNumberFormat="1" applyFont="1" applyFill="1" applyBorder="1" applyAlignment="1" applyProtection="1">
      <alignment vertical="center"/>
    </xf>
    <xf numFmtId="180" fontId="60" fillId="0" borderId="20" xfId="0" applyNumberFormat="1" applyFont="1" applyFill="1" applyBorder="1" applyAlignment="1" applyProtection="1">
      <alignment horizontal="right" vertical="center"/>
    </xf>
    <xf numFmtId="0" fontId="61" fillId="0" borderId="0" xfId="0" applyFont="1">
      <alignment vertical="center"/>
    </xf>
    <xf numFmtId="181" fontId="61" fillId="2" borderId="21" xfId="68" applyNumberFormat="1" applyFont="1" applyFill="1" applyBorder="1" applyAlignment="1">
      <alignment horizontal="right" vertical="center"/>
    </xf>
    <xf numFmtId="0" fontId="62" fillId="2" borderId="20" xfId="59" applyFont="1" applyFill="1" applyBorder="1" applyAlignment="1">
      <alignment horizontal="right" vertical="center"/>
    </xf>
    <xf numFmtId="180" fontId="60" fillId="2" borderId="20" xfId="0" applyNumberFormat="1" applyFont="1" applyFill="1" applyBorder="1" applyAlignment="1" applyProtection="1">
      <alignment horizontal="right" vertical="center"/>
    </xf>
    <xf numFmtId="49" fontId="59" fillId="0" borderId="19" xfId="0" applyNumberFormat="1" applyFont="1" applyFill="1" applyBorder="1" applyAlignment="1" applyProtection="1">
      <alignment vertical="center"/>
    </xf>
    <xf numFmtId="0" fontId="62" fillId="0" borderId="20" xfId="59" applyFont="1" applyFill="1" applyBorder="1" applyAlignment="1">
      <alignment horizontal="right" vertical="center"/>
    </xf>
    <xf numFmtId="180" fontId="60" fillId="0" borderId="0" xfId="0" applyNumberFormat="1" applyFont="1" applyFill="1" applyBorder="1" applyAlignment="1" applyProtection="1">
      <alignment horizontal="right" vertical="center"/>
    </xf>
    <xf numFmtId="49" fontId="59" fillId="0" borderId="7" xfId="0" applyNumberFormat="1" applyFont="1" applyFill="1" applyBorder="1" applyAlignment="1" applyProtection="1">
      <alignment vertical="center"/>
    </xf>
    <xf numFmtId="180" fontId="60" fillId="0" borderId="10" xfId="0" applyNumberFormat="1" applyFont="1" applyFill="1" applyBorder="1" applyAlignment="1" applyProtection="1">
      <alignment horizontal="right" vertical="center"/>
    </xf>
    <xf numFmtId="0" fontId="62" fillId="0" borderId="7" xfId="59" applyFont="1" applyFill="1" applyBorder="1" applyAlignment="1">
      <alignment horizontal="right" vertical="center"/>
    </xf>
    <xf numFmtId="0" fontId="63" fillId="0" borderId="0" xfId="59" applyFont="1" applyFill="1" applyAlignment="1">
      <alignment horizontal="left" vertical="center" wrapText="1"/>
    </xf>
    <xf numFmtId="0" fontId="19" fillId="0" borderId="0" xfId="59" applyFont="1" applyFill="1" applyAlignment="1">
      <alignment vertical="center"/>
    </xf>
    <xf numFmtId="0" fontId="50" fillId="0" borderId="0" xfId="59" applyFont="1" applyFill="1" applyBorder="1" applyAlignment="1">
      <alignment horizontal="right" vertical="center"/>
    </xf>
    <xf numFmtId="0" fontId="19" fillId="0" borderId="0" xfId="59" applyFont="1" applyFill="1" applyBorder="1" applyAlignment="1">
      <alignment horizontal="right" vertical="center"/>
    </xf>
    <xf numFmtId="0" fontId="34" fillId="0" borderId="8" xfId="68" applyFont="1" applyFill="1" applyBorder="1" applyAlignment="1">
      <alignment horizontal="center" vertical="center"/>
    </xf>
    <xf numFmtId="0" fontId="34" fillId="0" borderId="0" xfId="59" applyFont="1" applyFill="1" applyAlignment="1">
      <alignment vertical="center" wrapText="1"/>
    </xf>
    <xf numFmtId="49" fontId="29" fillId="0" borderId="8" xfId="0" applyNumberFormat="1" applyFont="1" applyFill="1" applyBorder="1" applyAlignment="1" applyProtection="1">
      <alignment vertical="center"/>
    </xf>
    <xf numFmtId="0" fontId="19" fillId="0" borderId="0" xfId="59" applyNumberFormat="1" applyFont="1" applyFill="1" applyAlignment="1">
      <alignment vertical="center"/>
    </xf>
    <xf numFmtId="49" fontId="19" fillId="0" borderId="8" xfId="0" applyNumberFormat="1" applyFont="1" applyFill="1" applyBorder="1" applyAlignment="1">
      <alignment vertical="center"/>
    </xf>
    <xf numFmtId="4" fontId="19" fillId="0" borderId="0" xfId="59" applyNumberFormat="1" applyFont="1" applyFill="1" applyAlignment="1">
      <alignment vertical="center"/>
    </xf>
    <xf numFmtId="0" fontId="0" fillId="0" borderId="0" xfId="59" applyNumberFormat="1" applyFont="1" applyFill="1" applyAlignment="1">
      <alignment horizontal="center" vertical="center"/>
    </xf>
    <xf numFmtId="0" fontId="19" fillId="0" borderId="0" xfId="59" applyNumberFormat="1" applyFont="1" applyFill="1" applyAlignment="1">
      <alignment horizontal="center" vertical="center"/>
    </xf>
    <xf numFmtId="0" fontId="34" fillId="0" borderId="0" xfId="59" applyNumberFormat="1" applyFont="1" applyFill="1" applyAlignment="1">
      <alignment vertical="center" wrapText="1"/>
    </xf>
    <xf numFmtId="0" fontId="41" fillId="3" borderId="0" xfId="59" applyFont="1" applyFill="1" applyAlignment="1">
      <alignment vertical="center"/>
    </xf>
    <xf numFmtId="0" fontId="19" fillId="4" borderId="0" xfId="59" applyNumberFormat="1" applyFont="1" applyFill="1" applyAlignment="1">
      <alignment vertical="center"/>
    </xf>
    <xf numFmtId="0" fontId="19" fillId="0" borderId="0" xfId="59" applyFont="1" applyFill="1" applyAlignment="1">
      <alignment horizontal="center" vertical="center"/>
    </xf>
    <xf numFmtId="0" fontId="19" fillId="0" borderId="0" xfId="59" applyFont="1" applyFill="1" applyAlignment="1">
      <alignment vertical="center" wrapText="1"/>
    </xf>
    <xf numFmtId="0" fontId="0" fillId="0" borderId="0" xfId="0" applyAlignment="1">
      <alignment vertical="center" wrapText="1"/>
    </xf>
    <xf numFmtId="0" fontId="14" fillId="0" borderId="0" xfId="59" applyFont="1" applyFill="1" applyAlignment="1">
      <alignment vertical="center"/>
    </xf>
    <xf numFmtId="0" fontId="19" fillId="4" borderId="0" xfId="59" applyFont="1" applyFill="1" applyAlignment="1">
      <alignment vertical="center"/>
    </xf>
    <xf numFmtId="49" fontId="40" fillId="0" borderId="8" xfId="0" applyNumberFormat="1" applyFont="1" applyFill="1" applyBorder="1" applyAlignment="1">
      <alignment horizontal="left" vertical="center"/>
    </xf>
    <xf numFmtId="0" fontId="0" fillId="4" borderId="0" xfId="0" applyFill="1">
      <alignment vertical="center"/>
    </xf>
    <xf numFmtId="49" fontId="19" fillId="0" borderId="12" xfId="0" applyNumberFormat="1" applyFont="1" applyFill="1" applyBorder="1" applyAlignment="1">
      <alignment horizontal="left" vertical="center"/>
    </xf>
    <xf numFmtId="0" fontId="29" fillId="0" borderId="0" xfId="59" applyFont="1" applyFill="1" applyAlignment="1">
      <alignment horizontal="left" vertical="center" wrapText="1"/>
    </xf>
    <xf numFmtId="0" fontId="19" fillId="0" borderId="0" xfId="59" applyFont="1" applyFill="1" applyAlignment="1">
      <alignment horizontal="left" vertical="center" wrapText="1"/>
    </xf>
    <xf numFmtId="180" fontId="35" fillId="0" borderId="0" xfId="61" applyNumberFormat="1" applyFont="1" applyFill="1" applyAlignment="1">
      <alignment horizontal="center" vertical="center"/>
    </xf>
    <xf numFmtId="180" fontId="19" fillId="0" borderId="0" xfId="61" applyNumberFormat="1" applyFont="1" applyFill="1" applyAlignment="1">
      <alignment horizontal="center" vertical="center"/>
    </xf>
    <xf numFmtId="180" fontId="30" fillId="0" borderId="8" xfId="61" applyNumberFormat="1" applyFont="1" applyFill="1" applyBorder="1" applyAlignment="1" applyProtection="1">
      <alignment horizontal="right" vertical="center" wrapText="1"/>
    </xf>
    <xf numFmtId="0" fontId="29" fillId="0" borderId="8" xfId="53" applyFont="1" applyFill="1" applyBorder="1" applyAlignment="1" applyProtection="1">
      <alignment horizontal="left" vertical="center" wrapText="1"/>
      <protection locked="0"/>
    </xf>
    <xf numFmtId="180" fontId="30" fillId="0" borderId="8" xfId="57" applyNumberFormat="1" applyFont="1" applyFill="1" applyBorder="1" applyAlignment="1" applyProtection="1">
      <alignment vertical="center" wrapText="1"/>
    </xf>
    <xf numFmtId="0" fontId="19" fillId="0" borderId="8" xfId="60" applyFont="1" applyFill="1" applyBorder="1">
      <alignment vertical="center"/>
    </xf>
    <xf numFmtId="180" fontId="30" fillId="0" borderId="8" xfId="61" applyNumberFormat="1" applyFont="1" applyFill="1" applyBorder="1" applyAlignment="1" applyProtection="1">
      <alignment vertical="center" wrapText="1"/>
    </xf>
    <xf numFmtId="180" fontId="19" fillId="0" borderId="8" xfId="59" applyNumberFormat="1" applyFont="1" applyFill="1" applyBorder="1" applyAlignment="1">
      <alignment vertical="center"/>
    </xf>
    <xf numFmtId="0" fontId="19" fillId="0" borderId="8" xfId="61" applyFont="1" applyFill="1" applyBorder="1" applyAlignment="1">
      <alignment horizontal="left" vertical="center" wrapText="1"/>
    </xf>
    <xf numFmtId="0" fontId="27" fillId="0" borderId="8" xfId="61" applyFont="1" applyFill="1" applyBorder="1" applyAlignment="1">
      <alignment vertical="center"/>
    </xf>
    <xf numFmtId="180" fontId="19" fillId="0" borderId="8" xfId="61" applyNumberFormat="1" applyFont="1" applyFill="1" applyBorder="1" applyAlignment="1">
      <alignment horizontal="right" vertical="center"/>
    </xf>
    <xf numFmtId="0" fontId="29" fillId="0" borderId="16" xfId="61" applyFont="1" applyFill="1" applyBorder="1" applyAlignment="1">
      <alignment horizontal="left" vertical="center" wrapText="1"/>
    </xf>
    <xf numFmtId="0" fontId="27" fillId="0" borderId="0" xfId="61" applyFont="1" applyFill="1" applyAlignment="1">
      <alignment vertical="center"/>
    </xf>
    <xf numFmtId="0" fontId="19" fillId="0" borderId="16" xfId="61" applyFont="1" applyFill="1" applyBorder="1" applyAlignment="1">
      <alignment horizontal="left" vertical="center" wrapText="1"/>
    </xf>
    <xf numFmtId="180" fontId="19" fillId="0" borderId="16" xfId="61" applyNumberFormat="1" applyFont="1" applyFill="1" applyBorder="1" applyAlignment="1">
      <alignment horizontal="left" vertical="center" wrapText="1"/>
    </xf>
    <xf numFmtId="180" fontId="50" fillId="0" borderId="0" xfId="60" applyNumberFormat="1" applyFont="1" applyFill="1" applyBorder="1" applyAlignment="1">
      <alignment horizontal="right" vertical="center"/>
    </xf>
    <xf numFmtId="0" fontId="29" fillId="0" borderId="8" xfId="60" applyFont="1" applyFill="1" applyBorder="1">
      <alignment vertical="center"/>
    </xf>
    <xf numFmtId="180" fontId="19" fillId="0" borderId="8" xfId="60" applyNumberFormat="1" applyFont="1" applyFill="1" applyBorder="1" applyAlignment="1">
      <alignment horizontal="right" vertical="center"/>
    </xf>
    <xf numFmtId="180" fontId="19" fillId="0" borderId="8" xfId="60" applyNumberFormat="1" applyFont="1" applyFill="1" applyBorder="1">
      <alignment vertical="center"/>
    </xf>
    <xf numFmtId="180" fontId="19" fillId="0" borderId="0" xfId="61" applyNumberFormat="1" applyFont="1" applyFill="1" applyBorder="1" applyAlignment="1">
      <alignment horizontal="left" vertical="center" wrapText="1"/>
    </xf>
    <xf numFmtId="0" fontId="19" fillId="3" borderId="0" xfId="59" applyNumberFormat="1" applyFont="1" applyFill="1" applyAlignment="1">
      <alignment vertical="center"/>
    </xf>
    <xf numFmtId="0" fontId="19" fillId="3" borderId="0" xfId="59" applyFont="1" applyFill="1" applyAlignment="1">
      <alignment vertical="center"/>
    </xf>
    <xf numFmtId="2" fontId="34" fillId="0" borderId="8" xfId="49" applyNumberFormat="1" applyFont="1" applyBorder="1" applyAlignment="1" applyProtection="1">
      <alignment horizontal="center" vertical="center" wrapText="1"/>
    </xf>
    <xf numFmtId="2" fontId="19" fillId="0" borderId="8" xfId="49" applyNumberFormat="1" applyFont="1" applyBorder="1" applyAlignment="1">
      <alignment horizontal="center" vertical="center" wrapText="1"/>
    </xf>
    <xf numFmtId="0" fontId="14" fillId="0" borderId="8" xfId="67" applyFont="1" applyBorder="1" applyAlignment="1">
      <alignment horizontal="center" vertical="center"/>
    </xf>
    <xf numFmtId="0" fontId="64" fillId="2" borderId="0" xfId="61" applyFont="1" applyFill="1" applyAlignment="1">
      <alignment horizontal="left" vertical="center"/>
    </xf>
    <xf numFmtId="0" fontId="16" fillId="2" borderId="0" xfId="61" applyFont="1" applyFill="1" applyAlignment="1">
      <alignment horizontal="center" vertical="center"/>
    </xf>
    <xf numFmtId="180" fontId="50" fillId="2" borderId="0" xfId="66" applyNumberFormat="1" applyFont="1" applyFill="1" applyBorder="1" applyAlignment="1">
      <alignment horizontal="center" vertical="center"/>
    </xf>
    <xf numFmtId="0" fontId="50" fillId="2" borderId="0" xfId="66" applyFont="1" applyFill="1" applyBorder="1" applyAlignment="1">
      <alignment horizontal="center" vertical="center"/>
    </xf>
    <xf numFmtId="0" fontId="34" fillId="2" borderId="8" xfId="61" applyFont="1" applyFill="1" applyBorder="1" applyAlignment="1">
      <alignment horizontal="center" vertical="center"/>
    </xf>
    <xf numFmtId="181" fontId="34" fillId="2" borderId="8" xfId="62" applyNumberFormat="1" applyFont="1" applyFill="1" applyBorder="1" applyAlignment="1" applyProtection="1">
      <alignment horizontal="center" vertical="center" wrapText="1"/>
      <protection locked="0"/>
    </xf>
    <xf numFmtId="0" fontId="29" fillId="2" borderId="8" xfId="66" applyFont="1" applyFill="1" applyBorder="1" applyAlignment="1">
      <alignment horizontal="center" vertical="center"/>
    </xf>
    <xf numFmtId="180" fontId="65" fillId="2" borderId="8" xfId="0" applyNumberFormat="1" applyFont="1" applyFill="1" applyBorder="1" applyAlignment="1" applyProtection="1">
      <alignment vertical="center"/>
    </xf>
    <xf numFmtId="181" fontId="65" fillId="2" borderId="8" xfId="52" applyNumberFormat="1" applyFont="1" applyFill="1" applyBorder="1" applyAlignment="1">
      <alignment horizontal="right" vertical="center"/>
    </xf>
    <xf numFmtId="0" fontId="29" fillId="2" borderId="8" xfId="66" applyFont="1" applyFill="1" applyBorder="1" applyAlignment="1">
      <alignment horizontal="left" vertical="center"/>
    </xf>
    <xf numFmtId="181" fontId="45" fillId="2" borderId="8" xfId="61" applyNumberFormat="1" applyFont="1" applyFill="1" applyBorder="1" applyAlignment="1">
      <alignment vertical="center"/>
    </xf>
    <xf numFmtId="180" fontId="29" fillId="2" borderId="8" xfId="0" applyNumberFormat="1" applyFont="1" applyFill="1" applyBorder="1" applyAlignment="1" applyProtection="1">
      <alignment vertical="center"/>
    </xf>
    <xf numFmtId="181" fontId="29" fillId="2" borderId="8" xfId="52" applyNumberFormat="1" applyFont="1" applyFill="1" applyBorder="1" applyAlignment="1">
      <alignment horizontal="right" vertical="center"/>
    </xf>
    <xf numFmtId="181" fontId="45" fillId="2" borderId="8" xfId="61" applyNumberFormat="1" applyFont="1" applyFill="1" applyBorder="1" applyAlignment="1">
      <alignment horizontal="left" vertical="center" indent="1"/>
    </xf>
    <xf numFmtId="181" fontId="45" fillId="2" borderId="8" xfId="61" applyNumberFormat="1" applyFont="1" applyFill="1" applyBorder="1" applyAlignment="1">
      <alignment horizontal="left" vertical="center" wrapText="1" indent="1"/>
    </xf>
    <xf numFmtId="0" fontId="29" fillId="2" borderId="8" xfId="55" applyFont="1" applyFill="1" applyBorder="1" applyAlignment="1">
      <alignment horizontal="center" vertical="center"/>
    </xf>
    <xf numFmtId="0" fontId="45" fillId="2" borderId="8" xfId="55" applyFont="1" applyFill="1" applyBorder="1" applyAlignment="1">
      <alignment horizontal="center" vertical="center"/>
    </xf>
    <xf numFmtId="0" fontId="50" fillId="2" borderId="0" xfId="66" applyFont="1" applyFill="1" applyBorder="1" applyAlignment="1">
      <alignment vertical="center"/>
    </xf>
    <xf numFmtId="0" fontId="50" fillId="2" borderId="0" xfId="55" applyFont="1" applyFill="1">
      <alignment vertical="center"/>
    </xf>
    <xf numFmtId="0" fontId="34" fillId="2" borderId="8" xfId="62" applyFont="1" applyFill="1" applyBorder="1" applyAlignment="1" applyProtection="1">
      <alignment horizontal="center" vertical="center" wrapText="1"/>
      <protection locked="0"/>
    </xf>
    <xf numFmtId="182" fontId="17" fillId="2" borderId="8" xfId="61" applyNumberFormat="1" applyFont="1" applyFill="1" applyBorder="1" applyAlignment="1">
      <alignment vertical="center"/>
    </xf>
    <xf numFmtId="182" fontId="45" fillId="2" borderId="8" xfId="61" applyNumberFormat="1" applyFont="1" applyFill="1" applyBorder="1" applyAlignment="1">
      <alignment vertical="center"/>
    </xf>
    <xf numFmtId="0" fontId="45" fillId="2" borderId="8" xfId="66" applyFont="1" applyFill="1" applyBorder="1" applyAlignment="1">
      <alignment horizontal="left" vertical="center"/>
    </xf>
    <xf numFmtId="0" fontId="66" fillId="2" borderId="0" xfId="61" applyFont="1" applyFill="1" applyBorder="1" applyAlignment="1">
      <alignment horizontal="right" vertical="center"/>
    </xf>
    <xf numFmtId="0" fontId="0" fillId="0" borderId="0" xfId="0" applyFont="1" applyFill="1" applyProtection="1">
      <alignment vertical="center"/>
    </xf>
    <xf numFmtId="0" fontId="34" fillId="0" borderId="8" xfId="61" applyFont="1" applyFill="1" applyBorder="1" applyAlignment="1">
      <alignment horizontal="center" vertical="center" wrapText="1"/>
    </xf>
    <xf numFmtId="0" fontId="19" fillId="0" borderId="8" xfId="0" applyFont="1" applyFill="1" applyBorder="1" applyAlignment="1">
      <alignment horizontal="right" vertical="center"/>
    </xf>
    <xf numFmtId="0" fontId="19" fillId="0" borderId="8" xfId="0" applyFont="1" applyFill="1" applyBorder="1" applyAlignment="1">
      <alignment horizontal="left" vertical="center"/>
    </xf>
    <xf numFmtId="0" fontId="40" fillId="0" borderId="0" xfId="54" applyFont="1" applyFill="1" applyAlignment="1">
      <alignment horizontal="left" vertical="center" wrapText="1"/>
    </xf>
    <xf numFmtId="49" fontId="30" fillId="0" borderId="8" xfId="54" applyNumberFormat="1" applyFont="1" applyFill="1" applyBorder="1" applyAlignment="1" applyProtection="1">
      <alignment horizontal="right" vertical="center"/>
    </xf>
    <xf numFmtId="183" fontId="30" fillId="0" borderId="8" xfId="54" applyNumberFormat="1" applyFont="1" applyFill="1" applyBorder="1" applyAlignment="1">
      <alignment horizontal="right" vertical="center"/>
    </xf>
    <xf numFmtId="0" fontId="50" fillId="0" borderId="0" xfId="54" applyFont="1" applyFill="1" applyBorder="1" applyAlignment="1">
      <alignment horizontal="right" vertical="center"/>
    </xf>
    <xf numFmtId="0" fontId="34" fillId="0" borderId="8" xfId="56" applyFont="1" applyFill="1" applyBorder="1" applyAlignment="1">
      <alignment horizontal="center" vertical="center" wrapText="1"/>
    </xf>
    <xf numFmtId="0" fontId="19" fillId="0" borderId="8" xfId="0" applyNumberFormat="1" applyFont="1" applyFill="1" applyBorder="1" applyAlignment="1" applyProtection="1">
      <alignment vertical="center"/>
    </xf>
    <xf numFmtId="0" fontId="19" fillId="0" borderId="8" xfId="0" applyNumberFormat="1" applyFont="1" applyFill="1" applyBorder="1" applyAlignment="1">
      <alignment vertical="center"/>
    </xf>
    <xf numFmtId="0" fontId="34" fillId="0" borderId="8" xfId="62" applyFont="1" applyFill="1" applyBorder="1" applyAlignment="1" applyProtection="1">
      <alignment horizontal="center" vertical="center" wrapText="1"/>
      <protection locked="0"/>
    </xf>
    <xf numFmtId="49" fontId="30" fillId="0" borderId="8" xfId="54" applyNumberFormat="1" applyFont="1" applyFill="1" applyBorder="1" applyAlignment="1">
      <alignment horizontal="right" vertical="center"/>
    </xf>
    <xf numFmtId="0" fontId="30" fillId="0" borderId="8" xfId="54" applyNumberFormat="1" applyFont="1" applyFill="1" applyBorder="1" applyAlignment="1">
      <alignment horizontal="right" vertical="center"/>
    </xf>
    <xf numFmtId="0" fontId="34" fillId="0" borderId="0" xfId="57" applyFont="1" applyFill="1" applyAlignment="1"/>
    <xf numFmtId="2" fontId="42" fillId="0" borderId="0" xfId="57" applyNumberFormat="1" applyFont="1" applyFill="1" applyAlignment="1">
      <alignment horizontal="center" vertical="center"/>
    </xf>
    <xf numFmtId="2" fontId="28" fillId="0" borderId="0" xfId="57" applyNumberFormat="1" applyFont="1" applyFill="1" applyAlignment="1">
      <alignment horizontal="center" vertical="center"/>
    </xf>
    <xf numFmtId="2" fontId="19" fillId="0" borderId="0" xfId="57" applyNumberFormat="1" applyFont="1" applyFill="1" applyAlignment="1"/>
    <xf numFmtId="31" fontId="19" fillId="0" borderId="0" xfId="57" applyNumberFormat="1" applyFont="1" applyFill="1" applyAlignment="1">
      <alignment horizontal="left"/>
    </xf>
    <xf numFmtId="2" fontId="34" fillId="0" borderId="0" xfId="57" applyNumberFormat="1" applyFont="1" applyFill="1" applyAlignment="1">
      <alignment vertical="center"/>
    </xf>
    <xf numFmtId="2" fontId="34" fillId="0" borderId="8" xfId="57" applyNumberFormat="1" applyFont="1" applyFill="1" applyBorder="1" applyAlignment="1">
      <alignment horizontal="center" vertical="center" wrapText="1"/>
    </xf>
    <xf numFmtId="0" fontId="19" fillId="0" borderId="0" xfId="57" applyFont="1" applyFill="1" applyAlignment="1">
      <alignment vertical="center"/>
    </xf>
    <xf numFmtId="49" fontId="19" fillId="0" borderId="8" xfId="57" applyNumberFormat="1" applyFont="1" applyFill="1" applyBorder="1" applyAlignment="1">
      <alignment horizontal="left" vertical="center" wrapText="1"/>
    </xf>
    <xf numFmtId="0" fontId="19" fillId="0" borderId="8" xfId="57" applyNumberFormat="1" applyFont="1" applyFill="1" applyBorder="1" applyAlignment="1">
      <alignment vertical="center" wrapText="1"/>
    </xf>
    <xf numFmtId="0" fontId="29" fillId="0" borderId="8" xfId="60" applyFont="1" applyFill="1" applyBorder="1" applyAlignment="1">
      <alignment horizontal="center" vertical="center"/>
    </xf>
    <xf numFmtId="183" fontId="19" fillId="0" borderId="0" xfId="57" applyNumberFormat="1" applyFont="1" applyFill="1" applyAlignment="1"/>
    <xf numFmtId="183" fontId="28" fillId="0" borderId="0" xfId="57" applyNumberFormat="1" applyFont="1" applyFill="1" applyAlignment="1">
      <alignment horizontal="center" vertical="center"/>
    </xf>
    <xf numFmtId="183" fontId="50" fillId="0" borderId="0" xfId="57" applyNumberFormat="1" applyFont="1" applyFill="1" applyAlignment="1">
      <alignment horizontal="center" vertical="center"/>
    </xf>
    <xf numFmtId="183" fontId="34" fillId="0" borderId="8" xfId="57" applyNumberFormat="1" applyFont="1" applyFill="1" applyBorder="1" applyAlignment="1">
      <alignment horizontal="center" vertical="center" wrapText="1"/>
    </xf>
    <xf numFmtId="183" fontId="19" fillId="0" borderId="8" xfId="57" applyNumberFormat="1" applyFont="1" applyFill="1" applyBorder="1" applyAlignment="1">
      <alignment vertical="center" wrapText="1"/>
    </xf>
    <xf numFmtId="182" fontId="19" fillId="0" borderId="8" xfId="51" applyNumberFormat="1" applyFont="1" applyFill="1" applyBorder="1" applyAlignment="1" applyProtection="1">
      <alignment horizontal="right" vertical="center"/>
    </xf>
    <xf numFmtId="0" fontId="19" fillId="0" borderId="0" xfId="56" applyFont="1" applyFill="1"/>
    <xf numFmtId="0" fontId="50" fillId="0" borderId="0" xfId="61" applyFont="1" applyFill="1" applyBorder="1" applyAlignment="1">
      <alignment horizontal="right" vertical="center"/>
    </xf>
    <xf numFmtId="0" fontId="19" fillId="0" borderId="26" xfId="56" applyFont="1" applyFill="1" applyBorder="1"/>
    <xf numFmtId="181" fontId="34" fillId="0" borderId="8" xfId="56" applyNumberFormat="1" applyFont="1" applyFill="1" applyBorder="1" applyAlignment="1">
      <alignment horizontal="center" vertical="center"/>
    </xf>
    <xf numFmtId="0" fontId="19" fillId="0" borderId="27" xfId="0" applyFont="1" applyFill="1" applyBorder="1" applyAlignment="1">
      <alignment horizontal="left" vertical="center" wrapText="1"/>
    </xf>
    <xf numFmtId="0" fontId="29" fillId="0" borderId="27" xfId="0" applyFont="1" applyFill="1" applyBorder="1" applyAlignment="1">
      <alignment vertical="center"/>
    </xf>
    <xf numFmtId="0" fontId="63" fillId="0" borderId="27" xfId="0" applyFont="1" applyFill="1" applyBorder="1" applyAlignment="1">
      <alignment horizontal="left" vertical="center"/>
    </xf>
    <xf numFmtId="3" fontId="63" fillId="0" borderId="27" xfId="0" applyNumberFormat="1" applyFont="1" applyFill="1" applyBorder="1" applyAlignment="1">
      <alignment horizontal="right" vertical="center"/>
    </xf>
    <xf numFmtId="3" fontId="63" fillId="0" borderId="28" xfId="0" applyNumberFormat="1" applyFont="1" applyFill="1" applyBorder="1" applyAlignment="1">
      <alignment horizontal="right" vertical="center"/>
    </xf>
    <xf numFmtId="0" fontId="63" fillId="0" borderId="29" xfId="0" applyFont="1" applyFill="1" applyBorder="1" applyAlignment="1">
      <alignment horizontal="left" vertical="center"/>
    </xf>
    <xf numFmtId="3" fontId="63" fillId="0" borderId="30" xfId="0" applyNumberFormat="1" applyFont="1" applyFill="1" applyBorder="1" applyAlignment="1">
      <alignment horizontal="right" vertical="center"/>
    </xf>
    <xf numFmtId="0" fontId="0" fillId="0" borderId="0" xfId="0" applyFont="1" applyAlignment="1">
      <alignment horizontal="left" vertical="center" wrapText="1"/>
    </xf>
    <xf numFmtId="0" fontId="34" fillId="0" borderId="8" xfId="63" applyFont="1" applyFill="1" applyBorder="1" applyAlignment="1">
      <alignment horizontal="center" vertical="center" wrapText="1"/>
    </xf>
    <xf numFmtId="180" fontId="19" fillId="0" borderId="8" xfId="60" applyNumberFormat="1" applyFont="1" applyFill="1" applyBorder="1" applyAlignment="1">
      <alignment vertical="center"/>
    </xf>
    <xf numFmtId="180" fontId="19" fillId="0" borderId="8" xfId="0" applyNumberFormat="1" applyFont="1" applyFill="1" applyBorder="1" applyAlignment="1">
      <alignment vertical="center"/>
    </xf>
    <xf numFmtId="180" fontId="19" fillId="0" borderId="8" xfId="63" applyNumberFormat="1" applyFont="1" applyFill="1" applyBorder="1" applyAlignment="1">
      <alignment vertical="center"/>
    </xf>
    <xf numFmtId="180" fontId="19" fillId="0" borderId="8" xfId="63" applyNumberFormat="1" applyFont="1" applyFill="1" applyBorder="1" applyAlignment="1"/>
    <xf numFmtId="183" fontId="19" fillId="0" borderId="0" xfId="61" applyNumberFormat="1" applyFont="1" applyFill="1" applyBorder="1" applyAlignment="1">
      <alignment horizontal="center" vertical="center"/>
    </xf>
    <xf numFmtId="182" fontId="30" fillId="0" borderId="8" xfId="61" applyNumberFormat="1" applyFont="1" applyFill="1" applyBorder="1" applyAlignment="1">
      <alignment vertical="center" wrapText="1"/>
    </xf>
    <xf numFmtId="182" fontId="30" fillId="0" borderId="8" xfId="61" applyNumberFormat="1" applyFont="1" applyFill="1" applyBorder="1" applyAlignment="1" applyProtection="1">
      <alignment horizontal="right" vertical="center"/>
    </xf>
    <xf numFmtId="183" fontId="19" fillId="0" borderId="8" xfId="63" applyNumberFormat="1" applyFont="1" applyFill="1" applyBorder="1" applyAlignment="1">
      <alignment horizontal="right"/>
    </xf>
    <xf numFmtId="183" fontId="19" fillId="0" borderId="8" xfId="63" applyNumberFormat="1" applyFont="1" applyFill="1" applyBorder="1" applyAlignment="1"/>
    <xf numFmtId="183" fontId="19" fillId="0" borderId="0" xfId="61" applyNumberFormat="1" applyFont="1" applyFill="1" applyAlignment="1">
      <alignment horizontal="left" vertical="center" wrapText="1"/>
    </xf>
    <xf numFmtId="0" fontId="0" fillId="0" borderId="31" xfId="0" applyFont="1" applyFill="1" applyBorder="1">
      <alignment vertical="center"/>
    </xf>
    <xf numFmtId="181" fontId="19" fillId="0" borderId="8" xfId="0" applyNumberFormat="1" applyFont="1" applyFill="1" applyBorder="1" applyAlignment="1">
      <alignment vertical="center"/>
    </xf>
    <xf numFmtId="0" fontId="19" fillId="0" borderId="8" xfId="63" applyNumberFormat="1" applyFont="1" applyFill="1" applyBorder="1" applyAlignment="1">
      <alignment vertical="center"/>
    </xf>
    <xf numFmtId="183" fontId="50" fillId="0" borderId="0" xfId="0" applyNumberFormat="1" applyFont="1" applyFill="1" applyBorder="1" applyAlignment="1" applyProtection="1">
      <alignment horizontal="right" vertical="center"/>
    </xf>
    <xf numFmtId="182" fontId="30" fillId="0" borderId="8" xfId="61" applyNumberFormat="1" applyFont="1" applyFill="1" applyBorder="1" applyAlignment="1" applyProtection="1">
      <alignment vertical="center"/>
    </xf>
    <xf numFmtId="0" fontId="67" fillId="0" borderId="0" xfId="61" applyFont="1" applyFill="1" applyAlignment="1">
      <alignment horizontal="center" vertical="center"/>
    </xf>
    <xf numFmtId="0" fontId="19" fillId="0" borderId="8" xfId="56" applyFont="1" applyFill="1" applyBorder="1"/>
    <xf numFmtId="0" fontId="68" fillId="0" borderId="8" xfId="0" applyFont="1" applyFill="1" applyBorder="1" applyAlignment="1">
      <alignment horizontal="left" vertical="center" wrapText="1"/>
    </xf>
    <xf numFmtId="0" fontId="69" fillId="0" borderId="8" xfId="0" applyFont="1" applyFill="1" applyBorder="1" applyAlignment="1">
      <alignment vertical="center"/>
    </xf>
    <xf numFmtId="0" fontId="63" fillId="0" borderId="8" xfId="0" applyFont="1" applyFill="1" applyBorder="1" applyAlignment="1">
      <alignment horizontal="left" vertical="center"/>
    </xf>
    <xf numFmtId="3" fontId="63" fillId="0" borderId="8" xfId="0" applyNumberFormat="1" applyFont="1" applyFill="1" applyBorder="1" applyAlignment="1">
      <alignment horizontal="right" vertical="center"/>
    </xf>
    <xf numFmtId="0" fontId="63" fillId="0" borderId="26" xfId="0" applyFont="1" applyFill="1" applyBorder="1" applyAlignment="1">
      <alignment horizontal="left" vertical="center"/>
    </xf>
    <xf numFmtId="3" fontId="63" fillId="0" borderId="26" xfId="0" applyNumberFormat="1" applyFont="1" applyFill="1" applyBorder="1" applyAlignment="1">
      <alignment horizontal="right" vertical="center"/>
    </xf>
    <xf numFmtId="0" fontId="0" fillId="0" borderId="0" xfId="0" applyAlignment="1">
      <alignment horizontal="left" vertical="center" wrapText="1"/>
    </xf>
    <xf numFmtId="0" fontId="50" fillId="0" borderId="0" xfId="61" applyFont="1" applyFill="1" applyBorder="1" applyAlignment="1">
      <alignment horizontal="center" vertical="center"/>
    </xf>
    <xf numFmtId="0" fontId="19" fillId="0" borderId="0" xfId="61" applyFont="1" applyFill="1" applyBorder="1" applyAlignment="1">
      <alignment horizontal="left" vertical="center" indent="2"/>
    </xf>
    <xf numFmtId="0" fontId="70" fillId="0" borderId="8" xfId="61" applyFont="1" applyFill="1" applyBorder="1" applyAlignment="1">
      <alignment vertical="center"/>
    </xf>
    <xf numFmtId="181" fontId="71" fillId="0" borderId="8" xfId="62" applyNumberFormat="1" applyFont="1" applyFill="1" applyBorder="1" applyAlignment="1" applyProtection="1">
      <alignment horizontal="right" vertical="center" wrapText="1"/>
      <protection locked="0"/>
    </xf>
    <xf numFmtId="49" fontId="19" fillId="0" borderId="8" xfId="57" applyNumberFormat="1" applyFont="1" applyFill="1" applyBorder="1" applyAlignment="1">
      <alignment horizontal="left" vertical="center" wrapText="1" indent="1"/>
    </xf>
    <xf numFmtId="180" fontId="19" fillId="0" borderId="8" xfId="57" applyNumberFormat="1" applyFont="1" applyFill="1" applyBorder="1" applyAlignment="1">
      <alignment vertical="center"/>
    </xf>
    <xf numFmtId="0" fontId="14" fillId="0" borderId="16" xfId="58" applyFont="1" applyFill="1" applyBorder="1" applyAlignment="1">
      <alignment horizontal="left" vertical="center" wrapText="1"/>
    </xf>
    <xf numFmtId="0" fontId="72" fillId="0" borderId="0" xfId="61" applyFont="1" applyFill="1" applyBorder="1" applyAlignment="1">
      <alignment horizontal="center" vertical="center"/>
    </xf>
    <xf numFmtId="0" fontId="27" fillId="0" borderId="0" xfId="61" applyFont="1" applyFill="1" applyBorder="1" applyAlignment="1">
      <alignment horizontal="center" vertical="center"/>
    </xf>
    <xf numFmtId="0" fontId="19" fillId="0" borderId="0" xfId="61" applyFont="1" applyFill="1" applyBorder="1" applyAlignment="1">
      <alignment horizontal="right" vertical="center"/>
    </xf>
    <xf numFmtId="180" fontId="66" fillId="0" borderId="0" xfId="0" applyNumberFormat="1" applyFont="1" applyFill="1" applyBorder="1" applyAlignment="1" applyProtection="1">
      <alignment horizontal="right" vertical="center"/>
      <protection locked="0"/>
    </xf>
    <xf numFmtId="14" fontId="19" fillId="0" borderId="8" xfId="62" applyNumberFormat="1" applyFont="1" applyFill="1" applyBorder="1" applyAlignment="1" applyProtection="1">
      <alignment vertical="center"/>
      <protection locked="0"/>
    </xf>
    <xf numFmtId="0" fontId="45" fillId="0" borderId="8" xfId="61" applyFont="1" applyFill="1" applyBorder="1" applyAlignment="1">
      <alignment vertical="center"/>
    </xf>
    <xf numFmtId="181" fontId="14" fillId="0" borderId="8" xfId="62" applyNumberFormat="1" applyFont="1" applyFill="1" applyBorder="1" applyAlignment="1" applyProtection="1">
      <alignment horizontal="right" vertical="center" wrapText="1"/>
      <protection locked="0"/>
    </xf>
    <xf numFmtId="0" fontId="0" fillId="0" borderId="0" xfId="0" applyFill="1">
      <alignment vertical="center"/>
    </xf>
    <xf numFmtId="180" fontId="19" fillId="0" borderId="0" xfId="57" applyNumberFormat="1" applyFont="1" applyFill="1" applyAlignment="1"/>
    <xf numFmtId="2" fontId="35" fillId="0" borderId="0" xfId="57" applyNumberFormat="1" applyFont="1" applyFill="1" applyAlignment="1">
      <alignment horizontal="center" vertical="center"/>
    </xf>
    <xf numFmtId="180" fontId="35" fillId="0" borderId="0" xfId="57" applyNumberFormat="1" applyFont="1" applyFill="1" applyAlignment="1">
      <alignment horizontal="center" vertical="center"/>
    </xf>
    <xf numFmtId="183" fontId="35" fillId="0" borderId="0" xfId="57" applyNumberFormat="1" applyFont="1" applyFill="1" applyAlignment="1">
      <alignment horizontal="center" vertical="center"/>
    </xf>
    <xf numFmtId="180" fontId="34" fillId="0" borderId="8" xfId="57" applyNumberFormat="1" applyFont="1" applyFill="1" applyBorder="1" applyAlignment="1">
      <alignment horizontal="center" vertical="center" wrapText="1"/>
    </xf>
    <xf numFmtId="49" fontId="29" fillId="0" borderId="8" xfId="57" applyNumberFormat="1" applyFont="1" applyFill="1" applyBorder="1" applyAlignment="1">
      <alignment horizontal="left" vertical="center" wrapText="1"/>
    </xf>
    <xf numFmtId="182" fontId="19" fillId="0" borderId="8" xfId="57" applyNumberFormat="1" applyFont="1" applyFill="1" applyBorder="1" applyAlignment="1" applyProtection="1">
      <alignment vertical="center" wrapText="1"/>
    </xf>
    <xf numFmtId="0" fontId="19" fillId="0" borderId="8" xfId="60" applyFont="1" applyFill="1" applyBorder="1" applyAlignment="1">
      <alignment vertical="center"/>
    </xf>
    <xf numFmtId="0" fontId="29" fillId="0" borderId="8" xfId="60" applyFont="1" applyFill="1" applyBorder="1" applyAlignment="1">
      <alignment vertical="center"/>
    </xf>
    <xf numFmtId="0" fontId="40" fillId="0" borderId="8" xfId="60" applyFont="1" applyFill="1" applyBorder="1" applyAlignment="1">
      <alignment vertical="center"/>
    </xf>
    <xf numFmtId="0" fontId="19" fillId="0" borderId="0" xfId="61" applyFont="1" applyFill="1" applyAlignment="1">
      <alignment vertical="center"/>
    </xf>
    <xf numFmtId="0" fontId="50" fillId="0" borderId="0" xfId="61" applyFont="1" applyFill="1" applyAlignment="1">
      <alignment horizontal="right"/>
    </xf>
    <xf numFmtId="0" fontId="19" fillId="0" borderId="0" xfId="61" applyFont="1" applyFill="1" applyAlignment="1">
      <alignment horizontal="right"/>
    </xf>
    <xf numFmtId="0" fontId="34" fillId="0" borderId="8" xfId="65" applyFont="1" applyFill="1" applyBorder="1" applyAlignment="1">
      <alignment horizontal="center" vertical="center"/>
    </xf>
    <xf numFmtId="0" fontId="19" fillId="0" borderId="8" xfId="0" applyFont="1" applyFill="1" applyBorder="1" applyAlignment="1">
      <alignment horizontal="left" vertical="center" wrapText="1"/>
    </xf>
    <xf numFmtId="0" fontId="0" fillId="0" borderId="0" xfId="0" applyFont="1" applyAlignment="1">
      <alignment horizontal="center" vertical="center" wrapText="1"/>
    </xf>
    <xf numFmtId="181" fontId="19" fillId="0" borderId="8" xfId="60" applyNumberFormat="1" applyFont="1" applyFill="1" applyBorder="1" applyAlignment="1">
      <alignment horizontal="right" vertical="center"/>
    </xf>
    <xf numFmtId="0" fontId="19" fillId="0" borderId="8" xfId="61" applyFont="1" applyFill="1" applyBorder="1" applyAlignment="1">
      <alignment horizontal="right" vertical="center"/>
    </xf>
    <xf numFmtId="181" fontId="19" fillId="0" borderId="8" xfId="60" applyNumberFormat="1" applyFont="1" applyFill="1" applyBorder="1" applyAlignment="1">
      <alignment vertical="center"/>
    </xf>
    <xf numFmtId="0" fontId="19" fillId="0" borderId="8" xfId="59" applyFont="1" applyFill="1" applyBorder="1" applyAlignment="1">
      <alignment horizontal="right" vertical="center"/>
    </xf>
    <xf numFmtId="183" fontId="19" fillId="0" borderId="0" xfId="61" applyNumberFormat="1" applyFont="1" applyFill="1" applyAlignment="1">
      <alignment horizontal="center" vertical="center"/>
    </xf>
    <xf numFmtId="182" fontId="30" fillId="0" borderId="8" xfId="61" applyNumberFormat="1" applyFont="1" applyFill="1" applyBorder="1" applyAlignment="1" applyProtection="1">
      <alignment horizontal="right" vertical="center" wrapText="1"/>
    </xf>
    <xf numFmtId="183" fontId="19" fillId="0" borderId="8" xfId="61" applyNumberFormat="1" applyFont="1" applyFill="1" applyBorder="1" applyAlignment="1">
      <alignment vertical="center"/>
    </xf>
    <xf numFmtId="183" fontId="19" fillId="0" borderId="16" xfId="61" applyNumberFormat="1" applyFont="1" applyFill="1" applyBorder="1" applyAlignment="1">
      <alignment horizontal="left" vertical="center" wrapText="1"/>
    </xf>
    <xf numFmtId="183" fontId="50" fillId="0" borderId="0" xfId="60" applyNumberFormat="1" applyFont="1" applyFill="1" applyBorder="1" applyAlignment="1">
      <alignment horizontal="right" vertical="center"/>
    </xf>
    <xf numFmtId="180" fontId="30" fillId="0" borderId="8" xfId="60" applyNumberFormat="1" applyFont="1" applyFill="1" applyBorder="1" applyAlignment="1">
      <alignment horizontal="right" vertical="center"/>
    </xf>
    <xf numFmtId="0" fontId="30" fillId="0" borderId="8" xfId="61" applyFont="1" applyFill="1" applyBorder="1" applyAlignment="1">
      <alignment horizontal="right" vertical="center" wrapText="1"/>
    </xf>
    <xf numFmtId="180" fontId="27" fillId="0" borderId="8" xfId="0" applyNumberFormat="1" applyFont="1" applyFill="1" applyBorder="1" applyAlignment="1" applyProtection="1">
      <alignment horizontal="righ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6 2" xfId="50"/>
    <cellStyle name="常规 5 2" xfId="51"/>
    <cellStyle name="千位分隔[0] 3 2" xfId="52"/>
    <cellStyle name="常规 9" xfId="53"/>
    <cellStyle name="常规 2 2 3" xfId="54"/>
    <cellStyle name="常规 3 2" xfId="55"/>
    <cellStyle name="常规 3 3" xfId="56"/>
    <cellStyle name="常规 2 2" xfId="57"/>
    <cellStyle name="常规 3 4" xfId="58"/>
    <cellStyle name="常规 2 3" xfId="59"/>
    <cellStyle name="常规 2 3 2" xfId="60"/>
    <cellStyle name="常规 2" xfId="61"/>
    <cellStyle name="常规_2007人代会数据 2" xfId="62"/>
    <cellStyle name="常规 3" xfId="63"/>
    <cellStyle name="常规_Sheet1" xfId="64"/>
    <cellStyle name="常规 4" xfId="65"/>
    <cellStyle name="常规 10" xfId="66"/>
    <cellStyle name="常规 3 6" xfId="67"/>
    <cellStyle name="常规 4 2" xfId="68"/>
    <cellStyle name="常规 7" xfId="69"/>
    <cellStyle name="常规 2 9" xfId="70"/>
    <cellStyle name="常规 6 2" xfId="7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Zeros="0" tabSelected="1" workbookViewId="0">
      <selection activeCell="L39" sqref="L39"/>
    </sheetView>
  </sheetViews>
  <sheetFormatPr defaultColWidth="7.875" defaultRowHeight="15.75"/>
  <cols>
    <col min="1" max="1" width="33.125" style="505" customWidth="1"/>
    <col min="2" max="2" width="13.875" style="505" customWidth="1"/>
    <col min="3" max="3" width="11.25" style="505" customWidth="1"/>
    <col min="4" max="4" width="12.375" style="505" customWidth="1"/>
    <col min="5" max="5" width="13.5" style="505" customWidth="1"/>
    <col min="6" max="6" width="12.875" style="505" customWidth="1"/>
    <col min="7" max="7" width="12" style="505" customWidth="1"/>
    <col min="8" max="8" width="35.25" style="505" customWidth="1"/>
    <col min="9" max="9" width="13.75" style="505" customWidth="1"/>
    <col min="10" max="11" width="12.125" style="505" customWidth="1"/>
    <col min="12" max="12" width="11.625" style="505" customWidth="1"/>
    <col min="13" max="13" width="12.5" style="505" customWidth="1"/>
    <col min="14" max="14" width="12.875" style="505" customWidth="1"/>
    <col min="15" max="255" width="7.875" style="505" customWidth="1"/>
    <col min="256" max="16384" width="7.875" style="505"/>
  </cols>
  <sheetData>
    <row r="1" spans="1:14">
      <c r="A1" s="209" t="s">
        <v>0</v>
      </c>
      <c r="B1" s="210"/>
      <c r="C1" s="320"/>
      <c r="D1" s="210"/>
      <c r="E1" s="210"/>
      <c r="F1" s="211"/>
      <c r="G1" s="211"/>
      <c r="H1" s="210"/>
      <c r="I1" s="210"/>
      <c r="J1" s="210"/>
      <c r="K1" s="210"/>
      <c r="L1" s="210"/>
      <c r="M1" s="210"/>
      <c r="N1" s="211"/>
    </row>
    <row r="2" ht="27" spans="1:14">
      <c r="A2" s="212" t="s">
        <v>1</v>
      </c>
      <c r="B2" s="212"/>
      <c r="C2" s="456"/>
      <c r="D2" s="212"/>
      <c r="E2" s="212"/>
      <c r="F2" s="213"/>
      <c r="G2" s="213"/>
      <c r="H2" s="212"/>
      <c r="I2" s="212"/>
      <c r="J2" s="212"/>
      <c r="K2" s="212"/>
      <c r="L2" s="212"/>
      <c r="M2" s="212"/>
      <c r="N2" s="213"/>
    </row>
    <row r="3" spans="1:14">
      <c r="A3" s="257"/>
      <c r="B3" s="257"/>
      <c r="C3" s="457"/>
      <c r="D3" s="257"/>
      <c r="E3" s="257"/>
      <c r="F3" s="608"/>
      <c r="G3" s="608"/>
      <c r="H3" s="257"/>
      <c r="I3" s="257"/>
      <c r="J3" s="257"/>
      <c r="K3" s="257"/>
      <c r="L3" s="257"/>
      <c r="M3" s="257"/>
      <c r="N3" s="612" t="s">
        <v>2</v>
      </c>
    </row>
    <row r="4" ht="47.25" spans="1:14">
      <c r="A4" s="216" t="s">
        <v>3</v>
      </c>
      <c r="B4" s="216" t="s">
        <v>4</v>
      </c>
      <c r="C4" s="326" t="s">
        <v>5</v>
      </c>
      <c r="D4" s="217" t="s">
        <v>6</v>
      </c>
      <c r="E4" s="217" t="s">
        <v>7</v>
      </c>
      <c r="F4" s="218" t="s">
        <v>8</v>
      </c>
      <c r="G4" s="218" t="s">
        <v>9</v>
      </c>
      <c r="H4" s="216" t="s">
        <v>10</v>
      </c>
      <c r="I4" s="216" t="s">
        <v>4</v>
      </c>
      <c r="J4" s="217" t="s">
        <v>5</v>
      </c>
      <c r="K4" s="217" t="s">
        <v>6</v>
      </c>
      <c r="L4" s="217" t="s">
        <v>7</v>
      </c>
      <c r="M4" s="218" t="s">
        <v>8</v>
      </c>
      <c r="N4" s="218" t="s">
        <v>9</v>
      </c>
    </row>
    <row r="5" spans="1:14">
      <c r="A5" s="219" t="s">
        <v>11</v>
      </c>
      <c r="B5" s="220">
        <f>B6+B32</f>
        <v>1554112</v>
      </c>
      <c r="C5" s="328">
        <f>C6+C32</f>
        <v>1270079</v>
      </c>
      <c r="D5" s="328">
        <f>D6+D32</f>
        <v>1326214</v>
      </c>
      <c r="E5" s="328">
        <f>E6+E32</f>
        <v>1477433</v>
      </c>
      <c r="F5" s="563">
        <f>E5/D5*100</f>
        <v>111.402307621545</v>
      </c>
      <c r="G5" s="609">
        <f>(E5-B5)/B5*100</f>
        <v>-4.93394298480418</v>
      </c>
      <c r="H5" s="219" t="s">
        <v>11</v>
      </c>
      <c r="I5" s="220">
        <f t="shared" ref="D5:L5" si="0">I6+I32</f>
        <v>1554112</v>
      </c>
      <c r="J5" s="328">
        <f t="shared" si="0"/>
        <v>1270079</v>
      </c>
      <c r="K5" s="220">
        <f t="shared" si="0"/>
        <v>1326214</v>
      </c>
      <c r="L5" s="220">
        <f t="shared" si="0"/>
        <v>1477433</v>
      </c>
      <c r="M5" s="554">
        <f t="shared" ref="M5:M7" si="1">L5/K5*100</f>
        <v>111.402307621545</v>
      </c>
      <c r="N5" s="554">
        <f t="shared" ref="N5:N7" si="2">(L5-I5)/I5*100</f>
        <v>-4.93394298480418</v>
      </c>
    </row>
    <row r="6" spans="1:14">
      <c r="A6" s="459" t="s">
        <v>12</v>
      </c>
      <c r="B6" s="460">
        <f>B7+B21</f>
        <v>301003</v>
      </c>
      <c r="C6" s="460">
        <f>C7+C21</f>
        <v>308000</v>
      </c>
      <c r="D6" s="460">
        <f>D7+D21</f>
        <v>350000</v>
      </c>
      <c r="E6" s="460">
        <f>E7+E21</f>
        <v>368241</v>
      </c>
      <c r="F6" s="563">
        <f t="shared" ref="F6:F27" si="3">E6/D6*100</f>
        <v>105.211714285714</v>
      </c>
      <c r="G6" s="609">
        <f t="shared" ref="G6:G27" si="4">(E6-B6)/B6*100</f>
        <v>22.3379833423587</v>
      </c>
      <c r="H6" s="459" t="s">
        <v>13</v>
      </c>
      <c r="I6" s="328">
        <f>SUM(I7:I31)</f>
        <v>1250509</v>
      </c>
      <c r="J6" s="328">
        <f>SUM(J7:J31)</f>
        <v>1215984</v>
      </c>
      <c r="K6" s="328">
        <f>SUM(K7:K31)</f>
        <v>1272119</v>
      </c>
      <c r="L6" s="328">
        <f>SUM(L7:L31)</f>
        <v>1066489</v>
      </c>
      <c r="M6" s="554">
        <f t="shared" si="1"/>
        <v>83.8356317294215</v>
      </c>
      <c r="N6" s="554">
        <f t="shared" si="2"/>
        <v>-14.715607804502</v>
      </c>
    </row>
    <row r="7" spans="1:14">
      <c r="A7" s="331" t="s">
        <v>14</v>
      </c>
      <c r="B7" s="220">
        <f>SUM(B8:B20)</f>
        <v>142627</v>
      </c>
      <c r="C7" s="613">
        <f>SUM(C8:C20)</f>
        <v>166000</v>
      </c>
      <c r="D7" s="614">
        <f>SUM(D8:D20)</f>
        <v>146000</v>
      </c>
      <c r="E7" s="220">
        <f>SUM(E8:E20)</f>
        <v>149438</v>
      </c>
      <c r="F7" s="563">
        <f t="shared" si="3"/>
        <v>102.354794520548</v>
      </c>
      <c r="G7" s="609">
        <f t="shared" si="4"/>
        <v>4.77539315837815</v>
      </c>
      <c r="H7" s="472" t="s">
        <v>15</v>
      </c>
      <c r="I7" s="473">
        <v>66252</v>
      </c>
      <c r="J7" s="473">
        <v>74652</v>
      </c>
      <c r="K7" s="80">
        <v>75727</v>
      </c>
      <c r="L7" s="80">
        <v>89735</v>
      </c>
      <c r="M7" s="554">
        <f t="shared" si="1"/>
        <v>118.498025803214</v>
      </c>
      <c r="N7" s="554">
        <f t="shared" si="2"/>
        <v>35.4449676990883</v>
      </c>
    </row>
    <row r="8" spans="1:14">
      <c r="A8" s="344" t="s">
        <v>16</v>
      </c>
      <c r="B8" s="344">
        <v>58298</v>
      </c>
      <c r="C8" s="473">
        <v>80000</v>
      </c>
      <c r="D8" s="605">
        <v>65000</v>
      </c>
      <c r="E8" s="344">
        <v>65362</v>
      </c>
      <c r="F8" s="563">
        <f t="shared" si="3"/>
        <v>100.556923076923</v>
      </c>
      <c r="G8" s="609">
        <f t="shared" si="4"/>
        <v>12.1170537582764</v>
      </c>
      <c r="H8" s="472" t="s">
        <v>17</v>
      </c>
      <c r="I8" s="474"/>
      <c r="J8" s="474">
        <v>0</v>
      </c>
      <c r="K8" s="80">
        <v>0</v>
      </c>
      <c r="L8" s="80"/>
      <c r="M8" s="554"/>
      <c r="N8" s="554"/>
    </row>
    <row r="9" spans="1:14">
      <c r="A9" s="344" t="s">
        <v>18</v>
      </c>
      <c r="B9" s="344">
        <v>11681</v>
      </c>
      <c r="C9" s="473">
        <v>13500</v>
      </c>
      <c r="D9" s="605">
        <v>10600</v>
      </c>
      <c r="E9" s="344">
        <v>10522</v>
      </c>
      <c r="F9" s="563">
        <f t="shared" si="3"/>
        <v>99.2641509433962</v>
      </c>
      <c r="G9" s="609">
        <f t="shared" si="4"/>
        <v>-9.92209571098365</v>
      </c>
      <c r="H9" s="472" t="s">
        <v>19</v>
      </c>
      <c r="I9" s="474">
        <v>665</v>
      </c>
      <c r="J9" s="474">
        <v>663</v>
      </c>
      <c r="K9" s="80">
        <v>665</v>
      </c>
      <c r="L9" s="80">
        <v>577</v>
      </c>
      <c r="M9" s="554">
        <f t="shared" ref="M7:M31" si="5">L9/K9*100</f>
        <v>86.7669172932331</v>
      </c>
      <c r="N9" s="554">
        <f t="shared" ref="N8:N31" si="6">(L9-I9)/I9*100</f>
        <v>-13.2330827067669</v>
      </c>
    </row>
    <row r="10" spans="1:14">
      <c r="A10" s="344" t="s">
        <v>20</v>
      </c>
      <c r="B10" s="344">
        <v>5294</v>
      </c>
      <c r="C10" s="473">
        <v>6000</v>
      </c>
      <c r="D10" s="605">
        <v>5200</v>
      </c>
      <c r="E10" s="344">
        <v>5030</v>
      </c>
      <c r="F10" s="563">
        <f t="shared" si="3"/>
        <v>96.7307692307692</v>
      </c>
      <c r="G10" s="609">
        <f t="shared" si="4"/>
        <v>-4.98677748394409</v>
      </c>
      <c r="H10" s="472" t="s">
        <v>21</v>
      </c>
      <c r="I10" s="474">
        <v>30321</v>
      </c>
      <c r="J10" s="474">
        <v>36385</v>
      </c>
      <c r="K10" s="80">
        <v>51369</v>
      </c>
      <c r="L10" s="80">
        <v>44376</v>
      </c>
      <c r="M10" s="554">
        <f t="shared" si="5"/>
        <v>86.3867312970858</v>
      </c>
      <c r="N10" s="554">
        <f t="shared" si="6"/>
        <v>46.354012070842</v>
      </c>
    </row>
    <row r="11" spans="1:14">
      <c r="A11" s="344" t="s">
        <v>22</v>
      </c>
      <c r="B11" s="344">
        <v>3883</v>
      </c>
      <c r="C11" s="473">
        <v>6000</v>
      </c>
      <c r="D11" s="605">
        <v>5500</v>
      </c>
      <c r="E11" s="344">
        <v>4981</v>
      </c>
      <c r="F11" s="563">
        <f t="shared" si="3"/>
        <v>90.5636363636364</v>
      </c>
      <c r="G11" s="609">
        <f t="shared" si="4"/>
        <v>28.2771053309297</v>
      </c>
      <c r="H11" s="472" t="s">
        <v>23</v>
      </c>
      <c r="I11" s="474">
        <v>240305</v>
      </c>
      <c r="J11" s="474">
        <v>280039</v>
      </c>
      <c r="K11" s="80">
        <v>283482</v>
      </c>
      <c r="L11" s="80">
        <v>242327</v>
      </c>
      <c r="M11" s="554">
        <f t="shared" si="5"/>
        <v>85.4823233926669</v>
      </c>
      <c r="N11" s="554">
        <f t="shared" si="6"/>
        <v>0.841430681841826</v>
      </c>
    </row>
    <row r="12" spans="1:14">
      <c r="A12" s="344" t="s">
        <v>24</v>
      </c>
      <c r="B12" s="344">
        <v>7592</v>
      </c>
      <c r="C12" s="473">
        <v>10000</v>
      </c>
      <c r="D12" s="605">
        <v>8500</v>
      </c>
      <c r="E12" s="344">
        <v>8772</v>
      </c>
      <c r="F12" s="563">
        <f t="shared" si="3"/>
        <v>103.2</v>
      </c>
      <c r="G12" s="609">
        <f t="shared" si="4"/>
        <v>15.5426765015806</v>
      </c>
      <c r="H12" s="472" t="s">
        <v>25</v>
      </c>
      <c r="I12" s="474">
        <v>3599</v>
      </c>
      <c r="J12" s="474">
        <v>3709</v>
      </c>
      <c r="K12" s="80">
        <v>3713</v>
      </c>
      <c r="L12" s="80">
        <v>3600</v>
      </c>
      <c r="M12" s="554">
        <f t="shared" si="5"/>
        <v>96.9566388365203</v>
      </c>
      <c r="N12" s="554">
        <f t="shared" si="6"/>
        <v>0.0277854959711031</v>
      </c>
    </row>
    <row r="13" spans="1:14">
      <c r="A13" s="461" t="s">
        <v>26</v>
      </c>
      <c r="B13" s="461">
        <v>7433</v>
      </c>
      <c r="C13" s="473">
        <v>6000</v>
      </c>
      <c r="D13" s="605">
        <v>8300</v>
      </c>
      <c r="E13" s="344">
        <v>8542</v>
      </c>
      <c r="F13" s="563">
        <f t="shared" si="3"/>
        <v>102.915662650602</v>
      </c>
      <c r="G13" s="609">
        <f t="shared" si="4"/>
        <v>14.9199515673349</v>
      </c>
      <c r="H13" s="472" t="s">
        <v>27</v>
      </c>
      <c r="I13" s="474">
        <v>8607</v>
      </c>
      <c r="J13" s="474">
        <v>10222</v>
      </c>
      <c r="K13" s="80">
        <v>11581</v>
      </c>
      <c r="L13" s="80">
        <v>10395</v>
      </c>
      <c r="M13" s="554">
        <f t="shared" si="5"/>
        <v>89.7590881616441</v>
      </c>
      <c r="N13" s="554">
        <f t="shared" si="6"/>
        <v>20.7737887765772</v>
      </c>
    </row>
    <row r="14" spans="1:14">
      <c r="A14" s="344" t="s">
        <v>28</v>
      </c>
      <c r="B14" s="344">
        <v>2747</v>
      </c>
      <c r="C14" s="473">
        <v>2000</v>
      </c>
      <c r="D14" s="605">
        <v>2900</v>
      </c>
      <c r="E14" s="344">
        <v>2638</v>
      </c>
      <c r="F14" s="563">
        <f t="shared" si="3"/>
        <v>90.9655172413793</v>
      </c>
      <c r="G14" s="609">
        <f t="shared" si="4"/>
        <v>-3.96796505278486</v>
      </c>
      <c r="H14" s="472" t="s">
        <v>29</v>
      </c>
      <c r="I14" s="474">
        <v>226720</v>
      </c>
      <c r="J14" s="474">
        <v>233585</v>
      </c>
      <c r="K14" s="80">
        <v>237753</v>
      </c>
      <c r="L14" s="80">
        <v>212219</v>
      </c>
      <c r="M14" s="554">
        <f t="shared" si="5"/>
        <v>89.2602827303967</v>
      </c>
      <c r="N14" s="554">
        <f t="shared" si="6"/>
        <v>-6.39599505998589</v>
      </c>
    </row>
    <row r="15" spans="1:14">
      <c r="A15" s="461" t="s">
        <v>30</v>
      </c>
      <c r="B15" s="461">
        <v>10511</v>
      </c>
      <c r="C15" s="473">
        <v>12000</v>
      </c>
      <c r="D15" s="605">
        <v>12000</v>
      </c>
      <c r="E15" s="344">
        <v>12214</v>
      </c>
      <c r="F15" s="563">
        <f t="shared" si="3"/>
        <v>101.783333333333</v>
      </c>
      <c r="G15" s="609">
        <f t="shared" si="4"/>
        <v>16.2020740176957</v>
      </c>
      <c r="H15" s="472" t="s">
        <v>31</v>
      </c>
      <c r="I15" s="474">
        <v>85803</v>
      </c>
      <c r="J15" s="474">
        <v>91715</v>
      </c>
      <c r="K15" s="80">
        <v>94696</v>
      </c>
      <c r="L15" s="80">
        <v>97651</v>
      </c>
      <c r="M15" s="554">
        <f t="shared" si="5"/>
        <v>103.120511954042</v>
      </c>
      <c r="N15" s="554">
        <f t="shared" si="6"/>
        <v>13.8083749985432</v>
      </c>
    </row>
    <row r="16" spans="1:14">
      <c r="A16" s="344" t="s">
        <v>32</v>
      </c>
      <c r="B16" s="344">
        <v>13233</v>
      </c>
      <c r="C16" s="473">
        <v>8000</v>
      </c>
      <c r="D16" s="605">
        <v>12000</v>
      </c>
      <c r="E16" s="344">
        <v>13043</v>
      </c>
      <c r="F16" s="563">
        <f t="shared" si="3"/>
        <v>108.691666666667</v>
      </c>
      <c r="G16" s="609">
        <f t="shared" si="4"/>
        <v>-1.43580442832313</v>
      </c>
      <c r="H16" s="472" t="s">
        <v>33</v>
      </c>
      <c r="I16" s="474">
        <v>44216</v>
      </c>
      <c r="J16" s="474">
        <v>44933</v>
      </c>
      <c r="K16" s="80">
        <v>49938</v>
      </c>
      <c r="L16" s="80">
        <v>44096</v>
      </c>
      <c r="M16" s="554">
        <f t="shared" si="5"/>
        <v>88.301493852377</v>
      </c>
      <c r="N16" s="554">
        <f t="shared" si="6"/>
        <v>-0.271394970146553</v>
      </c>
    </row>
    <row r="17" spans="1:14">
      <c r="A17" s="344" t="s">
        <v>34</v>
      </c>
      <c r="B17" s="344">
        <v>5564</v>
      </c>
      <c r="C17" s="473">
        <v>7000</v>
      </c>
      <c r="D17" s="605">
        <v>3000</v>
      </c>
      <c r="E17" s="344">
        <v>3015</v>
      </c>
      <c r="F17" s="563">
        <f t="shared" si="3"/>
        <v>100.5</v>
      </c>
      <c r="G17" s="609">
        <f t="shared" si="4"/>
        <v>-45.8123652048886</v>
      </c>
      <c r="H17" s="472" t="s">
        <v>35</v>
      </c>
      <c r="I17" s="474">
        <v>25948</v>
      </c>
      <c r="J17" s="474">
        <v>31044</v>
      </c>
      <c r="K17" s="80">
        <v>31044</v>
      </c>
      <c r="L17" s="80">
        <v>23708</v>
      </c>
      <c r="M17" s="554">
        <f t="shared" si="5"/>
        <v>76.3690246102306</v>
      </c>
      <c r="N17" s="554">
        <f t="shared" si="6"/>
        <v>-8.63264991521505</v>
      </c>
    </row>
    <row r="18" spans="1:14">
      <c r="A18" s="344" t="s">
        <v>36</v>
      </c>
      <c r="B18" s="344">
        <v>15847</v>
      </c>
      <c r="C18" s="473">
        <v>15000</v>
      </c>
      <c r="D18" s="605">
        <v>12600</v>
      </c>
      <c r="E18" s="344">
        <v>14948</v>
      </c>
      <c r="F18" s="563">
        <f t="shared" si="3"/>
        <v>118.634920634921</v>
      </c>
      <c r="G18" s="609">
        <f t="shared" si="4"/>
        <v>-5.67299804379378</v>
      </c>
      <c r="H18" s="472" t="s">
        <v>37</v>
      </c>
      <c r="I18" s="474">
        <v>344172</v>
      </c>
      <c r="J18" s="474">
        <v>190993</v>
      </c>
      <c r="K18" s="80">
        <v>195959</v>
      </c>
      <c r="L18" s="80">
        <v>175116</v>
      </c>
      <c r="M18" s="554">
        <f t="shared" si="5"/>
        <v>89.3635913634995</v>
      </c>
      <c r="N18" s="554">
        <f t="shared" si="6"/>
        <v>-49.1196262333949</v>
      </c>
    </row>
    <row r="19" spans="1:14">
      <c r="A19" s="344" t="s">
        <v>38</v>
      </c>
      <c r="B19" s="344">
        <v>526</v>
      </c>
      <c r="C19" s="473">
        <v>500</v>
      </c>
      <c r="D19" s="605">
        <v>400</v>
      </c>
      <c r="E19" s="344">
        <v>371</v>
      </c>
      <c r="F19" s="563">
        <f t="shared" si="3"/>
        <v>92.75</v>
      </c>
      <c r="G19" s="609">
        <f t="shared" si="4"/>
        <v>-29.467680608365</v>
      </c>
      <c r="H19" s="472" t="s">
        <v>39</v>
      </c>
      <c r="I19" s="474">
        <v>36450</v>
      </c>
      <c r="J19" s="474">
        <v>47098</v>
      </c>
      <c r="K19" s="80">
        <v>55062</v>
      </c>
      <c r="L19" s="80">
        <v>42311</v>
      </c>
      <c r="M19" s="554">
        <f t="shared" si="5"/>
        <v>76.8424684900657</v>
      </c>
      <c r="N19" s="554">
        <f t="shared" si="6"/>
        <v>16.079561042524</v>
      </c>
    </row>
    <row r="20" spans="1:14">
      <c r="A20" s="344" t="s">
        <v>40</v>
      </c>
      <c r="B20" s="344">
        <v>18</v>
      </c>
      <c r="C20" s="473"/>
      <c r="D20" s="605">
        <v>0</v>
      </c>
      <c r="E20" s="344">
        <v>0</v>
      </c>
      <c r="F20" s="563"/>
      <c r="G20" s="609">
        <f t="shared" si="4"/>
        <v>-100</v>
      </c>
      <c r="H20" s="472" t="s">
        <v>41</v>
      </c>
      <c r="I20" s="474">
        <v>4003</v>
      </c>
      <c r="J20" s="474">
        <v>4051</v>
      </c>
      <c r="K20" s="80">
        <v>5859</v>
      </c>
      <c r="L20" s="80">
        <v>3579</v>
      </c>
      <c r="M20" s="554">
        <f t="shared" si="5"/>
        <v>61.0855094726062</v>
      </c>
      <c r="N20" s="554">
        <f t="shared" si="6"/>
        <v>-10.5920559580315</v>
      </c>
    </row>
    <row r="21" spans="1:14">
      <c r="A21" s="331" t="s">
        <v>42</v>
      </c>
      <c r="B21" s="462">
        <f>SUM(B22:B27)</f>
        <v>158376</v>
      </c>
      <c r="C21" s="462">
        <f>SUM(C22:C27)</f>
        <v>142000</v>
      </c>
      <c r="D21" s="462">
        <f>SUM(D22:D27)</f>
        <v>204000</v>
      </c>
      <c r="E21" s="462">
        <f>SUM(E22:E27)</f>
        <v>218803</v>
      </c>
      <c r="F21" s="563">
        <f t="shared" si="3"/>
        <v>107.25637254902</v>
      </c>
      <c r="G21" s="609">
        <f t="shared" si="4"/>
        <v>38.1541395160883</v>
      </c>
      <c r="H21" s="472" t="s">
        <v>43</v>
      </c>
      <c r="I21" s="474">
        <v>2226</v>
      </c>
      <c r="J21" s="474">
        <v>2334</v>
      </c>
      <c r="K21" s="80">
        <v>2334</v>
      </c>
      <c r="L21" s="80">
        <v>810</v>
      </c>
      <c r="M21" s="554">
        <f t="shared" si="5"/>
        <v>34.7043701799486</v>
      </c>
      <c r="N21" s="554">
        <f t="shared" si="6"/>
        <v>-63.6118598382749</v>
      </c>
    </row>
    <row r="22" spans="1:14">
      <c r="A22" s="461" t="s">
        <v>44</v>
      </c>
      <c r="B22" s="344">
        <v>31315</v>
      </c>
      <c r="C22" s="549">
        <v>25000</v>
      </c>
      <c r="D22" s="605">
        <v>4000</v>
      </c>
      <c r="E22" s="344">
        <v>4545</v>
      </c>
      <c r="F22" s="563">
        <f t="shared" si="3"/>
        <v>113.625</v>
      </c>
      <c r="G22" s="609">
        <f t="shared" si="4"/>
        <v>-85.4861887274469</v>
      </c>
      <c r="H22" s="472" t="s">
        <v>45</v>
      </c>
      <c r="I22" s="474">
        <v>0</v>
      </c>
      <c r="J22" s="474">
        <v>950</v>
      </c>
      <c r="K22" s="80">
        <v>950</v>
      </c>
      <c r="L22" s="80">
        <v>950</v>
      </c>
      <c r="M22" s="554">
        <f t="shared" si="5"/>
        <v>100</v>
      </c>
      <c r="N22" s="554"/>
    </row>
    <row r="23" spans="1:14">
      <c r="A23" s="461" t="s">
        <v>46</v>
      </c>
      <c r="B23" s="344">
        <v>5745</v>
      </c>
      <c r="C23" s="549">
        <v>8000</v>
      </c>
      <c r="D23" s="605">
        <v>10000</v>
      </c>
      <c r="E23" s="344">
        <v>9737</v>
      </c>
      <c r="F23" s="563">
        <f t="shared" si="3"/>
        <v>97.37</v>
      </c>
      <c r="G23" s="609">
        <f t="shared" si="4"/>
        <v>69.4865100087032</v>
      </c>
      <c r="H23" s="472" t="s">
        <v>47</v>
      </c>
      <c r="I23" s="474"/>
      <c r="J23" s="474">
        <v>0</v>
      </c>
      <c r="K23" s="80">
        <v>0</v>
      </c>
      <c r="L23" s="80"/>
      <c r="M23" s="554"/>
      <c r="N23" s="554"/>
    </row>
    <row r="24" spans="1:14">
      <c r="A24" s="461" t="s">
        <v>48</v>
      </c>
      <c r="B24" s="344">
        <v>11514</v>
      </c>
      <c r="C24" s="549">
        <v>9000</v>
      </c>
      <c r="D24" s="605">
        <v>10000</v>
      </c>
      <c r="E24" s="344">
        <v>10704</v>
      </c>
      <c r="F24" s="563">
        <f t="shared" si="3"/>
        <v>107.04</v>
      </c>
      <c r="G24" s="609">
        <f t="shared" si="4"/>
        <v>-7.03491401771756</v>
      </c>
      <c r="H24" s="472" t="s">
        <v>49</v>
      </c>
      <c r="I24" s="474">
        <v>6778</v>
      </c>
      <c r="J24" s="474">
        <v>7108</v>
      </c>
      <c r="K24" s="80">
        <v>7425</v>
      </c>
      <c r="L24" s="80">
        <v>5668</v>
      </c>
      <c r="M24" s="554">
        <f t="shared" si="5"/>
        <v>76.3367003367003</v>
      </c>
      <c r="N24" s="554">
        <f t="shared" si="6"/>
        <v>-16.3765122455001</v>
      </c>
    </row>
    <row r="25" spans="1:14">
      <c r="A25" s="461" t="s">
        <v>50</v>
      </c>
      <c r="B25" s="344">
        <v>108885</v>
      </c>
      <c r="C25" s="549">
        <v>98000</v>
      </c>
      <c r="D25" s="605">
        <v>178800</v>
      </c>
      <c r="E25" s="344">
        <v>192811</v>
      </c>
      <c r="F25" s="563">
        <f t="shared" si="3"/>
        <v>107.836129753915</v>
      </c>
      <c r="G25" s="609">
        <f t="shared" si="4"/>
        <v>77.0776507324241</v>
      </c>
      <c r="H25" s="472" t="s">
        <v>51</v>
      </c>
      <c r="I25" s="474">
        <v>78286</v>
      </c>
      <c r="J25" s="474">
        <v>94433</v>
      </c>
      <c r="K25" s="80">
        <v>102110</v>
      </c>
      <c r="L25" s="80">
        <v>42340</v>
      </c>
      <c r="M25" s="554">
        <f t="shared" si="5"/>
        <v>41.4650866712369</v>
      </c>
      <c r="N25" s="554">
        <f t="shared" si="6"/>
        <v>-45.9162557800884</v>
      </c>
    </row>
    <row r="26" spans="1:14">
      <c r="A26" s="461" t="s">
        <v>52</v>
      </c>
      <c r="B26" s="344">
        <v>104</v>
      </c>
      <c r="C26" s="549">
        <v>200</v>
      </c>
      <c r="D26" s="605">
        <v>200</v>
      </c>
      <c r="E26" s="344">
        <v>113</v>
      </c>
      <c r="F26" s="563">
        <f t="shared" si="3"/>
        <v>56.5</v>
      </c>
      <c r="G26" s="609">
        <f t="shared" si="4"/>
        <v>8.65384615384615</v>
      </c>
      <c r="H26" s="472" t="s">
        <v>53</v>
      </c>
      <c r="I26" s="474">
        <v>242</v>
      </c>
      <c r="J26" s="474">
        <v>318</v>
      </c>
      <c r="K26" s="80">
        <v>318</v>
      </c>
      <c r="L26" s="80">
        <v>188</v>
      </c>
      <c r="M26" s="554">
        <f t="shared" si="5"/>
        <v>59.1194968553459</v>
      </c>
      <c r="N26" s="554">
        <f t="shared" si="6"/>
        <v>-22.3140495867769</v>
      </c>
    </row>
    <row r="27" spans="1:14">
      <c r="A27" s="461" t="s">
        <v>54</v>
      </c>
      <c r="B27" s="344">
        <v>813</v>
      </c>
      <c r="C27" s="549">
        <v>1800</v>
      </c>
      <c r="D27" s="605">
        <v>1000</v>
      </c>
      <c r="E27" s="344">
        <v>893</v>
      </c>
      <c r="F27" s="563">
        <f t="shared" si="3"/>
        <v>89.3</v>
      </c>
      <c r="G27" s="609">
        <f t="shared" si="4"/>
        <v>9.84009840098401</v>
      </c>
      <c r="H27" s="472" t="s">
        <v>55</v>
      </c>
      <c r="I27" s="474">
        <v>25126</v>
      </c>
      <c r="J27" s="474">
        <v>26739</v>
      </c>
      <c r="K27" s="80">
        <v>27121</v>
      </c>
      <c r="L27" s="80">
        <v>6925</v>
      </c>
      <c r="M27" s="554">
        <f t="shared" si="5"/>
        <v>25.5337192581394</v>
      </c>
      <c r="N27" s="554">
        <f t="shared" si="6"/>
        <v>-72.438907904163</v>
      </c>
    </row>
    <row r="28" spans="1:14">
      <c r="A28" s="344"/>
      <c r="B28" s="344"/>
      <c r="C28" s="549"/>
      <c r="D28" s="605"/>
      <c r="E28" s="344"/>
      <c r="F28" s="563"/>
      <c r="G28" s="609"/>
      <c r="H28" s="472" t="s">
        <v>56</v>
      </c>
      <c r="I28" s="474"/>
      <c r="J28" s="474">
        <v>13000</v>
      </c>
      <c r="K28" s="80">
        <v>13000</v>
      </c>
      <c r="L28" s="80"/>
      <c r="M28" s="554">
        <f t="shared" si="5"/>
        <v>0</v>
      </c>
      <c r="N28" s="554"/>
    </row>
    <row r="29" spans="1:14">
      <c r="A29" s="344"/>
      <c r="B29" s="344"/>
      <c r="C29" s="549"/>
      <c r="D29" s="605"/>
      <c r="E29" s="344"/>
      <c r="F29" s="563"/>
      <c r="G29" s="609"/>
      <c r="H29" s="472" t="s">
        <v>57</v>
      </c>
      <c r="I29" s="474"/>
      <c r="J29" s="615">
        <v>13</v>
      </c>
      <c r="K29" s="615">
        <v>13</v>
      </c>
      <c r="L29" s="80">
        <v>1</v>
      </c>
      <c r="M29" s="554">
        <f t="shared" si="5"/>
        <v>7.69230769230769</v>
      </c>
      <c r="N29" s="554"/>
    </row>
    <row r="30" spans="1:14">
      <c r="A30" s="344"/>
      <c r="B30" s="344"/>
      <c r="C30" s="549"/>
      <c r="D30" s="605"/>
      <c r="E30" s="344"/>
      <c r="F30" s="563"/>
      <c r="G30" s="609"/>
      <c r="H30" s="472" t="s">
        <v>58</v>
      </c>
      <c r="I30" s="474">
        <v>20785</v>
      </c>
      <c r="J30" s="474">
        <v>21995</v>
      </c>
      <c r="K30" s="474">
        <v>21995</v>
      </c>
      <c r="L30" s="80">
        <v>19908</v>
      </c>
      <c r="M30" s="554">
        <f t="shared" si="5"/>
        <v>90.5114798817913</v>
      </c>
      <c r="N30" s="554">
        <f t="shared" si="6"/>
        <v>-4.21938898243926</v>
      </c>
    </row>
    <row r="31" spans="1:14">
      <c r="A31" s="344"/>
      <c r="B31" s="344"/>
      <c r="C31" s="549"/>
      <c r="D31" s="605"/>
      <c r="E31" s="344"/>
      <c r="F31" s="563"/>
      <c r="G31" s="609"/>
      <c r="H31" s="472" t="s">
        <v>59</v>
      </c>
      <c r="I31" s="474">
        <v>5</v>
      </c>
      <c r="J31" s="615">
        <v>5</v>
      </c>
      <c r="K31" s="615">
        <v>5</v>
      </c>
      <c r="L31" s="80">
        <v>9</v>
      </c>
      <c r="M31" s="554">
        <f t="shared" si="5"/>
        <v>180</v>
      </c>
      <c r="N31" s="554">
        <f t="shared" si="6"/>
        <v>80</v>
      </c>
    </row>
    <row r="32" spans="1:14">
      <c r="A32" s="459" t="s">
        <v>60</v>
      </c>
      <c r="B32" s="462">
        <f>SUM(B33:B38)</f>
        <v>1253109</v>
      </c>
      <c r="C32" s="462">
        <f>SUM(C33:C38)</f>
        <v>962079</v>
      </c>
      <c r="D32" s="462">
        <f>SUM(D33:D38)</f>
        <v>976214</v>
      </c>
      <c r="E32" s="462">
        <f>SUM(E33:E38)</f>
        <v>1109192</v>
      </c>
      <c r="F32" s="563"/>
      <c r="G32" s="609"/>
      <c r="H32" s="459" t="s">
        <v>61</v>
      </c>
      <c r="I32" s="220">
        <f t="shared" ref="I32:L32" si="7">SUM(I33:I39)</f>
        <v>303603</v>
      </c>
      <c r="J32" s="220">
        <f t="shared" si="7"/>
        <v>54095</v>
      </c>
      <c r="K32" s="220">
        <f t="shared" si="7"/>
        <v>54095</v>
      </c>
      <c r="L32" s="220">
        <f t="shared" si="7"/>
        <v>410944</v>
      </c>
      <c r="M32" s="554"/>
      <c r="N32" s="554"/>
    </row>
    <row r="33" spans="1:14">
      <c r="A33" s="335" t="s">
        <v>62</v>
      </c>
      <c r="B33" s="336">
        <v>848398</v>
      </c>
      <c r="C33" s="332">
        <v>490320</v>
      </c>
      <c r="D33" s="474">
        <v>649655</v>
      </c>
      <c r="E33" s="336">
        <v>655491</v>
      </c>
      <c r="F33" s="563"/>
      <c r="G33" s="609"/>
      <c r="H33" s="335" t="s">
        <v>63</v>
      </c>
      <c r="I33" s="461">
        <v>41963</v>
      </c>
      <c r="J33" s="461">
        <v>41095</v>
      </c>
      <c r="K33" s="461">
        <v>41095</v>
      </c>
      <c r="L33" s="461">
        <v>44073</v>
      </c>
      <c r="M33" s="554"/>
      <c r="N33" s="554"/>
    </row>
    <row r="34" spans="1:14">
      <c r="A34" s="335" t="s">
        <v>64</v>
      </c>
      <c r="B34" s="336">
        <v>270145</v>
      </c>
      <c r="C34" s="332">
        <v>105853</v>
      </c>
      <c r="D34" s="607">
        <v>105853</v>
      </c>
      <c r="E34" s="336">
        <v>105853</v>
      </c>
      <c r="F34" s="563"/>
      <c r="G34" s="609"/>
      <c r="H34" s="335" t="s">
        <v>65</v>
      </c>
      <c r="I34" s="461"/>
      <c r="J34" s="461"/>
      <c r="K34" s="461"/>
      <c r="L34" s="461"/>
      <c r="M34" s="554"/>
      <c r="N34" s="554"/>
    </row>
    <row r="35" spans="1:14">
      <c r="A35" s="335" t="s">
        <v>66</v>
      </c>
      <c r="B35" s="336">
        <v>23426</v>
      </c>
      <c r="C35" s="549">
        <v>82906</v>
      </c>
      <c r="D35" s="607">
        <v>82906</v>
      </c>
      <c r="E35" s="336">
        <v>82906</v>
      </c>
      <c r="F35" s="563"/>
      <c r="G35" s="609"/>
      <c r="H35" s="335" t="s">
        <v>67</v>
      </c>
      <c r="I35" s="461">
        <v>311</v>
      </c>
      <c r="J35" s="461"/>
      <c r="K35" s="461"/>
      <c r="L35" s="461">
        <v>316</v>
      </c>
      <c r="M35" s="554"/>
      <c r="N35" s="554"/>
    </row>
    <row r="36" spans="1:14">
      <c r="A36" s="335" t="s">
        <v>68</v>
      </c>
      <c r="B36" s="336">
        <v>26000</v>
      </c>
      <c r="C36" s="332">
        <v>282000</v>
      </c>
      <c r="D36" s="607">
        <v>102000</v>
      </c>
      <c r="E36" s="336">
        <v>79382</v>
      </c>
      <c r="F36" s="563"/>
      <c r="G36" s="609"/>
      <c r="H36" s="335" t="s">
        <v>69</v>
      </c>
      <c r="I36" s="461">
        <v>69600</v>
      </c>
      <c r="J36" s="461">
        <v>13000</v>
      </c>
      <c r="K36" s="461">
        <v>13000</v>
      </c>
      <c r="L36" s="461">
        <v>165400</v>
      </c>
      <c r="M36" s="554"/>
      <c r="N36" s="554"/>
    </row>
    <row r="37" spans="1:14">
      <c r="A37" s="335" t="s">
        <v>70</v>
      </c>
      <c r="B37" s="336">
        <v>83040</v>
      </c>
      <c r="C37" s="332"/>
      <c r="D37" s="466">
        <v>34800</v>
      </c>
      <c r="E37" s="336">
        <v>183660</v>
      </c>
      <c r="F37" s="563"/>
      <c r="G37" s="609"/>
      <c r="H37" s="335" t="s">
        <v>71</v>
      </c>
      <c r="I37" s="461">
        <v>1600</v>
      </c>
      <c r="J37" s="344"/>
      <c r="K37" s="344"/>
      <c r="L37" s="344"/>
      <c r="M37" s="554"/>
      <c r="N37" s="554"/>
    </row>
    <row r="38" spans="1:14">
      <c r="A38" s="335" t="s">
        <v>72</v>
      </c>
      <c r="B38" s="336">
        <v>2100</v>
      </c>
      <c r="C38" s="332">
        <v>1000</v>
      </c>
      <c r="D38" s="607">
        <v>1000</v>
      </c>
      <c r="E38" s="336">
        <v>1900</v>
      </c>
      <c r="F38" s="563"/>
      <c r="G38" s="609"/>
      <c r="H38" s="335" t="s">
        <v>73</v>
      </c>
      <c r="I38" s="461">
        <v>84276</v>
      </c>
      <c r="J38" s="461"/>
      <c r="K38" s="461"/>
      <c r="L38" s="461">
        <v>50749</v>
      </c>
      <c r="M38" s="554"/>
      <c r="N38" s="554"/>
    </row>
    <row r="39" spans="1:14">
      <c r="A39" s="335"/>
      <c r="B39" s="344"/>
      <c r="C39" s="332"/>
      <c r="D39" s="607"/>
      <c r="E39" s="336"/>
      <c r="F39" s="563"/>
      <c r="G39" s="609"/>
      <c r="H39" s="335" t="s">
        <v>74</v>
      </c>
      <c r="I39" s="461">
        <v>105853</v>
      </c>
      <c r="J39" s="461"/>
      <c r="K39" s="461"/>
      <c r="L39" s="461">
        <v>150406</v>
      </c>
      <c r="M39" s="554"/>
      <c r="N39" s="554"/>
    </row>
    <row r="40" spans="1:14">
      <c r="A40" s="344"/>
      <c r="B40" s="344"/>
      <c r="C40" s="344"/>
      <c r="D40" s="344"/>
      <c r="E40" s="344"/>
      <c r="F40" s="344"/>
      <c r="G40" s="344"/>
      <c r="H40" s="335" t="s">
        <v>75</v>
      </c>
      <c r="I40" s="336"/>
      <c r="J40" s="466"/>
      <c r="K40" s="336"/>
      <c r="L40" s="466"/>
      <c r="M40" s="344"/>
      <c r="N40" s="344"/>
    </row>
    <row r="41" ht="90" customHeight="1" spans="1:14">
      <c r="A41" s="467" t="s">
        <v>76</v>
      </c>
      <c r="B41" s="469"/>
      <c r="C41" s="470"/>
      <c r="D41" s="469"/>
      <c r="E41" s="469"/>
      <c r="F41" s="611"/>
      <c r="G41" s="611"/>
      <c r="H41" s="469"/>
      <c r="I41" s="469"/>
      <c r="J41" s="469"/>
      <c r="K41" s="469"/>
      <c r="L41" s="469"/>
      <c r="M41" s="469"/>
      <c r="N41" s="611"/>
    </row>
  </sheetData>
  <sheetProtection selectLockedCells="1" selectUnlockedCells="1"/>
  <mergeCells count="3">
    <mergeCell ref="A1:N1"/>
    <mergeCell ref="A2:N2"/>
    <mergeCell ref="A41:N41"/>
  </mergeCells>
  <pageMargins left="0.75" right="0.75" top="1" bottom="1" header="0.511805555555556" footer="0.511805555555556"/>
  <pageSetup paperSize="9"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O17" sqref="O17"/>
    </sheetView>
  </sheetViews>
  <sheetFormatPr defaultColWidth="9" defaultRowHeight="15.75"/>
  <cols>
    <col min="1" max="1" width="46.125" style="208" customWidth="1"/>
    <col min="2" max="2" width="14.375" style="208" customWidth="1"/>
    <col min="3" max="3" width="13.75" style="208" customWidth="1"/>
    <col min="4" max="4" width="13.375" style="208" customWidth="1"/>
    <col min="5" max="5" width="14.125" style="208" customWidth="1"/>
    <col min="6" max="7" width="10.125" style="208"/>
    <col min="8" max="8" width="29.375" style="208" customWidth="1"/>
    <col min="9" max="9" width="11.625" style="208" customWidth="1"/>
    <col min="10" max="10" width="12.125" style="208" customWidth="1"/>
    <col min="11" max="11" width="12" style="208" customWidth="1"/>
    <col min="12" max="12" width="11.25" style="208" customWidth="1"/>
    <col min="13" max="14" width="10.125" style="208"/>
    <col min="15" max="16384" width="9" style="208"/>
  </cols>
  <sheetData>
    <row r="1" spans="1:14">
      <c r="A1" s="209" t="s">
        <v>1483</v>
      </c>
      <c r="B1" s="210"/>
      <c r="C1" s="210"/>
      <c r="D1" s="320"/>
      <c r="E1" s="210"/>
      <c r="F1" s="211"/>
      <c r="G1" s="211"/>
      <c r="H1" s="210"/>
      <c r="I1" s="210"/>
      <c r="J1" s="210"/>
      <c r="K1" s="320"/>
      <c r="L1" s="210"/>
      <c r="M1" s="210"/>
      <c r="N1" s="211"/>
    </row>
    <row r="2" ht="27" spans="1:14">
      <c r="A2" s="212" t="s">
        <v>1484</v>
      </c>
      <c r="B2" s="212"/>
      <c r="C2" s="212"/>
      <c r="D2" s="456"/>
      <c r="E2" s="212"/>
      <c r="F2" s="213"/>
      <c r="G2" s="213"/>
      <c r="H2" s="212"/>
      <c r="I2" s="212"/>
      <c r="J2" s="212"/>
      <c r="K2" s="456"/>
      <c r="L2" s="212"/>
      <c r="M2" s="212"/>
      <c r="N2" s="213"/>
    </row>
    <row r="3" spans="1:14">
      <c r="A3" s="256" t="s">
        <v>1219</v>
      </c>
      <c r="B3" s="256"/>
      <c r="C3" s="256"/>
      <c r="D3" s="370"/>
      <c r="E3" s="256"/>
      <c r="F3" s="553"/>
      <c r="G3" s="553"/>
      <c r="H3" s="256"/>
      <c r="I3" s="256"/>
      <c r="J3" s="256"/>
      <c r="K3" s="370"/>
      <c r="L3" s="256"/>
      <c r="M3" s="256"/>
      <c r="N3" s="562" t="s">
        <v>2</v>
      </c>
    </row>
    <row r="4" ht="63" spans="1:14">
      <c r="A4" s="325" t="s">
        <v>1220</v>
      </c>
      <c r="B4" s="548" t="s">
        <v>1221</v>
      </c>
      <c r="C4" s="217" t="s">
        <v>5</v>
      </c>
      <c r="D4" s="326" t="s">
        <v>6</v>
      </c>
      <c r="E4" s="217" t="s">
        <v>7</v>
      </c>
      <c r="F4" s="217" t="s">
        <v>8</v>
      </c>
      <c r="G4" s="218" t="s">
        <v>9</v>
      </c>
      <c r="H4" s="325" t="s">
        <v>79</v>
      </c>
      <c r="I4" s="548" t="s">
        <v>1221</v>
      </c>
      <c r="J4" s="217" t="s">
        <v>5</v>
      </c>
      <c r="K4" s="326" t="s">
        <v>6</v>
      </c>
      <c r="L4" s="217" t="s">
        <v>7</v>
      </c>
      <c r="M4" s="217" t="s">
        <v>8</v>
      </c>
      <c r="N4" s="218" t="s">
        <v>9</v>
      </c>
    </row>
    <row r="5" spans="1:14">
      <c r="A5" s="327" t="s">
        <v>11</v>
      </c>
      <c r="B5" s="328">
        <f>B6+B21</f>
        <v>773070</v>
      </c>
      <c r="C5" s="328">
        <f>C6+C21</f>
        <v>577794</v>
      </c>
      <c r="D5" s="328">
        <f>D6+D21</f>
        <v>906945</v>
      </c>
      <c r="E5" s="328">
        <f>E6+E21</f>
        <v>1010092</v>
      </c>
      <c r="F5" s="554">
        <f>E5/D5*100</f>
        <v>111.373016004278</v>
      </c>
      <c r="G5" s="555">
        <f>(E5-B5)/B5*100</f>
        <v>30.659836754757</v>
      </c>
      <c r="H5" s="327" t="s">
        <v>11</v>
      </c>
      <c r="I5" s="328">
        <f>I6+I21</f>
        <v>773070.24</v>
      </c>
      <c r="J5" s="328">
        <f>J6+J21</f>
        <v>577794</v>
      </c>
      <c r="K5" s="328">
        <f>K6+K21</f>
        <v>906945</v>
      </c>
      <c r="L5" s="328">
        <f>L6+L21</f>
        <v>1010092</v>
      </c>
      <c r="M5" s="554">
        <f>L5/K5*100</f>
        <v>111.373016004278</v>
      </c>
      <c r="N5" s="563">
        <f>(L5-I5)/I5*100</f>
        <v>30.6597961913526</v>
      </c>
    </row>
    <row r="6" spans="1:14">
      <c r="A6" s="330" t="s">
        <v>12</v>
      </c>
      <c r="B6" s="298">
        <f>SUM(B7:B20)</f>
        <v>237277</v>
      </c>
      <c r="C6" s="298">
        <f>SUM(C7:C20)</f>
        <v>379000</v>
      </c>
      <c r="D6" s="298">
        <f>SUM(D7:D20)</f>
        <v>219500</v>
      </c>
      <c r="E6" s="298">
        <f>SUM(E7:E20)</f>
        <v>234025</v>
      </c>
      <c r="F6" s="554">
        <f>E6/D6*100</f>
        <v>106.617312072893</v>
      </c>
      <c r="G6" s="555">
        <f>(E6-B6)/B6*100</f>
        <v>-1.3705500322408</v>
      </c>
      <c r="H6" s="330" t="s">
        <v>13</v>
      </c>
      <c r="I6" s="223">
        <f>SUM(I7:I18)</f>
        <v>468726.24</v>
      </c>
      <c r="J6" s="223">
        <f>SUM(J7:J18)</f>
        <v>295536</v>
      </c>
      <c r="K6" s="223">
        <f>SUM(K7:K18)</f>
        <v>671387</v>
      </c>
      <c r="L6" s="223">
        <f>SUM(L7:L18)</f>
        <v>439631</v>
      </c>
      <c r="M6" s="554">
        <f t="shared" ref="M6:M18" si="0">L6/K6*100</f>
        <v>65.4810116966816</v>
      </c>
      <c r="N6" s="563">
        <f t="shared" ref="N6:N18" si="1">(L6-I6)/I6*100</f>
        <v>-6.20729916891361</v>
      </c>
    </row>
    <row r="7" spans="1:14">
      <c r="A7" s="331" t="s">
        <v>1222</v>
      </c>
      <c r="B7" s="332"/>
      <c r="C7" s="332"/>
      <c r="D7" s="332"/>
      <c r="E7" s="332"/>
      <c r="F7" s="554"/>
      <c r="G7" s="555"/>
      <c r="H7" s="331" t="s">
        <v>1223</v>
      </c>
      <c r="I7" s="344"/>
      <c r="J7" s="332"/>
      <c r="K7" s="332"/>
      <c r="L7" s="332"/>
      <c r="M7" s="554"/>
      <c r="N7" s="563"/>
    </row>
    <row r="8" spans="1:14">
      <c r="A8" s="331" t="s">
        <v>1224</v>
      </c>
      <c r="B8" s="332"/>
      <c r="C8" s="332"/>
      <c r="D8" s="332"/>
      <c r="E8" s="332"/>
      <c r="F8" s="554"/>
      <c r="G8" s="555"/>
      <c r="H8" s="331" t="s">
        <v>1225</v>
      </c>
      <c r="I8" s="332"/>
      <c r="J8" s="344"/>
      <c r="K8" s="332"/>
      <c r="L8" s="332"/>
      <c r="M8" s="554"/>
      <c r="N8" s="563"/>
    </row>
    <row r="9" spans="1:14">
      <c r="A9" s="331" t="s">
        <v>1226</v>
      </c>
      <c r="B9" s="332"/>
      <c r="C9" s="332"/>
      <c r="D9" s="332"/>
      <c r="E9" s="332"/>
      <c r="F9" s="554"/>
      <c r="G9" s="555"/>
      <c r="H9" s="331" t="s">
        <v>1227</v>
      </c>
      <c r="I9" s="332"/>
      <c r="J9" s="344">
        <v>4000</v>
      </c>
      <c r="K9" s="332">
        <v>9000</v>
      </c>
      <c r="L9" s="332">
        <v>1800</v>
      </c>
      <c r="M9" s="554">
        <f t="shared" si="0"/>
        <v>20</v>
      </c>
      <c r="N9" s="563"/>
    </row>
    <row r="10" spans="1:14">
      <c r="A10" s="331" t="s">
        <v>1228</v>
      </c>
      <c r="B10" s="332"/>
      <c r="C10" s="332"/>
      <c r="D10" s="332"/>
      <c r="E10" s="332"/>
      <c r="F10" s="554"/>
      <c r="G10" s="555"/>
      <c r="H10" s="331" t="s">
        <v>1229</v>
      </c>
      <c r="I10" s="332"/>
      <c r="J10" s="344">
        <v>4320</v>
      </c>
      <c r="K10" s="332">
        <v>8430</v>
      </c>
      <c r="L10" s="332">
        <v>3293</v>
      </c>
      <c r="M10" s="554">
        <f t="shared" si="0"/>
        <v>39.0628706998814</v>
      </c>
      <c r="N10" s="563"/>
    </row>
    <row r="11" spans="1:14">
      <c r="A11" s="331" t="s">
        <v>1230</v>
      </c>
      <c r="B11" s="549">
        <v>2332</v>
      </c>
      <c r="C11" s="226">
        <v>5000</v>
      </c>
      <c r="D11" s="332">
        <v>5000</v>
      </c>
      <c r="E11" s="332"/>
      <c r="F11" s="554">
        <f>E11/D11*100</f>
        <v>0</v>
      </c>
      <c r="G11" s="555">
        <f>(E11-B11)/B11*100</f>
        <v>-100</v>
      </c>
      <c r="H11" s="331" t="s">
        <v>1231</v>
      </c>
      <c r="I11" s="332">
        <v>200113.85</v>
      </c>
      <c r="J11" s="344">
        <v>85746</v>
      </c>
      <c r="K11" s="332">
        <v>215106</v>
      </c>
      <c r="L11" s="332">
        <v>215837</v>
      </c>
      <c r="M11" s="554">
        <f t="shared" si="0"/>
        <v>100.339832454697</v>
      </c>
      <c r="N11" s="563">
        <f t="shared" si="1"/>
        <v>7.85710234449039</v>
      </c>
    </row>
    <row r="12" spans="1:14">
      <c r="A12" s="331" t="s">
        <v>1232</v>
      </c>
      <c r="B12" s="549"/>
      <c r="C12" s="226"/>
      <c r="D12" s="332">
        <v>0</v>
      </c>
      <c r="E12" s="332"/>
      <c r="F12" s="554"/>
      <c r="G12" s="555"/>
      <c r="H12" s="331" t="s">
        <v>1233</v>
      </c>
      <c r="I12" s="332">
        <v>37990.39</v>
      </c>
      <c r="J12" s="344">
        <v>75426</v>
      </c>
      <c r="K12" s="332">
        <v>115396</v>
      </c>
      <c r="L12" s="332">
        <v>36292</v>
      </c>
      <c r="M12" s="554">
        <f t="shared" si="0"/>
        <v>31.4499636035911</v>
      </c>
      <c r="N12" s="563">
        <f t="shared" si="1"/>
        <v>-4.47057795405627</v>
      </c>
    </row>
    <row r="13" spans="1:14">
      <c r="A13" s="331" t="s">
        <v>1234</v>
      </c>
      <c r="B13" s="549">
        <v>210095</v>
      </c>
      <c r="C13" s="226">
        <v>327000</v>
      </c>
      <c r="D13" s="332">
        <v>205500</v>
      </c>
      <c r="E13" s="332">
        <v>223631</v>
      </c>
      <c r="F13" s="554">
        <f>E13/D13*100</f>
        <v>108.822871046229</v>
      </c>
      <c r="G13" s="555">
        <f>(E13-B13)/B13*100</f>
        <v>6.4427996858564</v>
      </c>
      <c r="H13" s="331" t="s">
        <v>1235</v>
      </c>
      <c r="I13" s="332"/>
      <c r="J13" s="344">
        <v>74</v>
      </c>
      <c r="K13" s="332">
        <v>74</v>
      </c>
      <c r="L13" s="332">
        <v>74</v>
      </c>
      <c r="M13" s="554">
        <f t="shared" si="0"/>
        <v>100</v>
      </c>
      <c r="N13" s="563"/>
    </row>
    <row r="14" spans="1:14">
      <c r="A14" s="331" t="s">
        <v>1236</v>
      </c>
      <c r="B14" s="549"/>
      <c r="C14" s="226"/>
      <c r="D14" s="332">
        <v>0</v>
      </c>
      <c r="E14" s="332"/>
      <c r="F14" s="554"/>
      <c r="G14" s="555"/>
      <c r="H14" s="331" t="s">
        <v>1237</v>
      </c>
      <c r="I14" s="559"/>
      <c r="J14" s="344"/>
      <c r="K14" s="332">
        <v>4531</v>
      </c>
      <c r="L14" s="332">
        <v>1269</v>
      </c>
      <c r="M14" s="554">
        <f t="shared" si="0"/>
        <v>28.0070624586184</v>
      </c>
      <c r="N14" s="563"/>
    </row>
    <row r="15" spans="1:14">
      <c r="A15" s="331" t="s">
        <v>1238</v>
      </c>
      <c r="B15" s="549"/>
      <c r="C15" s="226"/>
      <c r="D15" s="332">
        <v>0</v>
      </c>
      <c r="E15" s="332"/>
      <c r="F15" s="554"/>
      <c r="G15" s="555"/>
      <c r="H15" s="331" t="s">
        <v>1239</v>
      </c>
      <c r="J15" s="344">
        <v>420</v>
      </c>
      <c r="K15" s="332">
        <v>675</v>
      </c>
      <c r="L15" s="332">
        <v>420</v>
      </c>
      <c r="M15" s="554">
        <f t="shared" si="0"/>
        <v>62.2222222222222</v>
      </c>
      <c r="N15" s="563"/>
    </row>
    <row r="16" spans="1:14">
      <c r="A16" s="331" t="s">
        <v>1240</v>
      </c>
      <c r="B16" s="549"/>
      <c r="C16" s="226"/>
      <c r="D16" s="332"/>
      <c r="E16" s="332"/>
      <c r="F16" s="554"/>
      <c r="G16" s="555"/>
      <c r="H16" s="331" t="s">
        <v>1241</v>
      </c>
      <c r="I16" s="332">
        <v>183065</v>
      </c>
      <c r="J16" s="344">
        <v>71550</v>
      </c>
      <c r="K16" s="332">
        <v>264175</v>
      </c>
      <c r="L16" s="332">
        <v>127823</v>
      </c>
      <c r="M16" s="554">
        <f t="shared" si="0"/>
        <v>48.3857291568089</v>
      </c>
      <c r="N16" s="563">
        <f t="shared" si="1"/>
        <v>-30.1761669352416</v>
      </c>
    </row>
    <row r="17" spans="1:14">
      <c r="A17" s="237" t="s">
        <v>1242</v>
      </c>
      <c r="B17" s="549">
        <v>574</v>
      </c>
      <c r="C17" s="226">
        <v>2000</v>
      </c>
      <c r="D17" s="332">
        <v>2000</v>
      </c>
      <c r="E17" s="332">
        <v>2102</v>
      </c>
      <c r="F17" s="554">
        <f>E17/D17*100</f>
        <v>105.1</v>
      </c>
      <c r="G17" s="555">
        <f>(E17-B17)/B17*100</f>
        <v>266.202090592334</v>
      </c>
      <c r="H17" s="331" t="s">
        <v>1243</v>
      </c>
      <c r="I17" s="332">
        <v>47551</v>
      </c>
      <c r="J17" s="344">
        <v>53990</v>
      </c>
      <c r="K17" s="332">
        <v>53990</v>
      </c>
      <c r="L17" s="332">
        <v>52816</v>
      </c>
      <c r="M17" s="554">
        <f t="shared" si="0"/>
        <v>97.8255232450454</v>
      </c>
      <c r="N17" s="563">
        <f t="shared" si="1"/>
        <v>11.0723223486362</v>
      </c>
    </row>
    <row r="18" spans="1:14">
      <c r="A18" s="237" t="s">
        <v>1244</v>
      </c>
      <c r="B18" s="549"/>
      <c r="C18" s="226"/>
      <c r="D18" s="332"/>
      <c r="E18" s="332"/>
      <c r="F18" s="554"/>
      <c r="G18" s="555"/>
      <c r="H18" s="331" t="s">
        <v>1245</v>
      </c>
      <c r="I18" s="332">
        <v>6</v>
      </c>
      <c r="J18" s="226">
        <v>10</v>
      </c>
      <c r="K18" s="332">
        <v>10</v>
      </c>
      <c r="L18" s="332">
        <v>7</v>
      </c>
      <c r="M18" s="554">
        <f t="shared" si="0"/>
        <v>70</v>
      </c>
      <c r="N18" s="563">
        <f t="shared" si="1"/>
        <v>16.6666666666667</v>
      </c>
    </row>
    <row r="19" spans="1:14">
      <c r="A19" s="237" t="s">
        <v>1246</v>
      </c>
      <c r="B19" s="549">
        <v>10546</v>
      </c>
      <c r="C19" s="332">
        <v>15000</v>
      </c>
      <c r="D19" s="332">
        <v>7000</v>
      </c>
      <c r="E19" s="332">
        <v>8292</v>
      </c>
      <c r="F19" s="554">
        <f>E19/D19*100</f>
        <v>118.457142857143</v>
      </c>
      <c r="G19" s="555">
        <f>(E19-B19)/B19*100</f>
        <v>-21.3730324293571</v>
      </c>
      <c r="H19" s="331" t="s">
        <v>1247</v>
      </c>
      <c r="I19" s="344"/>
      <c r="J19" s="332"/>
      <c r="K19" s="332"/>
      <c r="L19" s="332"/>
      <c r="M19" s="554"/>
      <c r="N19" s="563"/>
    </row>
    <row r="20" spans="1:14">
      <c r="A20" s="237" t="s">
        <v>1248</v>
      </c>
      <c r="B20" s="549">
        <v>13730</v>
      </c>
      <c r="C20" s="332">
        <v>30000</v>
      </c>
      <c r="D20" s="332"/>
      <c r="E20" s="332"/>
      <c r="F20" s="554"/>
      <c r="G20" s="555">
        <f>(E20-B20)/B20*100</f>
        <v>-100</v>
      </c>
      <c r="H20" s="344"/>
      <c r="I20" s="344"/>
      <c r="J20" s="332"/>
      <c r="K20" s="332"/>
      <c r="L20" s="332"/>
      <c r="M20" s="554"/>
      <c r="N20" s="563"/>
    </row>
    <row r="21" spans="1:14">
      <c r="A21" s="330" t="s">
        <v>60</v>
      </c>
      <c r="B21" s="298">
        <f>SUM(B22:B26)</f>
        <v>535793</v>
      </c>
      <c r="C21" s="298">
        <f>SUM(C22:C26)</f>
        <v>198794</v>
      </c>
      <c r="D21" s="298">
        <f>SUM(D22:D26)</f>
        <v>687445</v>
      </c>
      <c r="E21" s="298">
        <f>SUM(E22:E26)</f>
        <v>776067</v>
      </c>
      <c r="F21" s="554"/>
      <c r="G21" s="555"/>
      <c r="H21" s="330" t="s">
        <v>61</v>
      </c>
      <c r="I21" s="223">
        <f>SUM(I22:I26)</f>
        <v>304344</v>
      </c>
      <c r="J21" s="223">
        <f>SUM(J22:J26)</f>
        <v>282258</v>
      </c>
      <c r="K21" s="223">
        <f>SUM(K22:K26)</f>
        <v>235558</v>
      </c>
      <c r="L21" s="223">
        <f>SUM(L22:L26)</f>
        <v>570461</v>
      </c>
      <c r="M21" s="554"/>
      <c r="N21" s="563"/>
    </row>
    <row r="22" spans="1:14">
      <c r="A22" s="237" t="s">
        <v>62</v>
      </c>
      <c r="B22" s="549">
        <v>105697</v>
      </c>
      <c r="C22" s="550">
        <v>9825</v>
      </c>
      <c r="D22" s="551">
        <v>77876</v>
      </c>
      <c r="E22" s="333">
        <v>85318</v>
      </c>
      <c r="F22" s="554"/>
      <c r="G22" s="555"/>
      <c r="H22" s="345" t="s">
        <v>1249</v>
      </c>
      <c r="I22" s="344">
        <v>-21319</v>
      </c>
      <c r="J22" s="560"/>
      <c r="K22" s="551"/>
      <c r="L22" s="561">
        <v>10432</v>
      </c>
      <c r="M22" s="554"/>
      <c r="N22" s="563"/>
    </row>
    <row r="23" spans="1:14">
      <c r="A23" s="237" t="s">
        <v>1250</v>
      </c>
      <c r="B23" s="549">
        <v>325500</v>
      </c>
      <c r="C23" s="551"/>
      <c r="D23" s="551">
        <v>420600</v>
      </c>
      <c r="E23" s="333">
        <v>501780</v>
      </c>
      <c r="F23" s="554"/>
      <c r="G23" s="555"/>
      <c r="H23" s="237" t="s">
        <v>1251</v>
      </c>
      <c r="I23" s="344">
        <v>26000</v>
      </c>
      <c r="J23" s="333">
        <v>252000</v>
      </c>
      <c r="K23" s="551">
        <v>98500</v>
      </c>
      <c r="L23" s="333">
        <v>75882</v>
      </c>
      <c r="M23" s="554"/>
      <c r="N23" s="563"/>
    </row>
    <row r="24" spans="1:14">
      <c r="A24" s="335" t="s">
        <v>1252</v>
      </c>
      <c r="B24" s="549">
        <v>104596</v>
      </c>
      <c r="C24" s="551">
        <v>188969</v>
      </c>
      <c r="D24" s="551">
        <v>188969</v>
      </c>
      <c r="E24" s="333">
        <v>188969</v>
      </c>
      <c r="F24" s="554"/>
      <c r="G24" s="555"/>
      <c r="H24" s="335" t="s">
        <v>1253</v>
      </c>
      <c r="I24" s="344">
        <v>10894</v>
      </c>
      <c r="J24" s="333">
        <v>17258</v>
      </c>
      <c r="K24" s="551">
        <v>17258</v>
      </c>
      <c r="L24" s="333">
        <v>11595</v>
      </c>
      <c r="M24" s="554"/>
      <c r="N24" s="563"/>
    </row>
    <row r="25" spans="1:14">
      <c r="A25" s="335" t="s">
        <v>1254</v>
      </c>
      <c r="B25" s="463"/>
      <c r="C25" s="551"/>
      <c r="D25" s="551"/>
      <c r="E25" s="333"/>
      <c r="F25" s="554"/>
      <c r="G25" s="555"/>
      <c r="H25" s="335" t="s">
        <v>1255</v>
      </c>
      <c r="I25" s="344">
        <v>99800</v>
      </c>
      <c r="J25" s="333">
        <v>13000</v>
      </c>
      <c r="K25" s="551">
        <v>119800</v>
      </c>
      <c r="L25" s="333">
        <v>197000</v>
      </c>
      <c r="M25" s="554"/>
      <c r="N25" s="563"/>
    </row>
    <row r="26" spans="1:14">
      <c r="A26" s="335" t="s">
        <v>1256</v>
      </c>
      <c r="B26" s="80"/>
      <c r="C26" s="80"/>
      <c r="D26" s="80"/>
      <c r="E26" s="80"/>
      <c r="F26" s="554"/>
      <c r="G26" s="555"/>
      <c r="H26" s="335" t="s">
        <v>1257</v>
      </c>
      <c r="I26" s="344">
        <v>188969</v>
      </c>
      <c r="J26" s="560"/>
      <c r="K26" s="551"/>
      <c r="L26" s="333">
        <v>275552</v>
      </c>
      <c r="M26" s="554"/>
      <c r="N26" s="563"/>
    </row>
    <row r="27" spans="1:14">
      <c r="A27" s="336"/>
      <c r="B27" s="550"/>
      <c r="C27" s="551"/>
      <c r="D27" s="551"/>
      <c r="E27" s="333"/>
      <c r="F27" s="554"/>
      <c r="G27" s="556"/>
      <c r="H27" s="346"/>
      <c r="I27" s="346"/>
      <c r="J27" s="333"/>
      <c r="K27" s="551"/>
      <c r="L27" s="333"/>
      <c r="M27" s="333"/>
      <c r="N27" s="556"/>
    </row>
    <row r="28" spans="1:14">
      <c r="A28" s="508"/>
      <c r="B28" s="80"/>
      <c r="C28" s="333"/>
      <c r="D28" s="551"/>
      <c r="E28" s="333"/>
      <c r="F28" s="554"/>
      <c r="G28" s="556"/>
      <c r="H28" s="346"/>
      <c r="I28" s="346"/>
      <c r="J28" s="333"/>
      <c r="K28" s="551"/>
      <c r="L28" s="333"/>
      <c r="M28" s="333"/>
      <c r="N28" s="556"/>
    </row>
    <row r="29" spans="1:14">
      <c r="A29" s="342"/>
      <c r="B29" s="342"/>
      <c r="C29" s="342"/>
      <c r="D29" s="552"/>
      <c r="E29" s="342"/>
      <c r="F29" s="554"/>
      <c r="G29" s="557"/>
      <c r="H29" s="508"/>
      <c r="I29" s="80"/>
      <c r="J29" s="342"/>
      <c r="K29" s="552"/>
      <c r="L29" s="342"/>
      <c r="M29" s="342"/>
      <c r="N29" s="557"/>
    </row>
    <row r="30" ht="60" customHeight="1" spans="1:14">
      <c r="A30" s="338" t="s">
        <v>1485</v>
      </c>
      <c r="B30" s="339"/>
      <c r="C30" s="339"/>
      <c r="D30" s="340"/>
      <c r="E30" s="339"/>
      <c r="F30" s="558"/>
      <c r="G30" s="558"/>
      <c r="H30" s="339"/>
      <c r="I30" s="339"/>
      <c r="J30" s="339"/>
      <c r="K30" s="340"/>
      <c r="L30" s="339"/>
      <c r="M30" s="339"/>
      <c r="N30" s="558"/>
    </row>
  </sheetData>
  <mergeCells count="4">
    <mergeCell ref="A1:H1"/>
    <mergeCell ref="A2:N2"/>
    <mergeCell ref="A3:H3"/>
    <mergeCell ref="A30:N3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63"/>
  <sheetViews>
    <sheetView showZeros="0" topLeftCell="B1" workbookViewId="0">
      <selection activeCell="A1" sqref="A$1:A$1048576"/>
    </sheetView>
  </sheetViews>
  <sheetFormatPr defaultColWidth="9" defaultRowHeight="15.75" outlineLevelCol="2"/>
  <cols>
    <col min="1" max="1" width="10.375" style="348" hidden="1" customWidth="1"/>
    <col min="2" max="2" width="71.125" style="348" customWidth="1"/>
    <col min="3" max="3" width="11.5" style="348" customWidth="1"/>
    <col min="4" max="16384" width="9" style="348"/>
  </cols>
  <sheetData>
    <row r="1" spans="1:3">
      <c r="A1" s="536"/>
      <c r="B1" s="209" t="s">
        <v>1486</v>
      </c>
      <c r="C1" s="210"/>
    </row>
    <row r="2" ht="27" spans="1:3">
      <c r="A2" s="536"/>
      <c r="B2" s="212" t="s">
        <v>1487</v>
      </c>
      <c r="C2" s="212"/>
    </row>
    <row r="3" spans="1:3">
      <c r="A3" s="536"/>
      <c r="B3" s="256"/>
      <c r="C3" s="537" t="s">
        <v>2</v>
      </c>
    </row>
    <row r="4" spans="1:3">
      <c r="A4" s="538"/>
      <c r="B4" s="244" t="s">
        <v>79</v>
      </c>
      <c r="C4" s="539" t="s">
        <v>7</v>
      </c>
    </row>
    <row r="5" spans="1:3">
      <c r="A5" s="540">
        <v>2</v>
      </c>
      <c r="B5" s="541" t="s">
        <v>1261</v>
      </c>
      <c r="C5" s="307">
        <v>439631</v>
      </c>
    </row>
    <row r="6" spans="1:3">
      <c r="A6" s="542">
        <v>210</v>
      </c>
      <c r="B6" s="542" t="s">
        <v>1262</v>
      </c>
      <c r="C6" s="543">
        <v>1800</v>
      </c>
    </row>
    <row r="7" spans="1:3">
      <c r="A7" s="542">
        <v>21098</v>
      </c>
      <c r="B7" s="542" t="s">
        <v>1263</v>
      </c>
      <c r="C7" s="543">
        <v>1800</v>
      </c>
    </row>
    <row r="8" spans="1:3">
      <c r="A8" s="542">
        <v>2109801</v>
      </c>
      <c r="B8" s="542" t="s">
        <v>1264</v>
      </c>
      <c r="C8" s="543">
        <v>966</v>
      </c>
    </row>
    <row r="9" hidden="1" spans="1:3">
      <c r="A9" s="542">
        <v>2109802</v>
      </c>
      <c r="B9" s="542" t="s">
        <v>1265</v>
      </c>
      <c r="C9" s="543">
        <v>0</v>
      </c>
    </row>
    <row r="10" hidden="1" spans="1:3">
      <c r="A10" s="542">
        <v>2109803</v>
      </c>
      <c r="B10" s="542" t="s">
        <v>1266</v>
      </c>
      <c r="C10" s="543">
        <v>0</v>
      </c>
    </row>
    <row r="11" hidden="1" spans="1:3">
      <c r="A11" s="542">
        <v>2109804</v>
      </c>
      <c r="B11" s="542" t="s">
        <v>1267</v>
      </c>
      <c r="C11" s="543">
        <v>0</v>
      </c>
    </row>
    <row r="12" spans="1:3">
      <c r="A12" s="542">
        <v>2109899</v>
      </c>
      <c r="B12" s="542" t="s">
        <v>1268</v>
      </c>
      <c r="C12" s="543">
        <v>834</v>
      </c>
    </row>
    <row r="13" spans="1:3">
      <c r="A13" s="542">
        <v>211</v>
      </c>
      <c r="B13" s="542" t="s">
        <v>1269</v>
      </c>
      <c r="C13" s="543">
        <v>3293</v>
      </c>
    </row>
    <row r="14" hidden="1" spans="1:3">
      <c r="A14" s="542">
        <v>21160</v>
      </c>
      <c r="B14" s="542" t="s">
        <v>1270</v>
      </c>
      <c r="C14" s="543">
        <v>0</v>
      </c>
    </row>
    <row r="15" hidden="1" spans="1:3">
      <c r="A15" s="542">
        <v>2116001</v>
      </c>
      <c r="B15" s="542" t="s">
        <v>1271</v>
      </c>
      <c r="C15" s="543">
        <v>0</v>
      </c>
    </row>
    <row r="16" hidden="1" spans="1:3">
      <c r="A16" s="542">
        <v>2116002</v>
      </c>
      <c r="B16" s="542" t="s">
        <v>1272</v>
      </c>
      <c r="C16" s="543">
        <v>0</v>
      </c>
    </row>
    <row r="17" hidden="1" spans="1:3">
      <c r="A17" s="542">
        <v>2116003</v>
      </c>
      <c r="B17" s="542" t="s">
        <v>1273</v>
      </c>
      <c r="C17" s="543">
        <v>0</v>
      </c>
    </row>
    <row r="18" hidden="1" spans="1:3">
      <c r="A18" s="542">
        <v>2116099</v>
      </c>
      <c r="B18" s="542" t="s">
        <v>1274</v>
      </c>
      <c r="C18" s="543">
        <v>0</v>
      </c>
    </row>
    <row r="19" hidden="1" spans="1:3">
      <c r="A19" s="542">
        <v>21161</v>
      </c>
      <c r="B19" s="542" t="s">
        <v>1275</v>
      </c>
      <c r="C19" s="543">
        <v>0</v>
      </c>
    </row>
    <row r="20" hidden="1" spans="1:3">
      <c r="A20" s="542">
        <v>2116101</v>
      </c>
      <c r="B20" s="542" t="s">
        <v>1276</v>
      </c>
      <c r="C20" s="543">
        <v>0</v>
      </c>
    </row>
    <row r="21" hidden="1" spans="1:3">
      <c r="A21" s="542">
        <v>2116102</v>
      </c>
      <c r="B21" s="542" t="s">
        <v>1277</v>
      </c>
      <c r="C21" s="543">
        <v>0</v>
      </c>
    </row>
    <row r="22" hidden="1" spans="1:3">
      <c r="A22" s="542">
        <v>2116103</v>
      </c>
      <c r="B22" s="542" t="s">
        <v>1278</v>
      </c>
      <c r="C22" s="543">
        <v>0</v>
      </c>
    </row>
    <row r="23" hidden="1" spans="1:3">
      <c r="A23" s="542">
        <v>2116104</v>
      </c>
      <c r="B23" s="542" t="s">
        <v>1279</v>
      </c>
      <c r="C23" s="543">
        <v>0</v>
      </c>
    </row>
    <row r="24" spans="1:3">
      <c r="A24" s="542">
        <v>21198</v>
      </c>
      <c r="B24" s="542" t="s">
        <v>1263</v>
      </c>
      <c r="C24" s="543">
        <v>3293</v>
      </c>
    </row>
    <row r="25" spans="1:3">
      <c r="A25" s="542">
        <v>2119801</v>
      </c>
      <c r="B25" s="542" t="s">
        <v>1280</v>
      </c>
      <c r="C25" s="543">
        <v>139</v>
      </c>
    </row>
    <row r="26" spans="1:3">
      <c r="A26" s="542">
        <v>2119802</v>
      </c>
      <c r="B26" s="542" t="s">
        <v>1281</v>
      </c>
      <c r="C26" s="543">
        <v>1754</v>
      </c>
    </row>
    <row r="27" hidden="1" spans="1:3">
      <c r="A27" s="542">
        <v>2119803</v>
      </c>
      <c r="B27" s="542" t="s">
        <v>1282</v>
      </c>
      <c r="C27" s="543">
        <v>0</v>
      </c>
    </row>
    <row r="28" spans="1:3">
      <c r="A28" s="542">
        <v>2119899</v>
      </c>
      <c r="B28" s="542" t="s">
        <v>1283</v>
      </c>
      <c r="C28" s="543">
        <v>1400</v>
      </c>
    </row>
    <row r="29" spans="1:3">
      <c r="A29" s="542">
        <v>212</v>
      </c>
      <c r="B29" s="542" t="s">
        <v>1284</v>
      </c>
      <c r="C29" s="543">
        <v>215837</v>
      </c>
    </row>
    <row r="30" spans="1:3">
      <c r="A30" s="542">
        <v>21208</v>
      </c>
      <c r="B30" s="542" t="s">
        <v>1285</v>
      </c>
      <c r="C30" s="543">
        <v>88781</v>
      </c>
    </row>
    <row r="31" hidden="1" spans="1:3">
      <c r="A31" s="542">
        <v>2120801</v>
      </c>
      <c r="B31" s="542" t="s">
        <v>1286</v>
      </c>
      <c r="C31" s="543">
        <v>0</v>
      </c>
    </row>
    <row r="32" spans="1:3">
      <c r="A32" s="542">
        <v>2120802</v>
      </c>
      <c r="B32" s="542" t="s">
        <v>1287</v>
      </c>
      <c r="C32" s="543">
        <v>44651</v>
      </c>
    </row>
    <row r="33" spans="1:3">
      <c r="A33" s="542">
        <v>2120803</v>
      </c>
      <c r="B33" s="542" t="s">
        <v>1288</v>
      </c>
      <c r="C33" s="543">
        <v>25114</v>
      </c>
    </row>
    <row r="34" spans="1:3">
      <c r="A34" s="542">
        <v>2120804</v>
      </c>
      <c r="B34" s="542" t="s">
        <v>1289</v>
      </c>
      <c r="C34" s="543">
        <v>479</v>
      </c>
    </row>
    <row r="35" hidden="1" spans="1:3">
      <c r="A35" s="542">
        <v>2120805</v>
      </c>
      <c r="B35" s="542" t="s">
        <v>1290</v>
      </c>
      <c r="C35" s="543">
        <v>0</v>
      </c>
    </row>
    <row r="36" spans="1:3">
      <c r="A36" s="542">
        <v>2120806</v>
      </c>
      <c r="B36" s="542" t="s">
        <v>1291</v>
      </c>
      <c r="C36" s="543">
        <v>2144</v>
      </c>
    </row>
    <row r="37" hidden="1" spans="1:3">
      <c r="A37" s="542">
        <v>2120807</v>
      </c>
      <c r="B37" s="542" t="s">
        <v>1292</v>
      </c>
      <c r="C37" s="543">
        <v>0</v>
      </c>
    </row>
    <row r="38" hidden="1" spans="1:3">
      <c r="A38" s="542">
        <v>2120809</v>
      </c>
      <c r="B38" s="542" t="s">
        <v>1293</v>
      </c>
      <c r="C38" s="543">
        <v>0</v>
      </c>
    </row>
    <row r="39" hidden="1" spans="1:3">
      <c r="A39" s="542">
        <v>2120810</v>
      </c>
      <c r="B39" s="542" t="s">
        <v>1294</v>
      </c>
      <c r="C39" s="543">
        <v>0</v>
      </c>
    </row>
    <row r="40" hidden="1" spans="1:3">
      <c r="A40" s="542">
        <v>2120811</v>
      </c>
      <c r="B40" s="542" t="s">
        <v>1295</v>
      </c>
      <c r="C40" s="543">
        <v>0</v>
      </c>
    </row>
    <row r="41" hidden="1" spans="1:3">
      <c r="A41" s="542">
        <v>2120813</v>
      </c>
      <c r="B41" s="542" t="s">
        <v>1296</v>
      </c>
      <c r="C41" s="543">
        <v>0</v>
      </c>
    </row>
    <row r="42" spans="1:3">
      <c r="A42" s="542">
        <v>2120814</v>
      </c>
      <c r="B42" s="542" t="s">
        <v>1297</v>
      </c>
      <c r="C42" s="543">
        <v>65</v>
      </c>
    </row>
    <row r="43" hidden="1" spans="1:3">
      <c r="A43" s="542">
        <v>2120815</v>
      </c>
      <c r="B43" s="542" t="s">
        <v>1298</v>
      </c>
      <c r="C43" s="543">
        <v>0</v>
      </c>
    </row>
    <row r="44" spans="1:3">
      <c r="A44" s="542">
        <v>2120816</v>
      </c>
      <c r="B44" s="542" t="s">
        <v>1299</v>
      </c>
      <c r="C44" s="543">
        <v>323</v>
      </c>
    </row>
    <row r="45" spans="1:3">
      <c r="A45" s="542">
        <v>2120899</v>
      </c>
      <c r="B45" s="542" t="s">
        <v>1300</v>
      </c>
      <c r="C45" s="543">
        <v>16005</v>
      </c>
    </row>
    <row r="46" hidden="1" spans="1:3">
      <c r="A46" s="542">
        <v>21210</v>
      </c>
      <c r="B46" s="542" t="s">
        <v>1301</v>
      </c>
      <c r="C46" s="543">
        <v>0</v>
      </c>
    </row>
    <row r="47" hidden="1" spans="1:3">
      <c r="A47" s="542">
        <v>2121001</v>
      </c>
      <c r="B47" s="542" t="s">
        <v>1286</v>
      </c>
      <c r="C47" s="543">
        <v>0</v>
      </c>
    </row>
    <row r="48" hidden="1" spans="1:3">
      <c r="A48" s="542">
        <v>2121002</v>
      </c>
      <c r="B48" s="542" t="s">
        <v>1287</v>
      </c>
      <c r="C48" s="543">
        <v>0</v>
      </c>
    </row>
    <row r="49" hidden="1" spans="1:3">
      <c r="A49" s="542">
        <v>2121099</v>
      </c>
      <c r="B49" s="542" t="s">
        <v>1302</v>
      </c>
      <c r="C49" s="543">
        <v>0</v>
      </c>
    </row>
    <row r="50" hidden="1" spans="1:3">
      <c r="A50" s="542">
        <v>21211</v>
      </c>
      <c r="B50" s="542" t="s">
        <v>1303</v>
      </c>
      <c r="C50" s="543">
        <v>0</v>
      </c>
    </row>
    <row r="51" spans="1:3">
      <c r="A51" s="542">
        <v>21213</v>
      </c>
      <c r="B51" s="542" t="s">
        <v>1304</v>
      </c>
      <c r="C51" s="543">
        <v>425</v>
      </c>
    </row>
    <row r="52" hidden="1" spans="1:3">
      <c r="A52" s="542">
        <v>2121301</v>
      </c>
      <c r="B52" s="542" t="s">
        <v>1305</v>
      </c>
      <c r="C52" s="543">
        <v>0</v>
      </c>
    </row>
    <row r="53" spans="1:3">
      <c r="A53" s="542">
        <v>2121302</v>
      </c>
      <c r="B53" s="542" t="s">
        <v>1306</v>
      </c>
      <c r="C53" s="543">
        <v>81</v>
      </c>
    </row>
    <row r="54" hidden="1" spans="1:3">
      <c r="A54" s="542">
        <v>2121303</v>
      </c>
      <c r="B54" s="542" t="s">
        <v>1307</v>
      </c>
      <c r="C54" s="543">
        <v>0</v>
      </c>
    </row>
    <row r="55" hidden="1" spans="1:3">
      <c r="A55" s="542">
        <v>2121304</v>
      </c>
      <c r="B55" s="542" t="s">
        <v>1308</v>
      </c>
      <c r="C55" s="543">
        <v>0</v>
      </c>
    </row>
    <row r="56" spans="1:3">
      <c r="A56" s="542">
        <v>2121399</v>
      </c>
      <c r="B56" s="542" t="s">
        <v>1309</v>
      </c>
      <c r="C56" s="543">
        <v>344</v>
      </c>
    </row>
    <row r="57" spans="1:3">
      <c r="A57" s="542">
        <v>21214</v>
      </c>
      <c r="B57" s="542" t="s">
        <v>1310</v>
      </c>
      <c r="C57" s="543">
        <v>361</v>
      </c>
    </row>
    <row r="58" spans="1:3">
      <c r="A58" s="542">
        <v>2121401</v>
      </c>
      <c r="B58" s="542" t="s">
        <v>1311</v>
      </c>
      <c r="C58" s="543">
        <v>361</v>
      </c>
    </row>
    <row r="59" hidden="1" spans="1:3">
      <c r="A59" s="542">
        <v>2121402</v>
      </c>
      <c r="B59" s="542" t="s">
        <v>1312</v>
      </c>
      <c r="C59" s="543">
        <v>0</v>
      </c>
    </row>
    <row r="60" hidden="1" spans="1:3">
      <c r="A60" s="542">
        <v>2121499</v>
      </c>
      <c r="B60" s="542" t="s">
        <v>1313</v>
      </c>
      <c r="C60" s="543">
        <v>0</v>
      </c>
    </row>
    <row r="61" spans="1:3">
      <c r="A61" s="542">
        <v>21215</v>
      </c>
      <c r="B61" s="542" t="s">
        <v>1314</v>
      </c>
      <c r="C61" s="543">
        <v>117300</v>
      </c>
    </row>
    <row r="62" spans="1:3">
      <c r="A62" s="542">
        <v>2121501</v>
      </c>
      <c r="B62" s="542" t="s">
        <v>1286</v>
      </c>
      <c r="C62" s="543">
        <v>117300</v>
      </c>
    </row>
    <row r="63" hidden="1" spans="1:3">
      <c r="A63" s="542">
        <v>2121502</v>
      </c>
      <c r="B63" s="542" t="s">
        <v>1287</v>
      </c>
      <c r="C63" s="543">
        <v>0</v>
      </c>
    </row>
    <row r="64" hidden="1" spans="1:3">
      <c r="A64" s="542">
        <v>2121599</v>
      </c>
      <c r="B64" s="542" t="s">
        <v>1315</v>
      </c>
      <c r="C64" s="543">
        <v>0</v>
      </c>
    </row>
    <row r="65" hidden="1" spans="1:3">
      <c r="A65" s="542">
        <v>21216</v>
      </c>
      <c r="B65" s="542" t="s">
        <v>1316</v>
      </c>
      <c r="C65" s="543">
        <v>0</v>
      </c>
    </row>
    <row r="66" hidden="1" spans="1:3">
      <c r="A66" s="542">
        <v>2121601</v>
      </c>
      <c r="B66" s="542" t="s">
        <v>1286</v>
      </c>
      <c r="C66" s="543">
        <v>0</v>
      </c>
    </row>
    <row r="67" hidden="1" spans="1:3">
      <c r="A67" s="542">
        <v>2121602</v>
      </c>
      <c r="B67" s="542" t="s">
        <v>1287</v>
      </c>
      <c r="C67" s="543">
        <v>0</v>
      </c>
    </row>
    <row r="68" hidden="1" spans="1:3">
      <c r="A68" s="542">
        <v>2121699</v>
      </c>
      <c r="B68" s="542" t="s">
        <v>1317</v>
      </c>
      <c r="C68" s="543">
        <v>0</v>
      </c>
    </row>
    <row r="69" hidden="1" spans="1:3">
      <c r="A69" s="542">
        <v>21217</v>
      </c>
      <c r="B69" s="542" t="s">
        <v>1318</v>
      </c>
      <c r="C69" s="543">
        <v>0</v>
      </c>
    </row>
    <row r="70" hidden="1" spans="1:3">
      <c r="A70" s="542">
        <v>2121701</v>
      </c>
      <c r="B70" s="542" t="s">
        <v>1305</v>
      </c>
      <c r="C70" s="543">
        <v>0</v>
      </c>
    </row>
    <row r="71" hidden="1" spans="1:3">
      <c r="A71" s="542">
        <v>2121702</v>
      </c>
      <c r="B71" s="542" t="s">
        <v>1306</v>
      </c>
      <c r="C71" s="543">
        <v>0</v>
      </c>
    </row>
    <row r="72" hidden="1" spans="1:3">
      <c r="A72" s="542">
        <v>2121703</v>
      </c>
      <c r="B72" s="542" t="s">
        <v>1307</v>
      </c>
      <c r="C72" s="543">
        <v>0</v>
      </c>
    </row>
    <row r="73" hidden="1" spans="1:3">
      <c r="A73" s="542">
        <v>2121704</v>
      </c>
      <c r="B73" s="542" t="s">
        <v>1308</v>
      </c>
      <c r="C73" s="543">
        <v>0</v>
      </c>
    </row>
    <row r="74" hidden="1" spans="1:3">
      <c r="A74" s="542">
        <v>2121799</v>
      </c>
      <c r="B74" s="542" t="s">
        <v>1319</v>
      </c>
      <c r="C74" s="543">
        <v>0</v>
      </c>
    </row>
    <row r="75" hidden="1" spans="1:3">
      <c r="A75" s="542">
        <v>21218</v>
      </c>
      <c r="B75" s="542" t="s">
        <v>1320</v>
      </c>
      <c r="C75" s="543">
        <v>0</v>
      </c>
    </row>
    <row r="76" hidden="1" spans="1:3">
      <c r="A76" s="542">
        <v>2121801</v>
      </c>
      <c r="B76" s="542" t="s">
        <v>1311</v>
      </c>
      <c r="C76" s="543">
        <v>0</v>
      </c>
    </row>
    <row r="77" hidden="1" spans="1:3">
      <c r="A77" s="542">
        <v>2121899</v>
      </c>
      <c r="B77" s="542" t="s">
        <v>1321</v>
      </c>
      <c r="C77" s="543">
        <v>0</v>
      </c>
    </row>
    <row r="78" hidden="1" spans="1:3">
      <c r="A78" s="542">
        <v>21219</v>
      </c>
      <c r="B78" s="542" t="s">
        <v>1322</v>
      </c>
      <c r="C78" s="543">
        <v>0</v>
      </c>
    </row>
    <row r="79" hidden="1" spans="1:3">
      <c r="A79" s="542">
        <v>2121901</v>
      </c>
      <c r="B79" s="542" t="s">
        <v>1286</v>
      </c>
      <c r="C79" s="543">
        <v>0</v>
      </c>
    </row>
    <row r="80" hidden="1" spans="1:3">
      <c r="A80" s="542">
        <v>2121902</v>
      </c>
      <c r="B80" s="542" t="s">
        <v>1287</v>
      </c>
      <c r="C80" s="543">
        <v>0</v>
      </c>
    </row>
    <row r="81" hidden="1" spans="1:3">
      <c r="A81" s="542">
        <v>2121903</v>
      </c>
      <c r="B81" s="542" t="s">
        <v>1288</v>
      </c>
      <c r="C81" s="543">
        <v>0</v>
      </c>
    </row>
    <row r="82" hidden="1" spans="1:3">
      <c r="A82" s="542">
        <v>2121904</v>
      </c>
      <c r="B82" s="542" t="s">
        <v>1289</v>
      </c>
      <c r="C82" s="543">
        <v>0</v>
      </c>
    </row>
    <row r="83" hidden="1" spans="1:3">
      <c r="A83" s="542">
        <v>2121905</v>
      </c>
      <c r="B83" s="542" t="s">
        <v>1292</v>
      </c>
      <c r="C83" s="543">
        <v>0</v>
      </c>
    </row>
    <row r="84" hidden="1" spans="1:3">
      <c r="A84" s="542">
        <v>2121906</v>
      </c>
      <c r="B84" s="542" t="s">
        <v>1294</v>
      </c>
      <c r="C84" s="543">
        <v>0</v>
      </c>
    </row>
    <row r="85" hidden="1" spans="1:3">
      <c r="A85" s="542">
        <v>2121907</v>
      </c>
      <c r="B85" s="542" t="s">
        <v>1295</v>
      </c>
      <c r="C85" s="543">
        <v>0</v>
      </c>
    </row>
    <row r="86" hidden="1" spans="1:3">
      <c r="A86" s="542">
        <v>2121999</v>
      </c>
      <c r="B86" s="542" t="s">
        <v>1323</v>
      </c>
      <c r="C86" s="543">
        <v>0</v>
      </c>
    </row>
    <row r="87" spans="1:3">
      <c r="A87" s="542">
        <v>21298</v>
      </c>
      <c r="B87" s="542" t="s">
        <v>1263</v>
      </c>
      <c r="C87" s="543">
        <v>8970</v>
      </c>
    </row>
    <row r="88" spans="1:3">
      <c r="A88" s="542">
        <v>2129801</v>
      </c>
      <c r="B88" s="542" t="s">
        <v>1324</v>
      </c>
      <c r="C88" s="543">
        <v>8960</v>
      </c>
    </row>
    <row r="89" spans="1:3">
      <c r="A89" s="542">
        <v>2129899</v>
      </c>
      <c r="B89" s="542" t="s">
        <v>1325</v>
      </c>
      <c r="C89" s="543">
        <v>10</v>
      </c>
    </row>
    <row r="90" spans="1:3">
      <c r="A90" s="542">
        <v>213</v>
      </c>
      <c r="B90" s="542" t="s">
        <v>1326</v>
      </c>
      <c r="C90" s="544">
        <v>36292</v>
      </c>
    </row>
    <row r="91" hidden="1" spans="1:3">
      <c r="A91" s="542">
        <v>21366</v>
      </c>
      <c r="B91" s="545" t="s">
        <v>1327</v>
      </c>
      <c r="C91" s="543">
        <v>0</v>
      </c>
    </row>
    <row r="92" hidden="1" spans="1:3">
      <c r="A92" s="542">
        <v>2136601</v>
      </c>
      <c r="B92" s="542" t="s">
        <v>1328</v>
      </c>
      <c r="C92" s="546">
        <v>0</v>
      </c>
    </row>
    <row r="93" hidden="1" spans="1:3">
      <c r="A93" s="542">
        <v>2136602</v>
      </c>
      <c r="B93" s="542" t="s">
        <v>1329</v>
      </c>
      <c r="C93" s="543">
        <v>0</v>
      </c>
    </row>
    <row r="94" hidden="1" spans="1:3">
      <c r="A94" s="542">
        <v>2136603</v>
      </c>
      <c r="B94" s="542" t="s">
        <v>1330</v>
      </c>
      <c r="C94" s="543">
        <v>0</v>
      </c>
    </row>
    <row r="95" hidden="1" spans="1:3">
      <c r="A95" s="542">
        <v>2136699</v>
      </c>
      <c r="B95" s="542" t="s">
        <v>1331</v>
      </c>
      <c r="C95" s="543">
        <v>0</v>
      </c>
    </row>
    <row r="96" spans="1:3">
      <c r="A96" s="542">
        <v>21367</v>
      </c>
      <c r="B96" s="542" t="s">
        <v>1332</v>
      </c>
      <c r="C96" s="543">
        <v>3473</v>
      </c>
    </row>
    <row r="97" spans="1:3">
      <c r="A97" s="542">
        <v>2136701</v>
      </c>
      <c r="B97" s="542" t="s">
        <v>1328</v>
      </c>
      <c r="C97" s="543">
        <v>1264</v>
      </c>
    </row>
    <row r="98" spans="1:3">
      <c r="A98" s="542">
        <v>2136702</v>
      </c>
      <c r="B98" s="542" t="s">
        <v>1329</v>
      </c>
      <c r="C98" s="543">
        <v>2209</v>
      </c>
    </row>
    <row r="99" hidden="1" spans="1:3">
      <c r="A99" s="542">
        <v>2136703</v>
      </c>
      <c r="B99" s="542" t="s">
        <v>1333</v>
      </c>
      <c r="C99" s="543">
        <v>0</v>
      </c>
    </row>
    <row r="100" hidden="1" spans="1:3">
      <c r="A100" s="542">
        <v>2136799</v>
      </c>
      <c r="B100" s="542" t="s">
        <v>1334</v>
      </c>
      <c r="C100" s="543">
        <v>0</v>
      </c>
    </row>
    <row r="101" spans="1:3">
      <c r="A101" s="542">
        <v>21369</v>
      </c>
      <c r="B101" s="542" t="s">
        <v>1335</v>
      </c>
      <c r="C101" s="543">
        <v>9945</v>
      </c>
    </row>
    <row r="102" hidden="1" spans="1:3">
      <c r="A102" s="542">
        <v>2136901</v>
      </c>
      <c r="B102" s="542" t="s">
        <v>1336</v>
      </c>
      <c r="C102" s="543">
        <v>0</v>
      </c>
    </row>
    <row r="103" spans="1:3">
      <c r="A103" s="542">
        <v>2136902</v>
      </c>
      <c r="B103" s="542" t="s">
        <v>1337</v>
      </c>
      <c r="C103" s="543">
        <v>9945</v>
      </c>
    </row>
    <row r="104" hidden="1" spans="1:3">
      <c r="A104" s="542">
        <v>2136903</v>
      </c>
      <c r="B104" s="542" t="s">
        <v>1338</v>
      </c>
      <c r="C104" s="543">
        <v>0</v>
      </c>
    </row>
    <row r="105" hidden="1" spans="1:3">
      <c r="A105" s="542">
        <v>2136999</v>
      </c>
      <c r="B105" s="542" t="s">
        <v>1339</v>
      </c>
      <c r="C105" s="543">
        <v>0</v>
      </c>
    </row>
    <row r="106" hidden="1" spans="1:3">
      <c r="A106" s="542">
        <v>21370</v>
      </c>
      <c r="B106" s="542" t="s">
        <v>1340</v>
      </c>
      <c r="C106" s="543">
        <v>0</v>
      </c>
    </row>
    <row r="107" hidden="1" spans="1:3">
      <c r="A107" s="542">
        <v>2137001</v>
      </c>
      <c r="B107" s="542" t="s">
        <v>1328</v>
      </c>
      <c r="C107" s="543">
        <v>0</v>
      </c>
    </row>
    <row r="108" hidden="1" spans="1:3">
      <c r="A108" s="542">
        <v>2137099</v>
      </c>
      <c r="B108" s="542" t="s">
        <v>1341</v>
      </c>
      <c r="C108" s="543">
        <v>0</v>
      </c>
    </row>
    <row r="109" hidden="1" spans="1:3">
      <c r="A109" s="542">
        <v>21371</v>
      </c>
      <c r="B109" s="542" t="s">
        <v>1342</v>
      </c>
      <c r="C109" s="543">
        <v>0</v>
      </c>
    </row>
    <row r="110" hidden="1" spans="1:3">
      <c r="A110" s="542">
        <v>2137101</v>
      </c>
      <c r="B110" s="542" t="s">
        <v>1336</v>
      </c>
      <c r="C110" s="543">
        <v>0</v>
      </c>
    </row>
    <row r="111" hidden="1" spans="1:3">
      <c r="A111" s="542">
        <v>2137102</v>
      </c>
      <c r="B111" s="542" t="s">
        <v>1343</v>
      </c>
      <c r="C111" s="543">
        <v>0</v>
      </c>
    </row>
    <row r="112" hidden="1" spans="1:3">
      <c r="A112" s="542">
        <v>2137103</v>
      </c>
      <c r="B112" s="542" t="s">
        <v>1338</v>
      </c>
      <c r="C112" s="543">
        <v>0</v>
      </c>
    </row>
    <row r="113" hidden="1" spans="1:3">
      <c r="A113" s="542">
        <v>2137199</v>
      </c>
      <c r="B113" s="542" t="s">
        <v>1344</v>
      </c>
      <c r="C113" s="543">
        <v>0</v>
      </c>
    </row>
    <row r="114" spans="1:3">
      <c r="A114" s="542">
        <v>21372</v>
      </c>
      <c r="B114" s="542" t="s">
        <v>1345</v>
      </c>
      <c r="C114" s="543">
        <v>7100</v>
      </c>
    </row>
    <row r="115" spans="1:3">
      <c r="A115" s="542">
        <v>2137201</v>
      </c>
      <c r="B115" s="542" t="s">
        <v>1346</v>
      </c>
      <c r="C115" s="543">
        <v>3543</v>
      </c>
    </row>
    <row r="116" spans="1:3">
      <c r="A116" s="542">
        <v>2137202</v>
      </c>
      <c r="B116" s="542" t="s">
        <v>1328</v>
      </c>
      <c r="C116" s="543">
        <v>3557</v>
      </c>
    </row>
    <row r="117" hidden="1" spans="1:3">
      <c r="A117" s="542">
        <v>2137299</v>
      </c>
      <c r="B117" s="542" t="s">
        <v>1347</v>
      </c>
      <c r="C117" s="543">
        <v>0</v>
      </c>
    </row>
    <row r="118" spans="1:3">
      <c r="A118" s="542">
        <v>21373</v>
      </c>
      <c r="B118" s="542" t="s">
        <v>1348</v>
      </c>
      <c r="C118" s="543">
        <v>69</v>
      </c>
    </row>
    <row r="119" hidden="1" spans="1:3">
      <c r="A119" s="542">
        <v>2137301</v>
      </c>
      <c r="B119" s="542" t="s">
        <v>1346</v>
      </c>
      <c r="C119" s="543">
        <v>0</v>
      </c>
    </row>
    <row r="120" spans="1:3">
      <c r="A120" s="542">
        <v>2137302</v>
      </c>
      <c r="B120" s="542" t="s">
        <v>1328</v>
      </c>
      <c r="C120" s="543">
        <v>69</v>
      </c>
    </row>
    <row r="121" hidden="1" spans="1:3">
      <c r="A121" s="542">
        <v>2137399</v>
      </c>
      <c r="B121" s="542" t="s">
        <v>1349</v>
      </c>
      <c r="C121" s="543">
        <v>0</v>
      </c>
    </row>
    <row r="122" hidden="1" spans="1:3">
      <c r="A122" s="542">
        <v>21374</v>
      </c>
      <c r="B122" s="542" t="s">
        <v>1350</v>
      </c>
      <c r="C122" s="543">
        <v>0</v>
      </c>
    </row>
    <row r="123" hidden="1" spans="1:3">
      <c r="A123" s="542">
        <v>2137401</v>
      </c>
      <c r="B123" s="542" t="s">
        <v>1328</v>
      </c>
      <c r="C123" s="543">
        <v>0</v>
      </c>
    </row>
    <row r="124" hidden="1" spans="1:3">
      <c r="A124" s="542">
        <v>2137499</v>
      </c>
      <c r="B124" s="542" t="s">
        <v>1351</v>
      </c>
      <c r="C124" s="544">
        <v>0</v>
      </c>
    </row>
    <row r="125" spans="1:3">
      <c r="A125" s="542">
        <v>21398</v>
      </c>
      <c r="B125" s="545" t="s">
        <v>1263</v>
      </c>
      <c r="C125" s="543">
        <v>15705</v>
      </c>
    </row>
    <row r="126" spans="1:3">
      <c r="A126" s="542">
        <v>2139801</v>
      </c>
      <c r="B126" s="542" t="s">
        <v>1352</v>
      </c>
      <c r="C126" s="546">
        <v>2660</v>
      </c>
    </row>
    <row r="127" spans="1:3">
      <c r="A127" s="542">
        <v>2139802</v>
      </c>
      <c r="B127" s="542" t="s">
        <v>1353</v>
      </c>
      <c r="C127" s="543">
        <v>13045</v>
      </c>
    </row>
    <row r="128" hidden="1" spans="1:3">
      <c r="A128" s="542">
        <v>2139899</v>
      </c>
      <c r="B128" s="542" t="s">
        <v>1354</v>
      </c>
      <c r="C128" s="543">
        <v>0</v>
      </c>
    </row>
    <row r="129" spans="1:3">
      <c r="A129" s="542">
        <v>214</v>
      </c>
      <c r="B129" s="542" t="s">
        <v>1355</v>
      </c>
      <c r="C129" s="543">
        <v>74</v>
      </c>
    </row>
    <row r="130" hidden="1" spans="1:3">
      <c r="A130" s="542">
        <v>21460</v>
      </c>
      <c r="B130" s="542" t="s">
        <v>1356</v>
      </c>
      <c r="C130" s="543">
        <v>0</v>
      </c>
    </row>
    <row r="131" hidden="1" spans="1:3">
      <c r="A131" s="542">
        <v>2146001</v>
      </c>
      <c r="B131" s="542" t="s">
        <v>1357</v>
      </c>
      <c r="C131" s="543">
        <v>0</v>
      </c>
    </row>
    <row r="132" hidden="1" spans="1:3">
      <c r="A132" s="542">
        <v>2146002</v>
      </c>
      <c r="B132" s="542" t="s">
        <v>1358</v>
      </c>
      <c r="C132" s="543">
        <v>0</v>
      </c>
    </row>
    <row r="133" hidden="1" spans="1:3">
      <c r="A133" s="542">
        <v>2146003</v>
      </c>
      <c r="B133" s="542" t="s">
        <v>1359</v>
      </c>
      <c r="C133" s="543">
        <v>0</v>
      </c>
    </row>
    <row r="134" hidden="1" spans="1:3">
      <c r="A134" s="542">
        <v>2146099</v>
      </c>
      <c r="B134" s="542" t="s">
        <v>1360</v>
      </c>
      <c r="C134" s="543">
        <v>0</v>
      </c>
    </row>
    <row r="135" hidden="1" spans="1:3">
      <c r="A135" s="542">
        <v>21462</v>
      </c>
      <c r="B135" s="542" t="s">
        <v>1361</v>
      </c>
      <c r="C135" s="543">
        <v>0</v>
      </c>
    </row>
    <row r="136" hidden="1" spans="1:3">
      <c r="A136" s="542">
        <v>2146201</v>
      </c>
      <c r="B136" s="542" t="s">
        <v>1359</v>
      </c>
      <c r="C136" s="543">
        <v>0</v>
      </c>
    </row>
    <row r="137" hidden="1" spans="1:3">
      <c r="A137" s="542">
        <v>2146202</v>
      </c>
      <c r="B137" s="542" t="s">
        <v>1362</v>
      </c>
      <c r="C137" s="543">
        <v>0</v>
      </c>
    </row>
    <row r="138" hidden="1" spans="1:3">
      <c r="A138" s="542">
        <v>2146203</v>
      </c>
      <c r="B138" s="542" t="s">
        <v>1363</v>
      </c>
      <c r="C138" s="543">
        <v>0</v>
      </c>
    </row>
    <row r="139" hidden="1" spans="1:3">
      <c r="A139" s="542">
        <v>2146299</v>
      </c>
      <c r="B139" s="542" t="s">
        <v>1364</v>
      </c>
      <c r="C139" s="543">
        <v>0</v>
      </c>
    </row>
    <row r="140" hidden="1" spans="1:3">
      <c r="A140" s="542">
        <v>21464</v>
      </c>
      <c r="B140" s="542" t="s">
        <v>1365</v>
      </c>
      <c r="C140" s="543">
        <v>0</v>
      </c>
    </row>
    <row r="141" hidden="1" spans="1:3">
      <c r="A141" s="542">
        <v>2146401</v>
      </c>
      <c r="B141" s="542" t="s">
        <v>1366</v>
      </c>
      <c r="C141" s="543">
        <v>0</v>
      </c>
    </row>
    <row r="142" hidden="1" spans="1:3">
      <c r="A142" s="542">
        <v>2146402</v>
      </c>
      <c r="B142" s="542" t="s">
        <v>1367</v>
      </c>
      <c r="C142" s="543">
        <v>0</v>
      </c>
    </row>
    <row r="143" hidden="1" spans="1:3">
      <c r="A143" s="542">
        <v>2146403</v>
      </c>
      <c r="B143" s="542" t="s">
        <v>1368</v>
      </c>
      <c r="C143" s="543">
        <v>0</v>
      </c>
    </row>
    <row r="144" hidden="1" spans="1:3">
      <c r="A144" s="542">
        <v>2146404</v>
      </c>
      <c r="B144" s="542" t="s">
        <v>1369</v>
      </c>
      <c r="C144" s="543">
        <v>0</v>
      </c>
    </row>
    <row r="145" hidden="1" spans="1:3">
      <c r="A145" s="542">
        <v>2146405</v>
      </c>
      <c r="B145" s="542" t="s">
        <v>1370</v>
      </c>
      <c r="C145" s="543">
        <v>0</v>
      </c>
    </row>
    <row r="146" hidden="1" spans="1:3">
      <c r="A146" s="542">
        <v>2146406</v>
      </c>
      <c r="B146" s="542" t="s">
        <v>1371</v>
      </c>
      <c r="C146" s="543">
        <v>0</v>
      </c>
    </row>
    <row r="147" hidden="1" spans="1:3">
      <c r="A147" s="542">
        <v>2146407</v>
      </c>
      <c r="B147" s="542" t="s">
        <v>1372</v>
      </c>
      <c r="C147" s="543">
        <v>0</v>
      </c>
    </row>
    <row r="148" hidden="1" spans="1:3">
      <c r="A148" s="542">
        <v>2146499</v>
      </c>
      <c r="B148" s="542" t="s">
        <v>1373</v>
      </c>
      <c r="C148" s="543">
        <v>0</v>
      </c>
    </row>
    <row r="149" hidden="1" spans="1:3">
      <c r="A149" s="542">
        <v>21468</v>
      </c>
      <c r="B149" s="542" t="s">
        <v>1374</v>
      </c>
      <c r="C149" s="543">
        <v>0</v>
      </c>
    </row>
    <row r="150" hidden="1" spans="1:3">
      <c r="A150" s="542">
        <v>2146801</v>
      </c>
      <c r="B150" s="542" t="s">
        <v>1375</v>
      </c>
      <c r="C150" s="543">
        <v>0</v>
      </c>
    </row>
    <row r="151" hidden="1" spans="1:3">
      <c r="A151" s="542">
        <v>2146802</v>
      </c>
      <c r="B151" s="542" t="s">
        <v>1376</v>
      </c>
      <c r="C151" s="543">
        <v>0</v>
      </c>
    </row>
    <row r="152" hidden="1" spans="1:3">
      <c r="A152" s="542">
        <v>2146803</v>
      </c>
      <c r="B152" s="542" t="s">
        <v>1377</v>
      </c>
      <c r="C152" s="543">
        <v>0</v>
      </c>
    </row>
    <row r="153" hidden="1" spans="1:3">
      <c r="A153" s="542">
        <v>2146804</v>
      </c>
      <c r="B153" s="542" t="s">
        <v>1378</v>
      </c>
      <c r="C153" s="543">
        <v>0</v>
      </c>
    </row>
    <row r="154" hidden="1" spans="1:3">
      <c r="A154" s="542">
        <v>2146805</v>
      </c>
      <c r="B154" s="542" t="s">
        <v>1379</v>
      </c>
      <c r="C154" s="543">
        <v>0</v>
      </c>
    </row>
    <row r="155" hidden="1" spans="1:3">
      <c r="A155" s="542">
        <v>2146899</v>
      </c>
      <c r="B155" s="542" t="s">
        <v>1380</v>
      </c>
      <c r="C155" s="543">
        <v>0</v>
      </c>
    </row>
    <row r="156" hidden="1" spans="1:3">
      <c r="A156" s="542">
        <v>21469</v>
      </c>
      <c r="B156" s="542" t="s">
        <v>1381</v>
      </c>
      <c r="C156" s="543">
        <v>0</v>
      </c>
    </row>
    <row r="157" hidden="1" spans="1:3">
      <c r="A157" s="542">
        <v>2146901</v>
      </c>
      <c r="B157" s="542" t="s">
        <v>1382</v>
      </c>
      <c r="C157" s="543">
        <v>0</v>
      </c>
    </row>
    <row r="158" hidden="1" spans="1:3">
      <c r="A158" s="542">
        <v>2146902</v>
      </c>
      <c r="B158" s="542" t="s">
        <v>1383</v>
      </c>
      <c r="C158" s="543">
        <v>0</v>
      </c>
    </row>
    <row r="159" hidden="1" spans="1:3">
      <c r="A159" s="542">
        <v>2146903</v>
      </c>
      <c r="B159" s="542" t="s">
        <v>1384</v>
      </c>
      <c r="C159" s="543">
        <v>0</v>
      </c>
    </row>
    <row r="160" hidden="1" spans="1:3">
      <c r="A160" s="542">
        <v>2146904</v>
      </c>
      <c r="B160" s="542" t="s">
        <v>1385</v>
      </c>
      <c r="C160" s="543">
        <v>0</v>
      </c>
    </row>
    <row r="161" hidden="1" spans="1:3">
      <c r="A161" s="542">
        <v>2146906</v>
      </c>
      <c r="B161" s="542" t="s">
        <v>1386</v>
      </c>
      <c r="C161" s="543">
        <v>0</v>
      </c>
    </row>
    <row r="162" hidden="1" spans="1:3">
      <c r="A162" s="542">
        <v>2146907</v>
      </c>
      <c r="B162" s="542" t="s">
        <v>1387</v>
      </c>
      <c r="C162" s="543">
        <v>0</v>
      </c>
    </row>
    <row r="163" hidden="1" spans="1:3">
      <c r="A163" s="542">
        <v>2146908</v>
      </c>
      <c r="B163" s="542" t="s">
        <v>1388</v>
      </c>
      <c r="C163" s="543">
        <v>0</v>
      </c>
    </row>
    <row r="164" hidden="1" spans="1:3">
      <c r="A164" s="542">
        <v>2146909</v>
      </c>
      <c r="B164" s="542" t="s">
        <v>1389</v>
      </c>
      <c r="C164" s="543">
        <v>0</v>
      </c>
    </row>
    <row r="165" hidden="1" spans="1:3">
      <c r="A165" s="542">
        <v>2146999</v>
      </c>
      <c r="B165" s="542" t="s">
        <v>1390</v>
      </c>
      <c r="C165" s="543">
        <v>0</v>
      </c>
    </row>
    <row r="166" hidden="1" spans="1:3">
      <c r="A166" s="542">
        <v>21470</v>
      </c>
      <c r="B166" s="542" t="s">
        <v>1391</v>
      </c>
      <c r="C166" s="543">
        <v>0</v>
      </c>
    </row>
    <row r="167" hidden="1" spans="1:3">
      <c r="A167" s="542">
        <v>2147001</v>
      </c>
      <c r="B167" s="542" t="s">
        <v>1357</v>
      </c>
      <c r="C167" s="543">
        <v>0</v>
      </c>
    </row>
    <row r="168" hidden="1" spans="1:3">
      <c r="A168" s="542">
        <v>2147099</v>
      </c>
      <c r="B168" s="542" t="s">
        <v>1392</v>
      </c>
      <c r="C168" s="543">
        <v>0</v>
      </c>
    </row>
    <row r="169" hidden="1" spans="1:3">
      <c r="A169" s="542">
        <v>21471</v>
      </c>
      <c r="B169" s="542" t="s">
        <v>1393</v>
      </c>
      <c r="C169" s="543">
        <v>0</v>
      </c>
    </row>
    <row r="170" hidden="1" spans="1:3">
      <c r="A170" s="542">
        <v>2147101</v>
      </c>
      <c r="B170" s="542" t="s">
        <v>1357</v>
      </c>
      <c r="C170" s="543">
        <v>0</v>
      </c>
    </row>
    <row r="171" hidden="1" spans="1:3">
      <c r="A171" s="542">
        <v>2147199</v>
      </c>
      <c r="B171" s="542" t="s">
        <v>1394</v>
      </c>
      <c r="C171" s="543">
        <v>0</v>
      </c>
    </row>
    <row r="172" hidden="1" spans="1:3">
      <c r="A172" s="542">
        <v>21472</v>
      </c>
      <c r="B172" s="542" t="s">
        <v>1395</v>
      </c>
      <c r="C172" s="543">
        <v>0</v>
      </c>
    </row>
    <row r="173" spans="1:3">
      <c r="A173" s="542">
        <v>21498</v>
      </c>
      <c r="B173" s="542" t="s">
        <v>1263</v>
      </c>
      <c r="C173" s="543">
        <v>74</v>
      </c>
    </row>
    <row r="174" spans="1:3">
      <c r="A174" s="542">
        <v>2149801</v>
      </c>
      <c r="B174" s="542" t="s">
        <v>1396</v>
      </c>
      <c r="C174" s="543">
        <v>74</v>
      </c>
    </row>
    <row r="175" hidden="1" spans="1:3">
      <c r="A175" s="542">
        <v>2149802</v>
      </c>
      <c r="B175" s="542" t="s">
        <v>1397</v>
      </c>
      <c r="C175" s="543">
        <v>0</v>
      </c>
    </row>
    <row r="176" hidden="1" spans="1:3">
      <c r="A176" s="542">
        <v>2149803</v>
      </c>
      <c r="B176" s="542" t="s">
        <v>1398</v>
      </c>
      <c r="C176" s="543">
        <v>0</v>
      </c>
    </row>
    <row r="177" hidden="1" spans="1:3">
      <c r="A177" s="542">
        <v>2149804</v>
      </c>
      <c r="B177" s="542" t="s">
        <v>1399</v>
      </c>
      <c r="C177" s="543">
        <v>0</v>
      </c>
    </row>
    <row r="178" hidden="1" spans="1:3">
      <c r="A178" s="542">
        <v>2149899</v>
      </c>
      <c r="B178" s="542" t="s">
        <v>1400</v>
      </c>
      <c r="C178" s="543">
        <v>0</v>
      </c>
    </row>
    <row r="179" spans="1:3">
      <c r="A179" s="542">
        <v>215</v>
      </c>
      <c r="B179" s="542" t="s">
        <v>1401</v>
      </c>
      <c r="C179" s="543">
        <v>1269</v>
      </c>
    </row>
    <row r="180" hidden="1" spans="1:3">
      <c r="A180" s="542">
        <v>21562</v>
      </c>
      <c r="B180" s="542" t="s">
        <v>1402</v>
      </c>
      <c r="C180" s="543">
        <v>0</v>
      </c>
    </row>
    <row r="181" hidden="1" spans="1:3">
      <c r="A181" s="542">
        <v>2156201</v>
      </c>
      <c r="B181" s="542" t="s">
        <v>1403</v>
      </c>
      <c r="C181" s="543">
        <v>0</v>
      </c>
    </row>
    <row r="182" hidden="1" spans="1:3">
      <c r="A182" s="542">
        <v>2156202</v>
      </c>
      <c r="B182" s="542" t="s">
        <v>1404</v>
      </c>
      <c r="C182" s="543">
        <v>0</v>
      </c>
    </row>
    <row r="183" hidden="1" spans="1:3">
      <c r="A183" s="542">
        <v>2156299</v>
      </c>
      <c r="B183" s="542" t="s">
        <v>1405</v>
      </c>
      <c r="C183" s="543">
        <v>0</v>
      </c>
    </row>
    <row r="184" spans="1:3">
      <c r="A184" s="542">
        <v>21598</v>
      </c>
      <c r="B184" s="542" t="s">
        <v>1263</v>
      </c>
      <c r="C184" s="543">
        <v>1269</v>
      </c>
    </row>
    <row r="185" hidden="1" spans="1:3">
      <c r="A185" s="542">
        <v>2159801</v>
      </c>
      <c r="B185" s="542" t="s">
        <v>1406</v>
      </c>
      <c r="C185" s="543">
        <v>0</v>
      </c>
    </row>
    <row r="186" spans="1:3">
      <c r="A186" s="542">
        <v>2159802</v>
      </c>
      <c r="B186" s="542" t="s">
        <v>1407</v>
      </c>
      <c r="C186" s="543">
        <v>1269</v>
      </c>
    </row>
    <row r="187" hidden="1" spans="1:3">
      <c r="A187" s="542">
        <v>2159803</v>
      </c>
      <c r="B187" s="542" t="s">
        <v>1408</v>
      </c>
      <c r="C187" s="543">
        <v>0</v>
      </c>
    </row>
    <row r="188" hidden="1" spans="1:3">
      <c r="A188" s="542">
        <v>2159899</v>
      </c>
      <c r="B188" s="542" t="s">
        <v>1409</v>
      </c>
      <c r="C188" s="543">
        <v>0</v>
      </c>
    </row>
    <row r="189" spans="1:3">
      <c r="A189" s="542">
        <v>221</v>
      </c>
      <c r="B189" s="542" t="s">
        <v>1410</v>
      </c>
      <c r="C189" s="543">
        <v>420</v>
      </c>
    </row>
    <row r="190" spans="1:3">
      <c r="A190" s="542">
        <v>22198</v>
      </c>
      <c r="B190" s="542" t="s">
        <v>1263</v>
      </c>
      <c r="C190" s="543">
        <v>420</v>
      </c>
    </row>
    <row r="191" hidden="1" spans="1:3">
      <c r="A191" s="542">
        <v>2219801</v>
      </c>
      <c r="B191" s="542" t="s">
        <v>1411</v>
      </c>
      <c r="C191" s="543">
        <v>0</v>
      </c>
    </row>
    <row r="192" spans="1:3">
      <c r="A192" s="542">
        <v>2219899</v>
      </c>
      <c r="B192" s="542" t="s">
        <v>1412</v>
      </c>
      <c r="C192" s="543">
        <v>420</v>
      </c>
    </row>
    <row r="193" hidden="1" spans="1:3">
      <c r="A193" s="542">
        <v>222</v>
      </c>
      <c r="B193" s="542" t="s">
        <v>1413</v>
      </c>
      <c r="C193" s="543">
        <v>0</v>
      </c>
    </row>
    <row r="194" hidden="1" spans="1:3">
      <c r="A194" s="542">
        <v>22298</v>
      </c>
      <c r="B194" s="542" t="s">
        <v>1263</v>
      </c>
      <c r="C194" s="543">
        <v>0</v>
      </c>
    </row>
    <row r="195" hidden="1" spans="1:3">
      <c r="A195" s="542">
        <v>2229801</v>
      </c>
      <c r="B195" s="542" t="s">
        <v>1414</v>
      </c>
      <c r="C195" s="543">
        <v>0</v>
      </c>
    </row>
    <row r="196" hidden="1" spans="1:3">
      <c r="A196" s="542">
        <v>2229899</v>
      </c>
      <c r="B196" s="542" t="s">
        <v>1415</v>
      </c>
      <c r="C196" s="543">
        <v>0</v>
      </c>
    </row>
    <row r="197" spans="1:3">
      <c r="A197" s="542">
        <v>229</v>
      </c>
      <c r="B197" s="542" t="s">
        <v>1416</v>
      </c>
      <c r="C197" s="543">
        <v>127823</v>
      </c>
    </row>
    <row r="198" spans="1:3">
      <c r="A198" s="542">
        <v>22904</v>
      </c>
      <c r="B198" s="542" t="s">
        <v>1417</v>
      </c>
      <c r="C198" s="543">
        <v>121118</v>
      </c>
    </row>
    <row r="199" hidden="1" spans="1:3">
      <c r="A199" s="542">
        <v>2290401</v>
      </c>
      <c r="B199" s="542" t="s">
        <v>1418</v>
      </c>
      <c r="C199" s="543">
        <v>0</v>
      </c>
    </row>
    <row r="200" spans="1:3">
      <c r="A200" s="542">
        <v>2290402</v>
      </c>
      <c r="B200" s="542" t="s">
        <v>1419</v>
      </c>
      <c r="C200" s="543">
        <v>89918</v>
      </c>
    </row>
    <row r="201" spans="1:3">
      <c r="A201" s="542">
        <v>2290403</v>
      </c>
      <c r="B201" s="542" t="s">
        <v>1420</v>
      </c>
      <c r="C201" s="543">
        <v>31200</v>
      </c>
    </row>
    <row r="202" hidden="1" spans="1:3">
      <c r="A202" s="542">
        <v>22908</v>
      </c>
      <c r="B202" s="542" t="s">
        <v>1421</v>
      </c>
      <c r="C202" s="543">
        <v>0</v>
      </c>
    </row>
    <row r="203" hidden="1" spans="1:3">
      <c r="A203" s="542">
        <v>2290802</v>
      </c>
      <c r="B203" s="542" t="s">
        <v>1422</v>
      </c>
      <c r="C203" s="543">
        <v>0</v>
      </c>
    </row>
    <row r="204" hidden="1" spans="1:3">
      <c r="A204" s="542">
        <v>2290803</v>
      </c>
      <c r="B204" s="542" t="s">
        <v>1423</v>
      </c>
      <c r="C204" s="543">
        <v>0</v>
      </c>
    </row>
    <row r="205" hidden="1" spans="1:3">
      <c r="A205" s="542">
        <v>2290804</v>
      </c>
      <c r="B205" s="542" t="s">
        <v>1424</v>
      </c>
      <c r="C205" s="543">
        <v>0</v>
      </c>
    </row>
    <row r="206" hidden="1" spans="1:3">
      <c r="A206" s="542">
        <v>2290805</v>
      </c>
      <c r="B206" s="542" t="s">
        <v>1425</v>
      </c>
      <c r="C206" s="543">
        <v>0</v>
      </c>
    </row>
    <row r="207" hidden="1" spans="1:3">
      <c r="A207" s="542">
        <v>2290806</v>
      </c>
      <c r="B207" s="542" t="s">
        <v>1426</v>
      </c>
      <c r="C207" s="543">
        <v>0</v>
      </c>
    </row>
    <row r="208" hidden="1" spans="1:3">
      <c r="A208" s="542">
        <v>2290807</v>
      </c>
      <c r="B208" s="542" t="s">
        <v>1427</v>
      </c>
      <c r="C208" s="543">
        <v>0</v>
      </c>
    </row>
    <row r="209" hidden="1" spans="1:3">
      <c r="A209" s="542">
        <v>2290808</v>
      </c>
      <c r="B209" s="542" t="s">
        <v>1428</v>
      </c>
      <c r="C209" s="543">
        <v>0</v>
      </c>
    </row>
    <row r="210" hidden="1" spans="1:3">
      <c r="A210" s="542">
        <v>2290899</v>
      </c>
      <c r="B210" s="542" t="s">
        <v>1429</v>
      </c>
      <c r="C210" s="543">
        <v>0</v>
      </c>
    </row>
    <row r="211" hidden="1" spans="1:3">
      <c r="A211" s="542">
        <v>22909</v>
      </c>
      <c r="B211" s="542" t="s">
        <v>1430</v>
      </c>
      <c r="C211" s="543">
        <v>0</v>
      </c>
    </row>
    <row r="212" hidden="1" spans="1:3">
      <c r="A212" s="542">
        <v>2290901</v>
      </c>
      <c r="B212" s="542" t="s">
        <v>1431</v>
      </c>
      <c r="C212" s="543">
        <v>0</v>
      </c>
    </row>
    <row r="213" hidden="1" spans="1:3">
      <c r="A213" s="542">
        <v>22910</v>
      </c>
      <c r="B213" s="542" t="s">
        <v>1432</v>
      </c>
      <c r="C213" s="543">
        <v>0</v>
      </c>
    </row>
    <row r="214" hidden="1" spans="1:3">
      <c r="A214" s="542">
        <v>2291001</v>
      </c>
      <c r="B214" s="542" t="s">
        <v>1433</v>
      </c>
      <c r="C214" s="543">
        <v>0</v>
      </c>
    </row>
    <row r="215" spans="1:3">
      <c r="A215" s="542">
        <v>22960</v>
      </c>
      <c r="B215" s="542" t="s">
        <v>1434</v>
      </c>
      <c r="C215" s="544">
        <v>4062</v>
      </c>
    </row>
    <row r="216" hidden="1" spans="1:3">
      <c r="A216" s="542">
        <v>2296001</v>
      </c>
      <c r="B216" s="545" t="s">
        <v>1435</v>
      </c>
      <c r="C216" s="543">
        <v>0</v>
      </c>
    </row>
    <row r="217" spans="1:3">
      <c r="A217" s="542">
        <v>2296002</v>
      </c>
      <c r="B217" s="542" t="s">
        <v>1436</v>
      </c>
      <c r="C217" s="546">
        <v>1344</v>
      </c>
    </row>
    <row r="218" spans="1:3">
      <c r="A218" s="542">
        <v>2296003</v>
      </c>
      <c r="B218" s="542" t="s">
        <v>1437</v>
      </c>
      <c r="C218" s="543">
        <v>2172</v>
      </c>
    </row>
    <row r="219" spans="1:3">
      <c r="A219" s="542">
        <v>2296004</v>
      </c>
      <c r="B219" s="542" t="s">
        <v>1438</v>
      </c>
      <c r="C219" s="543">
        <v>228</v>
      </c>
    </row>
    <row r="220" hidden="1" spans="1:3">
      <c r="A220" s="542">
        <v>2296005</v>
      </c>
      <c r="B220" s="542" t="s">
        <v>1439</v>
      </c>
      <c r="C220" s="543">
        <v>0</v>
      </c>
    </row>
    <row r="221" spans="1:3">
      <c r="A221" s="542">
        <v>2296006</v>
      </c>
      <c r="B221" s="542" t="s">
        <v>1440</v>
      </c>
      <c r="C221" s="543">
        <v>259</v>
      </c>
    </row>
    <row r="222" hidden="1" spans="1:3">
      <c r="A222" s="542">
        <v>2296010</v>
      </c>
      <c r="B222" s="542" t="s">
        <v>1441</v>
      </c>
      <c r="C222" s="543">
        <v>0</v>
      </c>
    </row>
    <row r="223" hidden="1" spans="1:3">
      <c r="A223" s="542">
        <v>2296011</v>
      </c>
      <c r="B223" s="542" t="s">
        <v>1442</v>
      </c>
      <c r="C223" s="543">
        <v>0</v>
      </c>
    </row>
    <row r="224" hidden="1" spans="1:3">
      <c r="A224" s="542">
        <v>2296012</v>
      </c>
      <c r="B224" s="542" t="s">
        <v>1443</v>
      </c>
      <c r="C224" s="543">
        <v>0</v>
      </c>
    </row>
    <row r="225" hidden="1" spans="1:3">
      <c r="A225" s="542">
        <v>2296013</v>
      </c>
      <c r="B225" s="542" t="s">
        <v>1444</v>
      </c>
      <c r="C225" s="543">
        <v>0</v>
      </c>
    </row>
    <row r="226" spans="1:3">
      <c r="A226" s="542">
        <v>2296099</v>
      </c>
      <c r="B226" s="542" t="s">
        <v>1445</v>
      </c>
      <c r="C226" s="544">
        <v>59</v>
      </c>
    </row>
    <row r="227" spans="1:3">
      <c r="A227" s="542">
        <v>22998</v>
      </c>
      <c r="B227" s="545" t="s">
        <v>1446</v>
      </c>
      <c r="C227" s="543">
        <v>2643</v>
      </c>
    </row>
    <row r="228" spans="1:3">
      <c r="A228" s="542">
        <v>2299899</v>
      </c>
      <c r="B228" s="542" t="s">
        <v>1447</v>
      </c>
      <c r="C228" s="546">
        <v>2643</v>
      </c>
    </row>
    <row r="229" spans="1:3">
      <c r="A229" s="542">
        <v>232</v>
      </c>
      <c r="B229" s="542" t="s">
        <v>1448</v>
      </c>
      <c r="C229" s="543">
        <v>52816</v>
      </c>
    </row>
    <row r="230" spans="1:3">
      <c r="A230" s="542">
        <v>23204</v>
      </c>
      <c r="B230" s="542" t="s">
        <v>1449</v>
      </c>
      <c r="C230" s="543">
        <v>52816</v>
      </c>
    </row>
    <row r="231" hidden="1" spans="1:3">
      <c r="A231" s="542">
        <v>2320401</v>
      </c>
      <c r="B231" s="542" t="s">
        <v>1450</v>
      </c>
      <c r="C231" s="543">
        <v>0</v>
      </c>
    </row>
    <row r="232" hidden="1" spans="1:3">
      <c r="A232" s="542">
        <v>2320405</v>
      </c>
      <c r="B232" s="542" t="s">
        <v>1451</v>
      </c>
      <c r="C232" s="543">
        <v>0</v>
      </c>
    </row>
    <row r="233" spans="1:3">
      <c r="A233" s="542">
        <v>2320411</v>
      </c>
      <c r="B233" s="542" t="s">
        <v>1452</v>
      </c>
      <c r="C233" s="543">
        <v>22273</v>
      </c>
    </row>
    <row r="234" hidden="1" spans="1:3">
      <c r="A234" s="542">
        <v>2320413</v>
      </c>
      <c r="B234" s="542" t="s">
        <v>1453</v>
      </c>
      <c r="C234" s="543">
        <v>0</v>
      </c>
    </row>
    <row r="235" hidden="1" spans="1:3">
      <c r="A235" s="542">
        <v>2320414</v>
      </c>
      <c r="B235" s="542" t="s">
        <v>1454</v>
      </c>
      <c r="C235" s="543">
        <v>0</v>
      </c>
    </row>
    <row r="236" hidden="1" spans="1:3">
      <c r="A236" s="542">
        <v>2320416</v>
      </c>
      <c r="B236" s="542" t="s">
        <v>1455</v>
      </c>
      <c r="C236" s="543">
        <v>0</v>
      </c>
    </row>
    <row r="237" hidden="1" spans="1:3">
      <c r="A237" s="542">
        <v>2320417</v>
      </c>
      <c r="B237" s="542" t="s">
        <v>1456</v>
      </c>
      <c r="C237" s="543">
        <v>0</v>
      </c>
    </row>
    <row r="238" hidden="1" spans="1:3">
      <c r="A238" s="542">
        <v>2320418</v>
      </c>
      <c r="B238" s="542" t="s">
        <v>1457</v>
      </c>
      <c r="C238" s="543">
        <v>0</v>
      </c>
    </row>
    <row r="239" hidden="1" spans="1:3">
      <c r="A239" s="542">
        <v>2320419</v>
      </c>
      <c r="B239" s="542" t="s">
        <v>1458</v>
      </c>
      <c r="C239" s="543">
        <v>0</v>
      </c>
    </row>
    <row r="240" hidden="1" spans="1:3">
      <c r="A240" s="542">
        <v>2320420</v>
      </c>
      <c r="B240" s="542" t="s">
        <v>1459</v>
      </c>
      <c r="C240" s="543">
        <v>0</v>
      </c>
    </row>
    <row r="241" spans="1:3">
      <c r="A241" s="542">
        <v>2320431</v>
      </c>
      <c r="B241" s="542" t="s">
        <v>1460</v>
      </c>
      <c r="C241" s="543">
        <v>1000</v>
      </c>
    </row>
    <row r="242" hidden="1" spans="1:3">
      <c r="A242" s="542">
        <v>2320432</v>
      </c>
      <c r="B242" s="542" t="s">
        <v>1461</v>
      </c>
      <c r="C242" s="543">
        <v>0</v>
      </c>
    </row>
    <row r="243" spans="1:3">
      <c r="A243" s="542">
        <v>2320433</v>
      </c>
      <c r="B243" s="542" t="s">
        <v>1462</v>
      </c>
      <c r="C243" s="543">
        <v>6114</v>
      </c>
    </row>
    <row r="244" spans="1:3">
      <c r="A244" s="542">
        <v>2320498</v>
      </c>
      <c r="B244" s="542" t="s">
        <v>1463</v>
      </c>
      <c r="C244" s="543">
        <v>21654</v>
      </c>
    </row>
    <row r="245" spans="1:3">
      <c r="A245" s="542">
        <v>2320499</v>
      </c>
      <c r="B245" s="542" t="s">
        <v>1464</v>
      </c>
      <c r="C245" s="543">
        <v>1775</v>
      </c>
    </row>
    <row r="246" spans="1:3">
      <c r="A246" s="542">
        <v>233</v>
      </c>
      <c r="B246" s="542" t="s">
        <v>1465</v>
      </c>
      <c r="C246" s="543">
        <v>7</v>
      </c>
    </row>
    <row r="247" spans="1:3">
      <c r="A247" s="542">
        <v>23304</v>
      </c>
      <c r="B247" s="542" t="s">
        <v>1466</v>
      </c>
      <c r="C247" s="543">
        <v>7</v>
      </c>
    </row>
    <row r="248" hidden="1" spans="1:3">
      <c r="A248" s="542">
        <v>2330401</v>
      </c>
      <c r="B248" s="542" t="s">
        <v>1467</v>
      </c>
      <c r="C248" s="543">
        <v>0</v>
      </c>
    </row>
    <row r="249" hidden="1" spans="1:3">
      <c r="A249" s="542">
        <v>2330405</v>
      </c>
      <c r="B249" s="542" t="s">
        <v>1468</v>
      </c>
      <c r="C249" s="543">
        <v>0</v>
      </c>
    </row>
    <row r="250" spans="1:3">
      <c r="A250" s="542">
        <v>2330411</v>
      </c>
      <c r="B250" s="542" t="s">
        <v>1469</v>
      </c>
      <c r="C250" s="543">
        <v>6</v>
      </c>
    </row>
    <row r="251" hidden="1" spans="1:3">
      <c r="A251" s="542">
        <v>2330413</v>
      </c>
      <c r="B251" s="542" t="s">
        <v>1470</v>
      </c>
      <c r="C251" s="543">
        <v>0</v>
      </c>
    </row>
    <row r="252" hidden="1" spans="1:3">
      <c r="A252" s="542">
        <v>2330414</v>
      </c>
      <c r="B252" s="542" t="s">
        <v>1471</v>
      </c>
      <c r="C252" s="543">
        <v>0</v>
      </c>
    </row>
    <row r="253" hidden="1" spans="1:3">
      <c r="A253" s="542">
        <v>2330416</v>
      </c>
      <c r="B253" s="542" t="s">
        <v>1472</v>
      </c>
      <c r="C253" s="543">
        <v>0</v>
      </c>
    </row>
    <row r="254" hidden="1" spans="1:3">
      <c r="A254" s="542">
        <v>2330417</v>
      </c>
      <c r="B254" s="542" t="s">
        <v>1473</v>
      </c>
      <c r="C254" s="543">
        <v>0</v>
      </c>
    </row>
    <row r="255" hidden="1" spans="1:3">
      <c r="A255" s="542">
        <v>2330418</v>
      </c>
      <c r="B255" s="542" t="s">
        <v>1474</v>
      </c>
      <c r="C255" s="543">
        <v>0</v>
      </c>
    </row>
    <row r="256" hidden="1" spans="1:3">
      <c r="A256" s="542">
        <v>2330419</v>
      </c>
      <c r="B256" s="542" t="s">
        <v>1475</v>
      </c>
      <c r="C256" s="543">
        <v>0</v>
      </c>
    </row>
    <row r="257" hidden="1" spans="1:3">
      <c r="A257" s="542">
        <v>2330420</v>
      </c>
      <c r="B257" s="542" t="s">
        <v>1476</v>
      </c>
      <c r="C257" s="543">
        <v>0</v>
      </c>
    </row>
    <row r="258" hidden="1" spans="1:3">
      <c r="A258" s="542">
        <v>2330431</v>
      </c>
      <c r="B258" s="542" t="s">
        <v>1477</v>
      </c>
      <c r="C258" s="543">
        <v>0</v>
      </c>
    </row>
    <row r="259" hidden="1" spans="1:3">
      <c r="A259" s="542">
        <v>2330432</v>
      </c>
      <c r="B259" s="542" t="s">
        <v>1478</v>
      </c>
      <c r="C259" s="543">
        <v>0</v>
      </c>
    </row>
    <row r="260" hidden="1" spans="1:3">
      <c r="A260" s="542">
        <v>2330433</v>
      </c>
      <c r="B260" s="542" t="s">
        <v>1479</v>
      </c>
      <c r="C260" s="543">
        <v>0</v>
      </c>
    </row>
    <row r="261" spans="1:3">
      <c r="A261" s="542">
        <v>2330498</v>
      </c>
      <c r="B261" s="542" t="s">
        <v>1480</v>
      </c>
      <c r="C261" s="543">
        <v>1</v>
      </c>
    </row>
    <row r="262" hidden="1" spans="1:3">
      <c r="A262" s="542">
        <v>2330499</v>
      </c>
      <c r="B262" s="542" t="s">
        <v>1481</v>
      </c>
      <c r="C262" s="543">
        <v>0</v>
      </c>
    </row>
    <row r="263" ht="34" customHeight="1" spans="2:3">
      <c r="B263" s="547" t="s">
        <v>1488</v>
      </c>
      <c r="C263" s="547"/>
    </row>
  </sheetData>
  <autoFilter xmlns:etc="http://www.wps.cn/officeDocument/2017/etCustomData" ref="A4:C263" etc:filterBottomFollowUsedRange="0">
    <filterColumn colId="2">
      <filters>
        <filter val="10"/>
        <filter val="117,300"/>
        <filter val="44,651"/>
        <filter val="36,292"/>
        <filter val="3,293"/>
        <filter val="1,754"/>
        <filter val="6,114"/>
        <filter val="21,654"/>
        <filter val="25,114"/>
        <filter val="52,816"/>
        <filter val="3,557"/>
        <filter val="89,918"/>
        <filter val="59"/>
        <filter val="259"/>
        <filter val="420"/>
        <filter val="2,660"/>
        <filter val="8,960"/>
        <filter val="361"/>
        <filter val="439,631"/>
        <filter val="4,062"/>
        <filter val="323"/>
        <filter val="1,264"/>
        <filter val="65"/>
        <filter val="425"/>
        <filter val="966"/>
        <filter val="215,837"/>
        <filter val="228"/>
        <filter val="69"/>
        <filter val="1,269"/>
        <filter val="8,970"/>
        <filter val="2,172"/>
        <filter val="注：本表详细反映2025年区级政府性基金预算支出情况，按《中华人民共和国预算法》要求细化到功能分类项级科目。"/>
        <filter val="3,473"/>
        <filter val="22,273"/>
        <filter val="127,823"/>
        <filter val="74"/>
        <filter val="834"/>
        <filter val="1,775"/>
        <filter val="139"/>
        <filter val="479"/>
        <filter val="1,000"/>
        <filter val="1,400"/>
        <filter val="1,800"/>
        <filter val="7,100"/>
        <filter val="31,200"/>
        <filter val="1"/>
        <filter val="81"/>
        <filter val="88,781"/>
        <filter val="2,643"/>
        <filter val="3,543"/>
        <filter val="344"/>
        <filter val="1,344"/>
        <filter val="2,144"/>
        <filter val="9,945"/>
        <filter val="13,045"/>
        <filter val="15,705"/>
        <filter val="16,005"/>
        <filter val="6"/>
        <filter val="7"/>
        <filter val="121,118"/>
        <filter val="2,209"/>
      </filters>
    </filterColumn>
    <extLst/>
  </autoFilter>
  <mergeCells count="3">
    <mergeCell ref="B1:C1"/>
    <mergeCell ref="B2:C2"/>
    <mergeCell ref="B263:C263"/>
  </mergeCells>
  <dataValidations count="1">
    <dataValidation type="decimal" operator="between" allowBlank="1" showInputMessage="1" showErrorMessage="1" sqref="C6:C262">
      <formula1>-99999999999999</formula1>
      <formula2>99999999999999</formula2>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opLeftCell="B1" workbookViewId="0">
      <selection activeCell="G19" sqref="G19"/>
    </sheetView>
  </sheetViews>
  <sheetFormatPr defaultColWidth="9" defaultRowHeight="15.75" outlineLevelCol="4"/>
  <cols>
    <col min="1" max="1" width="53.125" hidden="1" customWidth="1"/>
    <col min="2" max="2" width="36.125" customWidth="1"/>
    <col min="3" max="3" width="12.5" customWidth="1"/>
    <col min="4" max="4" width="13.25" customWidth="1"/>
    <col min="5" max="5" width="14.125" customWidth="1"/>
  </cols>
  <sheetData>
    <row r="1" spans="1:5">
      <c r="A1" s="106"/>
      <c r="B1" s="519" t="s">
        <v>1489</v>
      </c>
      <c r="C1" s="106"/>
      <c r="D1" s="106"/>
      <c r="E1" s="530"/>
    </row>
    <row r="2" ht="27" spans="1:5">
      <c r="A2" s="520"/>
      <c r="B2" s="521" t="s">
        <v>1490</v>
      </c>
      <c r="C2" s="521"/>
      <c r="D2" s="521"/>
      <c r="E2" s="531"/>
    </row>
    <row r="3" spans="1:5">
      <c r="A3" s="522"/>
      <c r="B3" s="523"/>
      <c r="C3" s="522"/>
      <c r="D3" s="522"/>
      <c r="E3" s="532" t="s">
        <v>2</v>
      </c>
    </row>
    <row r="4" ht="31.5" spans="1:5">
      <c r="A4" s="524" t="s">
        <v>1491</v>
      </c>
      <c r="B4" s="525" t="s">
        <v>1109</v>
      </c>
      <c r="C4" s="525" t="s">
        <v>4</v>
      </c>
      <c r="D4" s="525" t="s">
        <v>1492</v>
      </c>
      <c r="E4" s="533" t="s">
        <v>1111</v>
      </c>
    </row>
    <row r="5" spans="1:5">
      <c r="A5" s="526">
        <v>20707</v>
      </c>
      <c r="B5" s="527" t="s">
        <v>1493</v>
      </c>
      <c r="C5" s="528"/>
      <c r="D5" s="528"/>
      <c r="E5" s="534"/>
    </row>
    <row r="6" spans="1:5">
      <c r="A6" s="526">
        <v>21372</v>
      </c>
      <c r="B6" s="461" t="s">
        <v>1494</v>
      </c>
      <c r="C6" s="528">
        <v>6675</v>
      </c>
      <c r="D6" s="386"/>
      <c r="E6" s="535">
        <f>(D6-C6)/C6*100</f>
        <v>-100</v>
      </c>
    </row>
    <row r="7" spans="1:5">
      <c r="A7" s="526">
        <v>21373</v>
      </c>
      <c r="B7" s="461" t="s">
        <v>1495</v>
      </c>
      <c r="C7" s="528">
        <v>175</v>
      </c>
      <c r="D7" s="386">
        <v>5668</v>
      </c>
      <c r="E7" s="535">
        <f t="shared" ref="E7:E20" si="0">(D7-C7)/C7*100</f>
        <v>3138.85714285714</v>
      </c>
    </row>
    <row r="8" spans="1:5">
      <c r="A8" s="526">
        <v>21366</v>
      </c>
      <c r="B8" s="461" t="s">
        <v>1496</v>
      </c>
      <c r="C8" s="528"/>
      <c r="D8" s="386">
        <v>175</v>
      </c>
      <c r="E8" s="535"/>
    </row>
    <row r="9" spans="1:5">
      <c r="A9" s="526">
        <v>21208</v>
      </c>
      <c r="B9" s="461" t="s">
        <v>1497</v>
      </c>
      <c r="C9" s="528">
        <v>5179</v>
      </c>
      <c r="D9" s="386"/>
      <c r="E9" s="535">
        <f t="shared" si="0"/>
        <v>-100</v>
      </c>
    </row>
    <row r="10" spans="1:5">
      <c r="A10" s="526">
        <v>21211</v>
      </c>
      <c r="B10" s="461" t="s">
        <v>1498</v>
      </c>
      <c r="C10" s="528">
        <v>100</v>
      </c>
      <c r="D10" s="386">
        <v>2995</v>
      </c>
      <c r="E10" s="535">
        <f t="shared" si="0"/>
        <v>2895</v>
      </c>
    </row>
    <row r="11" spans="1:5">
      <c r="A11" s="526">
        <v>21213</v>
      </c>
      <c r="B11" s="461" t="s">
        <v>1499</v>
      </c>
      <c r="C11" s="528"/>
      <c r="D11" s="386"/>
      <c r="E11" s="535"/>
    </row>
    <row r="12" spans="1:5">
      <c r="A12" s="526">
        <v>21214</v>
      </c>
      <c r="B12" s="461" t="s">
        <v>1500</v>
      </c>
      <c r="C12" s="528">
        <v>215</v>
      </c>
      <c r="D12" s="386">
        <v>692</v>
      </c>
      <c r="E12" s="535">
        <f t="shared" si="0"/>
        <v>221.860465116279</v>
      </c>
    </row>
    <row r="13" spans="1:5">
      <c r="A13" s="526">
        <v>21367</v>
      </c>
      <c r="B13" s="461" t="s">
        <v>1501</v>
      </c>
      <c r="C13" s="528">
        <v>3081</v>
      </c>
      <c r="D13" s="386"/>
      <c r="E13" s="535">
        <f t="shared" si="0"/>
        <v>-100</v>
      </c>
    </row>
    <row r="14" spans="1:5">
      <c r="A14" s="526">
        <v>21369</v>
      </c>
      <c r="B14" s="461" t="s">
        <v>1502</v>
      </c>
      <c r="C14" s="528">
        <v>40069</v>
      </c>
      <c r="D14" s="386">
        <v>6569</v>
      </c>
      <c r="E14" s="535">
        <f t="shared" si="0"/>
        <v>-83.6057800294492</v>
      </c>
    </row>
    <row r="15" spans="1:5">
      <c r="A15" s="526">
        <v>20709</v>
      </c>
      <c r="B15" s="461" t="s">
        <v>1503</v>
      </c>
      <c r="C15" s="528"/>
      <c r="D15" s="386">
        <v>6292</v>
      </c>
      <c r="E15" s="535"/>
    </row>
    <row r="16" spans="1:5">
      <c r="A16" s="526" t="s">
        <v>1504</v>
      </c>
      <c r="B16" s="461" t="s">
        <v>1505</v>
      </c>
      <c r="C16" s="528">
        <v>46887</v>
      </c>
      <c r="D16" s="386">
        <v>59326</v>
      </c>
      <c r="E16" s="535">
        <f t="shared" si="0"/>
        <v>26.5297417194532</v>
      </c>
    </row>
    <row r="17" spans="1:5">
      <c r="A17" s="526">
        <v>22909</v>
      </c>
      <c r="B17" s="461" t="s">
        <v>1506</v>
      </c>
      <c r="C17" s="528"/>
      <c r="D17" s="386"/>
      <c r="E17" s="535"/>
    </row>
    <row r="18" spans="1:5">
      <c r="A18" s="526">
        <v>22960</v>
      </c>
      <c r="B18" s="461" t="s">
        <v>1507</v>
      </c>
      <c r="C18" s="528">
        <v>3316</v>
      </c>
      <c r="D18" s="386"/>
      <c r="E18" s="535">
        <f t="shared" si="0"/>
        <v>-100</v>
      </c>
    </row>
    <row r="19" spans="1:5">
      <c r="A19" s="526">
        <v>22904</v>
      </c>
      <c r="B19" s="461" t="s">
        <v>1508</v>
      </c>
      <c r="C19" s="528"/>
      <c r="D19" s="528">
        <v>3601</v>
      </c>
      <c r="E19" s="535"/>
    </row>
    <row r="20" spans="1:5">
      <c r="A20" s="526"/>
      <c r="B20" s="529" t="s">
        <v>1509</v>
      </c>
      <c r="C20" s="528">
        <f>SUM(C5:C19)</f>
        <v>105697</v>
      </c>
      <c r="D20" s="528">
        <f>SUM(D5:D19)</f>
        <v>85318</v>
      </c>
      <c r="E20" s="535">
        <f t="shared" si="0"/>
        <v>-19.2805850686396</v>
      </c>
    </row>
  </sheetData>
  <mergeCells count="1">
    <mergeCell ref="B2:E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showZeros="0" workbookViewId="0">
      <selection activeCell="G12" sqref="G12"/>
    </sheetView>
  </sheetViews>
  <sheetFormatPr defaultColWidth="7.875" defaultRowHeight="15.75"/>
  <cols>
    <col min="1" max="1" width="38" style="505" customWidth="1"/>
    <col min="2" max="2" width="12.75" style="505" customWidth="1"/>
    <col min="3" max="3" width="14.875" style="505" customWidth="1"/>
    <col min="4" max="4" width="11.25" style="505" customWidth="1"/>
    <col min="5" max="5" width="7.875" style="505" customWidth="1"/>
    <col min="6" max="6" width="12" style="505" customWidth="1"/>
    <col min="7" max="7" width="11.625" style="505" customWidth="1"/>
    <col min="8" max="8" width="40.375" style="505" customWidth="1"/>
    <col min="9" max="9" width="10.25" style="505" customWidth="1"/>
    <col min="10" max="10" width="13.875" style="505" customWidth="1"/>
    <col min="11" max="11" width="11.375" style="505" customWidth="1"/>
    <col min="12" max="12" width="7.875" style="505" customWidth="1"/>
    <col min="13" max="13" width="11.25" style="505" customWidth="1"/>
    <col min="14" max="14" width="12" style="505" customWidth="1"/>
    <col min="15" max="255" width="7.875" style="505" customWidth="1"/>
    <col min="256" max="16384" width="7.875" style="505"/>
  </cols>
  <sheetData>
    <row r="1" spans="1:14">
      <c r="A1" s="209" t="s">
        <v>1510</v>
      </c>
      <c r="B1" s="210"/>
      <c r="C1" s="210"/>
      <c r="D1" s="210"/>
      <c r="E1" s="210"/>
      <c r="F1" s="211"/>
      <c r="G1" s="211"/>
      <c r="H1" s="210"/>
      <c r="I1" s="210"/>
      <c r="J1" s="210"/>
      <c r="K1" s="210"/>
      <c r="L1" s="210"/>
      <c r="M1" s="210"/>
      <c r="N1" s="241"/>
    </row>
    <row r="2" ht="27" spans="1:14">
      <c r="A2" s="212" t="s">
        <v>1511</v>
      </c>
      <c r="B2" s="212"/>
      <c r="C2" s="212"/>
      <c r="D2" s="212"/>
      <c r="E2" s="212"/>
      <c r="F2" s="213"/>
      <c r="G2" s="213"/>
      <c r="H2" s="212"/>
      <c r="I2" s="212"/>
      <c r="J2" s="212"/>
      <c r="K2" s="212"/>
      <c r="L2" s="212"/>
      <c r="M2" s="212"/>
      <c r="N2" s="212"/>
    </row>
    <row r="3" spans="1:14">
      <c r="A3" s="214"/>
      <c r="B3" s="214"/>
      <c r="C3" s="214"/>
      <c r="D3" s="214"/>
      <c r="E3" s="214"/>
      <c r="F3" s="215"/>
      <c r="G3" s="215"/>
      <c r="H3" s="214"/>
      <c r="I3" s="214"/>
      <c r="J3" s="512" t="s">
        <v>2</v>
      </c>
      <c r="K3" s="243"/>
      <c r="L3" s="243"/>
      <c r="M3" s="243"/>
      <c r="N3" s="243"/>
    </row>
    <row r="4" ht="47.25" spans="1:14">
      <c r="A4" s="216" t="s">
        <v>3</v>
      </c>
      <c r="B4" s="506" t="s">
        <v>1221</v>
      </c>
      <c r="C4" s="217" t="s">
        <v>5</v>
      </c>
      <c r="D4" s="217" t="s">
        <v>6</v>
      </c>
      <c r="E4" s="217" t="s">
        <v>7</v>
      </c>
      <c r="F4" s="218" t="s">
        <v>8</v>
      </c>
      <c r="G4" s="218" t="s">
        <v>9</v>
      </c>
      <c r="H4" s="244" t="s">
        <v>1512</v>
      </c>
      <c r="I4" s="513" t="s">
        <v>1221</v>
      </c>
      <c r="J4" s="217" t="s">
        <v>5</v>
      </c>
      <c r="K4" s="217" t="s">
        <v>6</v>
      </c>
      <c r="L4" s="217" t="s">
        <v>7</v>
      </c>
      <c r="M4" s="218" t="s">
        <v>8</v>
      </c>
      <c r="N4" s="516" t="s">
        <v>9</v>
      </c>
    </row>
    <row r="5" spans="1:14">
      <c r="A5" s="219" t="s">
        <v>11</v>
      </c>
      <c r="B5" s="220">
        <f>B6+B19</f>
        <v>122</v>
      </c>
      <c r="C5" s="220">
        <f>C6+C19</f>
        <v>30218</v>
      </c>
      <c r="D5" s="220">
        <f>D6+D19</f>
        <v>3718</v>
      </c>
      <c r="E5" s="220">
        <f>E6+E19</f>
        <v>3718</v>
      </c>
      <c r="F5" s="510">
        <f>E5/D5*100</f>
        <v>100</v>
      </c>
      <c r="G5" s="221">
        <f>(E5-B5)/B5*100</f>
        <v>2947.54098360656</v>
      </c>
      <c r="H5" s="245" t="s">
        <v>11</v>
      </c>
      <c r="I5" s="246">
        <f>I6+I19</f>
        <v>122</v>
      </c>
      <c r="J5" s="246">
        <f>J6+J19</f>
        <v>30218</v>
      </c>
      <c r="K5" s="246">
        <f>K6+K19</f>
        <v>3718</v>
      </c>
      <c r="L5" s="246">
        <f>L6+L19</f>
        <v>3718</v>
      </c>
      <c r="M5" s="517">
        <f>L5/K5*100</f>
        <v>100</v>
      </c>
      <c r="N5" s="247">
        <f>(L5-I5)/I5*100</f>
        <v>2947.54098360656</v>
      </c>
    </row>
    <row r="6" spans="1:14">
      <c r="A6" s="222" t="s">
        <v>12</v>
      </c>
      <c r="B6" s="223">
        <f>SUM(B7:B10)</f>
        <v>0</v>
      </c>
      <c r="C6" s="223">
        <f>SUM(C7:C10)</f>
        <v>30000</v>
      </c>
      <c r="D6" s="223">
        <f>SUM(D7:D10)</f>
        <v>3500</v>
      </c>
      <c r="E6" s="223">
        <f>SUM(E7:E10)</f>
        <v>3500</v>
      </c>
      <c r="F6" s="510">
        <f>E6/D6*100</f>
        <v>100</v>
      </c>
      <c r="G6" s="221"/>
      <c r="H6" s="248" t="s">
        <v>13</v>
      </c>
      <c r="I6" s="246">
        <f>I7+I12+I15+I17</f>
        <v>25</v>
      </c>
      <c r="J6" s="246">
        <f>J7+J12+J15+J17</f>
        <v>218</v>
      </c>
      <c r="K6" s="246">
        <f>K7+K12+K15+K17</f>
        <v>218</v>
      </c>
      <c r="L6" s="246">
        <f>L7+L12+L15+L17</f>
        <v>0</v>
      </c>
      <c r="M6" s="517">
        <f t="shared" ref="M6:M11" si="0">L6/K6*100</f>
        <v>0</v>
      </c>
      <c r="N6" s="247">
        <f t="shared" ref="N6:N11" si="1">(L6-I6)/I6*100</f>
        <v>-100</v>
      </c>
    </row>
    <row r="7" spans="1:14">
      <c r="A7" s="224" t="s">
        <v>1513</v>
      </c>
      <c r="B7" s="225"/>
      <c r="C7" s="226"/>
      <c r="D7" s="226"/>
      <c r="E7" s="225"/>
      <c r="F7" s="510"/>
      <c r="G7" s="221"/>
      <c r="H7" s="224" t="s">
        <v>1514</v>
      </c>
      <c r="I7" s="249">
        <f>SUM(I8:I11)</f>
        <v>25</v>
      </c>
      <c r="J7" s="249">
        <f>SUM(J8:J11)</f>
        <v>218</v>
      </c>
      <c r="K7" s="249">
        <f>SUM(K8:K11)</f>
        <v>218</v>
      </c>
      <c r="L7" s="249">
        <f>SUM(L8:L11)</f>
        <v>0</v>
      </c>
      <c r="M7" s="517">
        <f t="shared" si="0"/>
        <v>0</v>
      </c>
      <c r="N7" s="247">
        <f t="shared" si="1"/>
        <v>-100</v>
      </c>
    </row>
    <row r="8" spans="1:14">
      <c r="A8" s="224" t="s">
        <v>1515</v>
      </c>
      <c r="B8" s="226"/>
      <c r="C8" s="226">
        <v>30000</v>
      </c>
      <c r="D8" s="226">
        <v>3500</v>
      </c>
      <c r="E8" s="226">
        <v>3500</v>
      </c>
      <c r="F8" s="510">
        <f>E8/D8*100</f>
        <v>100</v>
      </c>
      <c r="G8" s="221"/>
      <c r="H8" s="228" t="s">
        <v>1516</v>
      </c>
      <c r="I8" s="249"/>
      <c r="J8" s="514"/>
      <c r="K8" s="514"/>
      <c r="L8" s="249"/>
      <c r="M8" s="517"/>
      <c r="N8" s="247"/>
    </row>
    <row r="9" spans="1:14">
      <c r="A9" s="224" t="s">
        <v>1517</v>
      </c>
      <c r="B9" s="228"/>
      <c r="C9" s="225"/>
      <c r="D9" s="225"/>
      <c r="E9" s="225"/>
      <c r="F9" s="510"/>
      <c r="G9" s="227"/>
      <c r="H9" s="228" t="s">
        <v>1518</v>
      </c>
      <c r="I9" s="249"/>
      <c r="J9" s="249"/>
      <c r="K9" s="249"/>
      <c r="L9" s="249"/>
      <c r="M9" s="517"/>
      <c r="N9" s="247"/>
    </row>
    <row r="10" spans="1:14">
      <c r="A10" s="224" t="s">
        <v>1519</v>
      </c>
      <c r="B10" s="228"/>
      <c r="C10" s="225"/>
      <c r="D10" s="225"/>
      <c r="E10" s="225"/>
      <c r="F10" s="510"/>
      <c r="G10" s="227"/>
      <c r="H10" s="228" t="s">
        <v>1520</v>
      </c>
      <c r="I10" s="249"/>
      <c r="J10" s="249"/>
      <c r="K10" s="249"/>
      <c r="L10" s="249"/>
      <c r="M10" s="517"/>
      <c r="N10" s="247"/>
    </row>
    <row r="11" spans="1:14">
      <c r="A11" s="228"/>
      <c r="B11" s="228"/>
      <c r="C11" s="229"/>
      <c r="D11" s="229"/>
      <c r="E11" s="229"/>
      <c r="F11" s="230"/>
      <c r="G11" s="230"/>
      <c r="H11" s="228" t="s">
        <v>1521</v>
      </c>
      <c r="I11" s="249">
        <v>25</v>
      </c>
      <c r="J11" s="514">
        <v>218</v>
      </c>
      <c r="K11" s="514">
        <v>218</v>
      </c>
      <c r="L11" s="249"/>
      <c r="M11" s="517">
        <f t="shared" si="0"/>
        <v>0</v>
      </c>
      <c r="N11" s="247">
        <f t="shared" si="1"/>
        <v>-100</v>
      </c>
    </row>
    <row r="12" spans="1:14">
      <c r="A12" s="228"/>
      <c r="B12" s="228"/>
      <c r="C12" s="229"/>
      <c r="D12" s="229"/>
      <c r="E12" s="229"/>
      <c r="F12" s="230"/>
      <c r="G12" s="230"/>
      <c r="H12" s="224" t="s">
        <v>1522</v>
      </c>
      <c r="I12" s="249">
        <f>SUM(I13:I14)</f>
        <v>0</v>
      </c>
      <c r="J12" s="249">
        <f>SUM(J13:J14)</f>
        <v>0</v>
      </c>
      <c r="K12" s="249">
        <f>SUM(K13:K14)</f>
        <v>0</v>
      </c>
      <c r="L12" s="249">
        <f>SUM(L13:L14)</f>
        <v>0</v>
      </c>
      <c r="M12" s="249"/>
      <c r="N12" s="236"/>
    </row>
    <row r="13" spans="1:14">
      <c r="A13" s="228"/>
      <c r="B13" s="228"/>
      <c r="C13" s="229"/>
      <c r="D13" s="229"/>
      <c r="E13" s="229"/>
      <c r="F13" s="230"/>
      <c r="G13" s="230"/>
      <c r="H13" s="250" t="s">
        <v>1523</v>
      </c>
      <c r="I13" s="249"/>
      <c r="J13" s="514"/>
      <c r="K13" s="514"/>
      <c r="L13" s="249"/>
      <c r="M13" s="249"/>
      <c r="N13" s="236"/>
    </row>
    <row r="14" spans="1:14">
      <c r="A14" s="231"/>
      <c r="B14" s="231"/>
      <c r="C14" s="229"/>
      <c r="D14" s="229"/>
      <c r="E14" s="229"/>
      <c r="F14" s="230"/>
      <c r="G14" s="230"/>
      <c r="H14" s="228" t="s">
        <v>1524</v>
      </c>
      <c r="I14" s="249"/>
      <c r="J14" s="514"/>
      <c r="K14" s="514"/>
      <c r="L14" s="249"/>
      <c r="M14" s="249"/>
      <c r="N14" s="236"/>
    </row>
    <row r="15" spans="1:14">
      <c r="A15" s="231"/>
      <c r="B15" s="231"/>
      <c r="C15" s="229"/>
      <c r="D15" s="229"/>
      <c r="E15" s="229"/>
      <c r="F15" s="230"/>
      <c r="G15" s="230"/>
      <c r="H15" s="224" t="s">
        <v>1525</v>
      </c>
      <c r="I15" s="249">
        <f>I16</f>
        <v>0</v>
      </c>
      <c r="J15" s="249">
        <f>J16</f>
        <v>0</v>
      </c>
      <c r="K15" s="249">
        <f>K16</f>
        <v>0</v>
      </c>
      <c r="L15" s="249">
        <f>L16</f>
        <v>0</v>
      </c>
      <c r="M15" s="249"/>
      <c r="N15" s="236"/>
    </row>
    <row r="16" spans="1:14">
      <c r="A16" s="231"/>
      <c r="B16" s="231"/>
      <c r="C16" s="229"/>
      <c r="D16" s="229"/>
      <c r="E16" s="229"/>
      <c r="F16" s="230"/>
      <c r="G16" s="230"/>
      <c r="H16" s="228" t="s">
        <v>1526</v>
      </c>
      <c r="I16" s="249"/>
      <c r="J16" s="249"/>
      <c r="K16" s="249"/>
      <c r="L16" s="249"/>
      <c r="M16" s="249"/>
      <c r="N16" s="236"/>
    </row>
    <row r="17" spans="1:14">
      <c r="A17" s="231"/>
      <c r="B17" s="231"/>
      <c r="C17" s="229"/>
      <c r="D17" s="229"/>
      <c r="E17" s="229"/>
      <c r="F17" s="230"/>
      <c r="G17" s="230"/>
      <c r="H17" s="224" t="s">
        <v>1527</v>
      </c>
      <c r="I17" s="249">
        <f>I18</f>
        <v>0</v>
      </c>
      <c r="J17" s="249">
        <f>J18</f>
        <v>0</v>
      </c>
      <c r="K17" s="249">
        <f>K18</f>
        <v>0</v>
      </c>
      <c r="L17" s="249">
        <f>L18</f>
        <v>0</v>
      </c>
      <c r="M17" s="249"/>
      <c r="N17" s="236"/>
    </row>
    <row r="18" spans="1:14">
      <c r="A18" s="232"/>
      <c r="B18" s="232"/>
      <c r="C18" s="233"/>
      <c r="D18" s="233"/>
      <c r="E18" s="233"/>
      <c r="F18" s="234"/>
      <c r="G18" s="234"/>
      <c r="H18" s="228" t="s">
        <v>1528</v>
      </c>
      <c r="I18" s="249"/>
      <c r="J18" s="514"/>
      <c r="K18" s="514"/>
      <c r="L18" s="514"/>
      <c r="M18" s="249"/>
      <c r="N18" s="236"/>
    </row>
    <row r="19" spans="1:14">
      <c r="A19" s="222" t="s">
        <v>60</v>
      </c>
      <c r="B19" s="231">
        <f>SUM(B20:B21)</f>
        <v>122</v>
      </c>
      <c r="C19" s="231">
        <f>SUM(C20:C21)</f>
        <v>218</v>
      </c>
      <c r="D19" s="231">
        <f>SUM(D20:D21)</f>
        <v>218</v>
      </c>
      <c r="E19" s="231">
        <f>SUM(E20:E21)</f>
        <v>218</v>
      </c>
      <c r="F19" s="511"/>
      <c r="G19" s="236"/>
      <c r="H19" s="222" t="s">
        <v>61</v>
      </c>
      <c r="I19" s="246">
        <f>SUM(I20:I22)</f>
        <v>97</v>
      </c>
      <c r="J19" s="246">
        <f>SUM(J20:J22)</f>
        <v>30000</v>
      </c>
      <c r="K19" s="246">
        <f>SUM(K20:K22)</f>
        <v>3500</v>
      </c>
      <c r="L19" s="246">
        <f>SUM(L20:L22)</f>
        <v>3718</v>
      </c>
      <c r="M19" s="517"/>
      <c r="N19" s="518"/>
    </row>
    <row r="20" spans="1:14">
      <c r="A20" s="237" t="s">
        <v>62</v>
      </c>
      <c r="B20" s="507">
        <v>122</v>
      </c>
      <c r="C20" s="225">
        <v>121</v>
      </c>
      <c r="D20" s="225">
        <v>121</v>
      </c>
      <c r="E20" s="225">
        <v>121</v>
      </c>
      <c r="F20" s="227"/>
      <c r="G20" s="234"/>
      <c r="H20" s="237" t="s">
        <v>1529</v>
      </c>
      <c r="I20" s="249"/>
      <c r="J20" s="249">
        <v>30000</v>
      </c>
      <c r="K20" s="249">
        <v>3500</v>
      </c>
      <c r="L20" s="249">
        <v>3500</v>
      </c>
      <c r="M20" s="517"/>
      <c r="N20" s="518"/>
    </row>
    <row r="21" spans="1:14">
      <c r="A21" s="237" t="s">
        <v>1530</v>
      </c>
      <c r="B21" s="508"/>
      <c r="C21" s="225">
        <v>97</v>
      </c>
      <c r="D21" s="225">
        <v>97</v>
      </c>
      <c r="E21" s="225">
        <v>97</v>
      </c>
      <c r="F21" s="227"/>
      <c r="G21" s="234"/>
      <c r="H21" s="237" t="s">
        <v>1531</v>
      </c>
      <c r="I21" s="515"/>
      <c r="J21" s="249"/>
      <c r="K21" s="249"/>
      <c r="L21" s="249"/>
      <c r="M21" s="249"/>
      <c r="N21" s="232"/>
    </row>
    <row r="22" spans="1:14">
      <c r="A22" s="232"/>
      <c r="B22" s="232"/>
      <c r="C22" s="233"/>
      <c r="D22" s="233"/>
      <c r="E22" s="233"/>
      <c r="F22" s="234"/>
      <c r="G22" s="234"/>
      <c r="H22" s="237" t="s">
        <v>1532</v>
      </c>
      <c r="I22" s="515">
        <v>97</v>
      </c>
      <c r="J22" s="249"/>
      <c r="K22" s="249"/>
      <c r="L22" s="249">
        <v>218</v>
      </c>
      <c r="M22" s="249"/>
      <c r="N22" s="232"/>
    </row>
    <row r="23" ht="53" customHeight="1" spans="1:14">
      <c r="A23" s="509" t="s">
        <v>1533</v>
      </c>
      <c r="B23" s="239"/>
      <c r="C23" s="239"/>
      <c r="D23" s="239"/>
      <c r="E23" s="239"/>
      <c r="F23" s="240"/>
      <c r="G23" s="240"/>
      <c r="H23" s="239"/>
      <c r="I23" s="239"/>
      <c r="J23" s="239"/>
      <c r="K23" s="239"/>
      <c r="L23" s="239"/>
      <c r="M23" s="239"/>
      <c r="N23" s="239"/>
    </row>
  </sheetData>
  <sheetProtection selectLockedCells="1" selectUnlockedCells="1"/>
  <mergeCells count="4">
    <mergeCell ref="A1:H1"/>
    <mergeCell ref="A2:N2"/>
    <mergeCell ref="J3:N3"/>
    <mergeCell ref="A23:N23"/>
  </mergeCells>
  <pageMargins left="0.75" right="0.75" top="1" bottom="1" header="0.511805555555556" footer="0.511805555555556"/>
  <pageSetup paperSize="9"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showZeros="0" workbookViewId="0">
      <selection activeCell="M13" sqref="M13"/>
    </sheetView>
  </sheetViews>
  <sheetFormatPr defaultColWidth="7.875" defaultRowHeight="15.75"/>
  <cols>
    <col min="1" max="1" width="38" style="505" customWidth="1"/>
    <col min="2" max="2" width="12.75" style="505" customWidth="1"/>
    <col min="3" max="3" width="14.875" style="505" customWidth="1"/>
    <col min="4" max="4" width="11.25" style="505" customWidth="1"/>
    <col min="5" max="5" width="7.875" style="505" customWidth="1"/>
    <col min="6" max="6" width="12" style="505" customWidth="1"/>
    <col min="7" max="7" width="11.625" style="505" customWidth="1"/>
    <col min="8" max="8" width="40.375" style="505" customWidth="1"/>
    <col min="9" max="9" width="10.25" style="505" customWidth="1"/>
    <col min="10" max="10" width="13.875" style="505" customWidth="1"/>
    <col min="11" max="11" width="11.375" style="505" customWidth="1"/>
    <col min="12" max="12" width="7.875" style="505" customWidth="1"/>
    <col min="13" max="13" width="11.25" style="505" customWidth="1"/>
    <col min="14" max="14" width="12" style="505" customWidth="1"/>
    <col min="15" max="255" width="7.875" style="505" customWidth="1"/>
    <col min="256" max="16384" width="7.875" style="505"/>
  </cols>
  <sheetData>
    <row r="1" spans="1:14">
      <c r="A1" s="209" t="s">
        <v>1534</v>
      </c>
      <c r="B1" s="210"/>
      <c r="C1" s="210"/>
      <c r="D1" s="210"/>
      <c r="E1" s="210"/>
      <c r="F1" s="211"/>
      <c r="G1" s="211"/>
      <c r="H1" s="210"/>
      <c r="I1" s="210"/>
      <c r="J1" s="210"/>
      <c r="K1" s="210"/>
      <c r="L1" s="210"/>
      <c r="M1" s="210"/>
      <c r="N1" s="241"/>
    </row>
    <row r="2" ht="27" spans="1:14">
      <c r="A2" s="212" t="s">
        <v>1535</v>
      </c>
      <c r="B2" s="212"/>
      <c r="C2" s="212"/>
      <c r="D2" s="212"/>
      <c r="E2" s="212"/>
      <c r="F2" s="213"/>
      <c r="G2" s="213"/>
      <c r="H2" s="212"/>
      <c r="I2" s="212"/>
      <c r="J2" s="212"/>
      <c r="K2" s="212"/>
      <c r="L2" s="212"/>
      <c r="M2" s="212"/>
      <c r="N2" s="212"/>
    </row>
    <row r="3" spans="1:14">
      <c r="A3" s="214"/>
      <c r="B3" s="214"/>
      <c r="C3" s="214"/>
      <c r="D3" s="214"/>
      <c r="E3" s="214"/>
      <c r="F3" s="215"/>
      <c r="G3" s="215"/>
      <c r="H3" s="214"/>
      <c r="I3" s="214"/>
      <c r="J3" s="512" t="s">
        <v>2</v>
      </c>
      <c r="K3" s="243"/>
      <c r="L3" s="243"/>
      <c r="M3" s="243"/>
      <c r="N3" s="243"/>
    </row>
    <row r="4" ht="47.25" spans="1:14">
      <c r="A4" s="216" t="s">
        <v>3</v>
      </c>
      <c r="B4" s="506" t="s">
        <v>1221</v>
      </c>
      <c r="C4" s="217" t="s">
        <v>5</v>
      </c>
      <c r="D4" s="217" t="s">
        <v>6</v>
      </c>
      <c r="E4" s="217" t="s">
        <v>7</v>
      </c>
      <c r="F4" s="218" t="s">
        <v>8</v>
      </c>
      <c r="G4" s="218" t="s">
        <v>9</v>
      </c>
      <c r="H4" s="244" t="s">
        <v>1512</v>
      </c>
      <c r="I4" s="513" t="s">
        <v>1221</v>
      </c>
      <c r="J4" s="217" t="s">
        <v>5</v>
      </c>
      <c r="K4" s="217" t="s">
        <v>6</v>
      </c>
      <c r="L4" s="217" t="s">
        <v>7</v>
      </c>
      <c r="M4" s="218" t="s">
        <v>8</v>
      </c>
      <c r="N4" s="516" t="s">
        <v>9</v>
      </c>
    </row>
    <row r="5" spans="1:14">
      <c r="A5" s="219" t="s">
        <v>11</v>
      </c>
      <c r="B5" s="220">
        <f>B6+B19</f>
        <v>122</v>
      </c>
      <c r="C5" s="220">
        <f>C6+C19</f>
        <v>30218</v>
      </c>
      <c r="D5" s="220">
        <f t="shared" ref="D5:L5" si="0">D6+D19</f>
        <v>3718</v>
      </c>
      <c r="E5" s="220">
        <f t="shared" si="0"/>
        <v>3718</v>
      </c>
      <c r="F5" s="510">
        <f>E5/D5*100</f>
        <v>100</v>
      </c>
      <c r="G5" s="221">
        <f>(E5-B5)/B5*100</f>
        <v>2947.54098360656</v>
      </c>
      <c r="H5" s="245" t="s">
        <v>11</v>
      </c>
      <c r="I5" s="246">
        <f t="shared" si="0"/>
        <v>122</v>
      </c>
      <c r="J5" s="246">
        <f t="shared" si="0"/>
        <v>30218</v>
      </c>
      <c r="K5" s="246">
        <f t="shared" si="0"/>
        <v>3718</v>
      </c>
      <c r="L5" s="246">
        <f t="shared" si="0"/>
        <v>3718</v>
      </c>
      <c r="M5" s="517">
        <f>L5/K5*100</f>
        <v>100</v>
      </c>
      <c r="N5" s="518">
        <f>(L5-I5)/I5*100</f>
        <v>2947.54098360656</v>
      </c>
    </row>
    <row r="6" spans="1:14">
      <c r="A6" s="222" t="s">
        <v>12</v>
      </c>
      <c r="B6" s="223">
        <f>SUM(B7:B10)</f>
        <v>0</v>
      </c>
      <c r="C6" s="223">
        <f>SUM(C7:C10)</f>
        <v>30000</v>
      </c>
      <c r="D6" s="223">
        <f>SUM(D7:D10)</f>
        <v>3500</v>
      </c>
      <c r="E6" s="223">
        <f>SUM(E7:E10)</f>
        <v>3500</v>
      </c>
      <c r="F6" s="510">
        <f>E6/D6*100</f>
        <v>100</v>
      </c>
      <c r="G6" s="221"/>
      <c r="H6" s="248" t="s">
        <v>13</v>
      </c>
      <c r="I6" s="246">
        <f t="shared" ref="I6:L6" si="1">I7+I12+I15+I17</f>
        <v>25</v>
      </c>
      <c r="J6" s="246">
        <f t="shared" si="1"/>
        <v>218</v>
      </c>
      <c r="K6" s="246">
        <f t="shared" si="1"/>
        <v>218</v>
      </c>
      <c r="L6" s="246">
        <f t="shared" si="1"/>
        <v>0</v>
      </c>
      <c r="M6" s="517">
        <f t="shared" ref="M6:M11" si="2">L6/K6*100</f>
        <v>0</v>
      </c>
      <c r="N6" s="518">
        <f t="shared" ref="N6:N11" si="3">(L6-I6)/I6*100</f>
        <v>-100</v>
      </c>
    </row>
    <row r="7" spans="1:14">
      <c r="A7" s="224" t="s">
        <v>1513</v>
      </c>
      <c r="B7" s="225"/>
      <c r="C7" s="226"/>
      <c r="D7" s="226"/>
      <c r="E7" s="225"/>
      <c r="F7" s="510"/>
      <c r="G7" s="221"/>
      <c r="H7" s="224" t="s">
        <v>1514</v>
      </c>
      <c r="I7" s="249">
        <f t="shared" ref="I7:L7" si="4">SUM(I8:I11)</f>
        <v>25</v>
      </c>
      <c r="J7" s="249">
        <f t="shared" si="4"/>
        <v>218</v>
      </c>
      <c r="K7" s="249">
        <f t="shared" si="4"/>
        <v>218</v>
      </c>
      <c r="L7" s="249">
        <f t="shared" si="4"/>
        <v>0</v>
      </c>
      <c r="M7" s="517">
        <f t="shared" si="2"/>
        <v>0</v>
      </c>
      <c r="N7" s="518">
        <f t="shared" si="3"/>
        <v>-100</v>
      </c>
    </row>
    <row r="8" spans="1:14">
      <c r="A8" s="224" t="s">
        <v>1515</v>
      </c>
      <c r="B8" s="226"/>
      <c r="C8" s="226">
        <v>30000</v>
      </c>
      <c r="D8" s="226">
        <v>3500</v>
      </c>
      <c r="E8" s="226">
        <v>3500</v>
      </c>
      <c r="F8" s="510">
        <f>E8/D8*100</f>
        <v>100</v>
      </c>
      <c r="G8" s="221"/>
      <c r="H8" s="228" t="s">
        <v>1516</v>
      </c>
      <c r="I8" s="249"/>
      <c r="J8" s="514"/>
      <c r="K8" s="514"/>
      <c r="L8" s="249"/>
      <c r="M8" s="517"/>
      <c r="N8" s="518"/>
    </row>
    <row r="9" spans="1:14">
      <c r="A9" s="224" t="s">
        <v>1517</v>
      </c>
      <c r="B9" s="228"/>
      <c r="C9" s="225"/>
      <c r="D9" s="225"/>
      <c r="E9" s="225"/>
      <c r="F9" s="227"/>
      <c r="G9" s="227"/>
      <c r="H9" s="228" t="s">
        <v>1518</v>
      </c>
      <c r="I9" s="249"/>
      <c r="J9" s="249"/>
      <c r="K9" s="249"/>
      <c r="L9" s="249"/>
      <c r="M9" s="517"/>
      <c r="N9" s="518"/>
    </row>
    <row r="10" spans="1:14">
      <c r="A10" s="224" t="s">
        <v>1519</v>
      </c>
      <c r="B10" s="228"/>
      <c r="C10" s="225"/>
      <c r="D10" s="225"/>
      <c r="E10" s="225"/>
      <c r="F10" s="227"/>
      <c r="G10" s="227"/>
      <c r="H10" s="228" t="s">
        <v>1520</v>
      </c>
      <c r="I10" s="249"/>
      <c r="J10" s="249"/>
      <c r="K10" s="249"/>
      <c r="L10" s="249"/>
      <c r="M10" s="517"/>
      <c r="N10" s="518"/>
    </row>
    <row r="11" spans="1:14">
      <c r="A11" s="228"/>
      <c r="B11" s="228"/>
      <c r="C11" s="229"/>
      <c r="D11" s="229"/>
      <c r="E11" s="229"/>
      <c r="F11" s="230"/>
      <c r="G11" s="230"/>
      <c r="H11" s="228" t="s">
        <v>1521</v>
      </c>
      <c r="I11" s="249">
        <v>25</v>
      </c>
      <c r="J11" s="514">
        <v>218</v>
      </c>
      <c r="K11" s="514">
        <v>218</v>
      </c>
      <c r="L11" s="249"/>
      <c r="M11" s="517">
        <f t="shared" si="2"/>
        <v>0</v>
      </c>
      <c r="N11" s="518">
        <f t="shared" si="3"/>
        <v>-100</v>
      </c>
    </row>
    <row r="12" spans="1:14">
      <c r="A12" s="228"/>
      <c r="B12" s="228"/>
      <c r="C12" s="229"/>
      <c r="D12" s="229"/>
      <c r="E12" s="229"/>
      <c r="F12" s="230"/>
      <c r="G12" s="230"/>
      <c r="H12" s="224" t="s">
        <v>1522</v>
      </c>
      <c r="I12" s="249">
        <f t="shared" ref="I12:L12" si="5">SUM(I13:I14)</f>
        <v>0</v>
      </c>
      <c r="J12" s="249">
        <f t="shared" si="5"/>
        <v>0</v>
      </c>
      <c r="K12" s="249">
        <f t="shared" si="5"/>
        <v>0</v>
      </c>
      <c r="L12" s="249">
        <f t="shared" si="5"/>
        <v>0</v>
      </c>
      <c r="M12" s="249"/>
      <c r="N12" s="236"/>
    </row>
    <row r="13" spans="1:14">
      <c r="A13" s="228"/>
      <c r="B13" s="228"/>
      <c r="C13" s="229"/>
      <c r="D13" s="229"/>
      <c r="E13" s="229"/>
      <c r="F13" s="230"/>
      <c r="G13" s="230"/>
      <c r="H13" s="250" t="s">
        <v>1523</v>
      </c>
      <c r="I13" s="249"/>
      <c r="J13" s="514"/>
      <c r="K13" s="514"/>
      <c r="L13" s="249"/>
      <c r="M13" s="249"/>
      <c r="N13" s="236"/>
    </row>
    <row r="14" spans="1:14">
      <c r="A14" s="231"/>
      <c r="B14" s="231"/>
      <c r="C14" s="229"/>
      <c r="D14" s="229"/>
      <c r="E14" s="229"/>
      <c r="F14" s="230"/>
      <c r="G14" s="230"/>
      <c r="H14" s="228" t="s">
        <v>1524</v>
      </c>
      <c r="I14" s="249"/>
      <c r="J14" s="514"/>
      <c r="K14" s="514"/>
      <c r="L14" s="249"/>
      <c r="M14" s="249"/>
      <c r="N14" s="236"/>
    </row>
    <row r="15" spans="1:14">
      <c r="A15" s="231"/>
      <c r="B15" s="231"/>
      <c r="C15" s="229"/>
      <c r="D15" s="229"/>
      <c r="E15" s="229"/>
      <c r="F15" s="230"/>
      <c r="G15" s="230"/>
      <c r="H15" s="224" t="s">
        <v>1525</v>
      </c>
      <c r="I15" s="249">
        <f t="shared" ref="I15:L15" si="6">I16</f>
        <v>0</v>
      </c>
      <c r="J15" s="249">
        <f t="shared" si="6"/>
        <v>0</v>
      </c>
      <c r="K15" s="249">
        <f t="shared" si="6"/>
        <v>0</v>
      </c>
      <c r="L15" s="249">
        <f t="shared" si="6"/>
        <v>0</v>
      </c>
      <c r="M15" s="249"/>
      <c r="N15" s="236"/>
    </row>
    <row r="16" spans="1:14">
      <c r="A16" s="231"/>
      <c r="B16" s="231"/>
      <c r="C16" s="229"/>
      <c r="D16" s="229"/>
      <c r="E16" s="229"/>
      <c r="F16" s="230"/>
      <c r="G16" s="230"/>
      <c r="H16" s="228" t="s">
        <v>1526</v>
      </c>
      <c r="I16" s="249"/>
      <c r="J16" s="249"/>
      <c r="K16" s="249"/>
      <c r="L16" s="249"/>
      <c r="M16" s="249"/>
      <c r="N16" s="236"/>
    </row>
    <row r="17" spans="1:14">
      <c r="A17" s="231"/>
      <c r="B17" s="231"/>
      <c r="C17" s="229"/>
      <c r="D17" s="229"/>
      <c r="E17" s="229"/>
      <c r="F17" s="230"/>
      <c r="G17" s="230"/>
      <c r="H17" s="224" t="s">
        <v>1527</v>
      </c>
      <c r="I17" s="249">
        <f t="shared" ref="I17:L17" si="7">I18</f>
        <v>0</v>
      </c>
      <c r="J17" s="249">
        <f t="shared" si="7"/>
        <v>0</v>
      </c>
      <c r="K17" s="249">
        <f t="shared" si="7"/>
        <v>0</v>
      </c>
      <c r="L17" s="249">
        <f t="shared" si="7"/>
        <v>0</v>
      </c>
      <c r="M17" s="249"/>
      <c r="N17" s="236"/>
    </row>
    <row r="18" spans="1:14">
      <c r="A18" s="232"/>
      <c r="B18" s="232"/>
      <c r="C18" s="233"/>
      <c r="D18" s="233"/>
      <c r="E18" s="233"/>
      <c r="F18" s="234"/>
      <c r="G18" s="234"/>
      <c r="H18" s="228" t="s">
        <v>1528</v>
      </c>
      <c r="I18" s="249"/>
      <c r="J18" s="514"/>
      <c r="K18" s="514"/>
      <c r="L18" s="514"/>
      <c r="M18" s="249"/>
      <c r="N18" s="236"/>
    </row>
    <row r="19" spans="1:14">
      <c r="A19" s="222" t="s">
        <v>60</v>
      </c>
      <c r="B19" s="231">
        <f>SUM(B20:B21)</f>
        <v>122</v>
      </c>
      <c r="C19" s="231">
        <f>SUM(C20:C21)</f>
        <v>218</v>
      </c>
      <c r="D19" s="231">
        <f>SUM(D20:D21)</f>
        <v>218</v>
      </c>
      <c r="E19" s="231">
        <f>SUM(E20:E21)</f>
        <v>218</v>
      </c>
      <c r="F19" s="511"/>
      <c r="G19" s="236"/>
      <c r="H19" s="222" t="s">
        <v>61</v>
      </c>
      <c r="I19" s="246">
        <f t="shared" ref="I19:L19" si="8">SUM(I20:I22)</f>
        <v>97</v>
      </c>
      <c r="J19" s="246">
        <f t="shared" si="8"/>
        <v>30000</v>
      </c>
      <c r="K19" s="246">
        <f t="shared" si="8"/>
        <v>3500</v>
      </c>
      <c r="L19" s="246">
        <f t="shared" si="8"/>
        <v>3718</v>
      </c>
      <c r="M19" s="517"/>
      <c r="N19" s="518"/>
    </row>
    <row r="20" spans="1:14">
      <c r="A20" s="237" t="s">
        <v>62</v>
      </c>
      <c r="B20" s="507">
        <v>122</v>
      </c>
      <c r="C20" s="225">
        <v>121</v>
      </c>
      <c r="D20" s="225">
        <v>121</v>
      </c>
      <c r="E20" s="225">
        <v>121</v>
      </c>
      <c r="F20" s="227"/>
      <c r="G20" s="234"/>
      <c r="H20" s="237" t="s">
        <v>1529</v>
      </c>
      <c r="I20" s="249"/>
      <c r="J20" s="249">
        <v>30000</v>
      </c>
      <c r="K20" s="249">
        <v>3500</v>
      </c>
      <c r="L20" s="249">
        <v>3500</v>
      </c>
      <c r="M20" s="517"/>
      <c r="N20" s="518"/>
    </row>
    <row r="21" spans="1:14">
      <c r="A21" s="237" t="s">
        <v>1530</v>
      </c>
      <c r="B21" s="508"/>
      <c r="C21" s="225">
        <v>97</v>
      </c>
      <c r="D21" s="225">
        <v>97</v>
      </c>
      <c r="E21" s="225">
        <v>97</v>
      </c>
      <c r="F21" s="227"/>
      <c r="G21" s="234"/>
      <c r="H21" s="237" t="s">
        <v>1531</v>
      </c>
      <c r="I21" s="515"/>
      <c r="J21" s="249"/>
      <c r="K21" s="249"/>
      <c r="L21" s="249"/>
      <c r="M21" s="249"/>
      <c r="N21" s="232"/>
    </row>
    <row r="22" spans="1:14">
      <c r="A22" s="232"/>
      <c r="B22" s="232"/>
      <c r="C22" s="233"/>
      <c r="D22" s="233"/>
      <c r="E22" s="233"/>
      <c r="F22" s="234"/>
      <c r="G22" s="234"/>
      <c r="H22" s="237" t="s">
        <v>1532</v>
      </c>
      <c r="I22" s="515">
        <v>97</v>
      </c>
      <c r="J22" s="249"/>
      <c r="K22" s="249"/>
      <c r="L22" s="249">
        <v>218</v>
      </c>
      <c r="M22" s="249"/>
      <c r="N22" s="232"/>
    </row>
    <row r="23" ht="53" customHeight="1" spans="1:14">
      <c r="A23" s="509" t="s">
        <v>1536</v>
      </c>
      <c r="B23" s="239"/>
      <c r="C23" s="239"/>
      <c r="D23" s="239"/>
      <c r="E23" s="239"/>
      <c r="F23" s="240"/>
      <c r="G23" s="240"/>
      <c r="H23" s="239"/>
      <c r="I23" s="239"/>
      <c r="J23" s="239"/>
      <c r="K23" s="239"/>
      <c r="L23" s="239"/>
      <c r="M23" s="239"/>
      <c r="N23" s="239"/>
    </row>
  </sheetData>
  <sheetProtection selectLockedCells="1" selectUnlockedCells="1"/>
  <mergeCells count="4">
    <mergeCell ref="A1:H1"/>
    <mergeCell ref="A2:N2"/>
    <mergeCell ref="J3:N3"/>
    <mergeCell ref="A23:N23"/>
  </mergeCells>
  <pageMargins left="0.75" right="0.75" top="1" bottom="1" header="0.511805555555556" footer="0.511805555555556"/>
  <pageSetup paperSize="9"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Zeros="0" workbookViewId="0">
      <selection activeCell="G22" sqref="G22"/>
    </sheetView>
  </sheetViews>
  <sheetFormatPr defaultColWidth="9" defaultRowHeight="15.75"/>
  <cols>
    <col min="1" max="1" width="34" customWidth="1"/>
    <col min="2" max="2" width="11.125" customWidth="1"/>
    <col min="7" max="7" width="45.125" customWidth="1"/>
    <col min="8" max="8" width="11.5" customWidth="1"/>
  </cols>
  <sheetData>
    <row r="1" spans="1:12">
      <c r="A1" s="481" t="s">
        <v>1537</v>
      </c>
      <c r="B1" s="481"/>
      <c r="C1" s="481"/>
      <c r="D1" s="481"/>
      <c r="E1" s="481"/>
      <c r="F1" s="481"/>
      <c r="G1" s="481"/>
      <c r="H1" s="481"/>
      <c r="I1" s="481"/>
      <c r="J1" s="481"/>
      <c r="K1" s="481"/>
      <c r="L1" s="481"/>
    </row>
    <row r="2" ht="27" spans="1:12">
      <c r="A2" s="482" t="s">
        <v>1538</v>
      </c>
      <c r="B2" s="482"/>
      <c r="C2" s="482"/>
      <c r="D2" s="482"/>
      <c r="E2" s="482"/>
      <c r="F2" s="482"/>
      <c r="G2" s="482"/>
      <c r="H2" s="482"/>
      <c r="I2" s="482"/>
      <c r="J2" s="482"/>
      <c r="K2" s="482"/>
      <c r="L2" s="482"/>
    </row>
    <row r="3" spans="1:12">
      <c r="A3" s="483" t="s">
        <v>1539</v>
      </c>
      <c r="B3" s="484"/>
      <c r="C3" s="484"/>
      <c r="D3" s="484"/>
      <c r="E3" s="484"/>
      <c r="F3" s="484"/>
      <c r="G3" s="498"/>
      <c r="H3" s="499"/>
      <c r="I3" s="484"/>
      <c r="J3" s="484"/>
      <c r="K3" s="484"/>
      <c r="L3" s="504" t="s">
        <v>2</v>
      </c>
    </row>
    <row r="4" ht="47.25" spans="1:12">
      <c r="A4" s="485" t="s">
        <v>1097</v>
      </c>
      <c r="B4" s="486" t="s">
        <v>4</v>
      </c>
      <c r="C4" s="486" t="s">
        <v>1099</v>
      </c>
      <c r="D4" s="486" t="s">
        <v>7</v>
      </c>
      <c r="E4" s="486" t="s">
        <v>1540</v>
      </c>
      <c r="F4" s="500" t="s">
        <v>1541</v>
      </c>
      <c r="G4" s="485" t="s">
        <v>1542</v>
      </c>
      <c r="H4" s="486" t="s">
        <v>4</v>
      </c>
      <c r="I4" s="486" t="s">
        <v>1099</v>
      </c>
      <c r="J4" s="486" t="s">
        <v>7</v>
      </c>
      <c r="K4" s="486" t="s">
        <v>1540</v>
      </c>
      <c r="L4" s="500" t="s">
        <v>1541</v>
      </c>
    </row>
    <row r="5" spans="1:12">
      <c r="A5" s="487" t="s">
        <v>1543</v>
      </c>
      <c r="B5" s="488"/>
      <c r="C5" s="489"/>
      <c r="D5" s="489"/>
      <c r="E5" s="489"/>
      <c r="F5" s="501"/>
      <c r="G5" s="487" t="s">
        <v>1543</v>
      </c>
      <c r="H5" s="488"/>
      <c r="I5" s="489"/>
      <c r="J5" s="489"/>
      <c r="K5" s="489"/>
      <c r="L5" s="501"/>
    </row>
    <row r="6" spans="1:12">
      <c r="A6" s="490" t="s">
        <v>1544</v>
      </c>
      <c r="B6" s="488"/>
      <c r="C6" s="489"/>
      <c r="D6" s="489"/>
      <c r="E6" s="489"/>
      <c r="F6" s="501"/>
      <c r="G6" s="490" t="s">
        <v>1545</v>
      </c>
      <c r="H6" s="488"/>
      <c r="I6" s="489"/>
      <c r="J6" s="489"/>
      <c r="K6" s="489"/>
      <c r="L6" s="501"/>
    </row>
    <row r="7" spans="1:12">
      <c r="A7" s="491" t="s">
        <v>1546</v>
      </c>
      <c r="B7" s="492"/>
      <c r="C7" s="493"/>
      <c r="D7" s="493"/>
      <c r="E7" s="493"/>
      <c r="F7" s="502"/>
      <c r="G7" s="491" t="s">
        <v>1547</v>
      </c>
      <c r="H7" s="492">
        <f>SUM(H8:H10)</f>
        <v>0</v>
      </c>
      <c r="I7" s="493"/>
      <c r="J7" s="493"/>
      <c r="K7" s="493"/>
      <c r="L7" s="502"/>
    </row>
    <row r="8" spans="1:12">
      <c r="A8" s="494" t="s">
        <v>1548</v>
      </c>
      <c r="B8" s="492"/>
      <c r="C8" s="493"/>
      <c r="D8" s="493"/>
      <c r="E8" s="493"/>
      <c r="F8" s="502"/>
      <c r="G8" s="494" t="s">
        <v>1548</v>
      </c>
      <c r="H8" s="492"/>
      <c r="I8" s="493"/>
      <c r="J8" s="493"/>
      <c r="K8" s="493"/>
      <c r="L8" s="502"/>
    </row>
    <row r="9" spans="1:12">
      <c r="A9" s="494" t="s">
        <v>1549</v>
      </c>
      <c r="B9" s="492"/>
      <c r="C9" s="493"/>
      <c r="D9" s="493"/>
      <c r="E9" s="493"/>
      <c r="F9" s="502"/>
      <c r="G9" s="494" t="s">
        <v>1549</v>
      </c>
      <c r="H9" s="492"/>
      <c r="I9" s="493"/>
      <c r="J9" s="493"/>
      <c r="K9" s="493"/>
      <c r="L9" s="502"/>
    </row>
    <row r="10" spans="1:12">
      <c r="A10" s="494" t="s">
        <v>1550</v>
      </c>
      <c r="B10" s="492"/>
      <c r="C10" s="493"/>
      <c r="D10" s="493"/>
      <c r="E10" s="493"/>
      <c r="F10" s="502"/>
      <c r="G10" s="494" t="s">
        <v>1550</v>
      </c>
      <c r="H10" s="492"/>
      <c r="I10" s="493"/>
      <c r="J10" s="493"/>
      <c r="K10" s="493"/>
      <c r="L10" s="502"/>
    </row>
    <row r="11" spans="1:12">
      <c r="A11" s="491" t="s">
        <v>1551</v>
      </c>
      <c r="B11" s="492">
        <f>B12+B13</f>
        <v>0</v>
      </c>
      <c r="C11" s="493"/>
      <c r="D11" s="493"/>
      <c r="E11" s="493"/>
      <c r="F11" s="502"/>
      <c r="G11" s="491" t="s">
        <v>1552</v>
      </c>
      <c r="H11" s="492">
        <f>H12+H13</f>
        <v>0</v>
      </c>
      <c r="I11" s="493"/>
      <c r="J11" s="493"/>
      <c r="K11" s="493"/>
      <c r="L11" s="502"/>
    </row>
    <row r="12" ht="31.5" spans="1:12">
      <c r="A12" s="495" t="s">
        <v>1553</v>
      </c>
      <c r="B12" s="492"/>
      <c r="C12" s="493"/>
      <c r="D12" s="493"/>
      <c r="E12" s="493"/>
      <c r="F12" s="502"/>
      <c r="G12" s="494" t="s">
        <v>1554</v>
      </c>
      <c r="H12" s="492"/>
      <c r="I12" s="493"/>
      <c r="J12" s="493"/>
      <c r="K12" s="493"/>
      <c r="L12" s="502"/>
    </row>
    <row r="13" spans="1:12">
      <c r="A13" s="494" t="s">
        <v>1555</v>
      </c>
      <c r="B13" s="492"/>
      <c r="C13" s="493"/>
      <c r="D13" s="493"/>
      <c r="E13" s="493"/>
      <c r="F13" s="502"/>
      <c r="G13" s="494" t="s">
        <v>1555</v>
      </c>
      <c r="H13" s="492"/>
      <c r="I13" s="493"/>
      <c r="J13" s="493"/>
      <c r="K13" s="493"/>
      <c r="L13" s="502"/>
    </row>
    <row r="14" spans="1:12">
      <c r="A14" s="491" t="s">
        <v>1556</v>
      </c>
      <c r="B14" s="492"/>
      <c r="C14" s="493"/>
      <c r="D14" s="493"/>
      <c r="E14" s="493"/>
      <c r="F14" s="502"/>
      <c r="G14" s="491" t="s">
        <v>1557</v>
      </c>
      <c r="H14" s="492"/>
      <c r="I14" s="493"/>
      <c r="J14" s="493"/>
      <c r="K14" s="493"/>
      <c r="L14" s="502"/>
    </row>
    <row r="15" spans="1:12">
      <c r="A15" s="491" t="s">
        <v>1558</v>
      </c>
      <c r="B15" s="492"/>
      <c r="C15" s="493"/>
      <c r="D15" s="493"/>
      <c r="E15" s="493"/>
      <c r="F15" s="502"/>
      <c r="G15" s="491" t="s">
        <v>1559</v>
      </c>
      <c r="H15" s="492"/>
      <c r="I15" s="493"/>
      <c r="J15" s="493"/>
      <c r="K15" s="493"/>
      <c r="L15" s="502"/>
    </row>
    <row r="16" spans="1:12">
      <c r="A16" s="496"/>
      <c r="B16" s="497"/>
      <c r="C16" s="497"/>
      <c r="D16" s="497"/>
      <c r="E16" s="497"/>
      <c r="F16" s="497"/>
      <c r="G16" s="503" t="s">
        <v>1560</v>
      </c>
      <c r="H16" s="497"/>
      <c r="I16" s="497"/>
      <c r="J16" s="497"/>
      <c r="K16" s="497"/>
      <c r="L16" s="497"/>
    </row>
  </sheetData>
  <mergeCells count="3">
    <mergeCell ref="A1:L1"/>
    <mergeCell ref="A2:L2"/>
    <mergeCell ref="A3:B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C23" sqref="C23"/>
    </sheetView>
  </sheetViews>
  <sheetFormatPr defaultColWidth="9" defaultRowHeight="15.75" outlineLevelCol="3"/>
  <cols>
    <col min="1" max="1" width="49.125" customWidth="1"/>
    <col min="2" max="2" width="12.125" customWidth="1"/>
    <col min="3" max="3" width="7.875" customWidth="1"/>
    <col min="4" max="4" width="11.25" customWidth="1"/>
  </cols>
  <sheetData>
    <row r="1" spans="1:4">
      <c r="A1" s="165" t="s">
        <v>1561</v>
      </c>
      <c r="B1" s="165"/>
      <c r="C1" s="165"/>
      <c r="D1" s="165"/>
    </row>
    <row r="2" ht="27" spans="1:4">
      <c r="A2" s="166" t="s">
        <v>1562</v>
      </c>
      <c r="B2" s="166"/>
      <c r="C2" s="166"/>
      <c r="D2" s="166"/>
    </row>
    <row r="3" spans="1:4">
      <c r="A3" s="167" t="s">
        <v>1563</v>
      </c>
      <c r="B3" s="168"/>
      <c r="C3" s="168"/>
      <c r="D3" s="169" t="s">
        <v>1564</v>
      </c>
    </row>
    <row r="4" ht="47.25" spans="1:4">
      <c r="A4" s="170" t="s">
        <v>1109</v>
      </c>
      <c r="B4" s="478" t="s">
        <v>4</v>
      </c>
      <c r="C4" s="171" t="s">
        <v>1565</v>
      </c>
      <c r="D4" s="479" t="s">
        <v>1566</v>
      </c>
    </row>
    <row r="5" spans="1:4">
      <c r="A5" s="176" t="s">
        <v>1567</v>
      </c>
      <c r="B5" s="174"/>
      <c r="C5" s="174"/>
      <c r="D5" s="175"/>
    </row>
    <row r="6" spans="1:4">
      <c r="A6" s="176" t="s">
        <v>1568</v>
      </c>
      <c r="B6" s="170"/>
      <c r="C6" s="174"/>
      <c r="D6" s="175"/>
    </row>
    <row r="7" spans="1:4">
      <c r="A7" s="176" t="s">
        <v>1569</v>
      </c>
      <c r="B7" s="170"/>
      <c r="C7" s="174"/>
      <c r="D7" s="175"/>
    </row>
    <row r="8" spans="1:4">
      <c r="A8" s="176" t="s">
        <v>1570</v>
      </c>
      <c r="B8" s="170"/>
      <c r="C8" s="174"/>
      <c r="D8" s="175"/>
    </row>
    <row r="9" spans="1:4">
      <c r="A9" s="176" t="s">
        <v>1571</v>
      </c>
      <c r="B9" s="170"/>
      <c r="C9" s="174"/>
      <c r="D9" s="175"/>
    </row>
    <row r="10" spans="1:4">
      <c r="A10" s="176" t="s">
        <v>1572</v>
      </c>
      <c r="B10" s="178"/>
      <c r="C10" s="178"/>
      <c r="D10" s="178"/>
    </row>
    <row r="11" spans="1:4">
      <c r="A11" s="176" t="s">
        <v>1573</v>
      </c>
      <c r="B11" s="178"/>
      <c r="C11" s="178"/>
      <c r="D11" s="178"/>
    </row>
    <row r="12" spans="1:4">
      <c r="A12" s="176" t="s">
        <v>1574</v>
      </c>
      <c r="B12" s="178"/>
      <c r="C12" s="178"/>
      <c r="D12" s="178"/>
    </row>
    <row r="13" spans="1:4">
      <c r="A13" s="176" t="s">
        <v>1575</v>
      </c>
      <c r="B13" s="178"/>
      <c r="C13" s="178"/>
      <c r="D13" s="178"/>
    </row>
    <row r="14" spans="1:4">
      <c r="A14" s="176" t="s">
        <v>1576</v>
      </c>
      <c r="B14" s="178"/>
      <c r="C14" s="178"/>
      <c r="D14" s="178"/>
    </row>
    <row r="15" spans="1:4">
      <c r="A15" s="176" t="s">
        <v>1577</v>
      </c>
      <c r="B15" s="178"/>
      <c r="C15" s="178"/>
      <c r="D15" s="178"/>
    </row>
    <row r="16" spans="1:4">
      <c r="A16" s="176" t="s">
        <v>1578</v>
      </c>
      <c r="B16" s="178"/>
      <c r="C16" s="178"/>
      <c r="D16" s="178"/>
    </row>
    <row r="17" spans="1:4">
      <c r="A17" s="176" t="s">
        <v>1579</v>
      </c>
      <c r="B17" s="178"/>
      <c r="C17" s="178"/>
      <c r="D17" s="178"/>
    </row>
    <row r="18" spans="1:4">
      <c r="A18" s="176" t="s">
        <v>1580</v>
      </c>
      <c r="B18" s="178"/>
      <c r="C18" s="178"/>
      <c r="D18" s="178"/>
    </row>
    <row r="19" spans="1:4">
      <c r="A19" s="176"/>
      <c r="B19" s="178"/>
      <c r="C19" s="178"/>
      <c r="D19" s="178"/>
    </row>
    <row r="20" spans="1:4">
      <c r="A20" s="480" t="s">
        <v>1581</v>
      </c>
      <c r="B20" s="178"/>
      <c r="C20" s="178"/>
      <c r="D20" s="178"/>
    </row>
    <row r="21" spans="1:4">
      <c r="A21" s="480" t="s">
        <v>1582</v>
      </c>
      <c r="B21" s="178"/>
      <c r="C21" s="178"/>
      <c r="D21" s="178"/>
    </row>
  </sheetData>
  <mergeCells count="1">
    <mergeCell ref="A2:D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showZeros="0" workbookViewId="0">
      <selection activeCell="C36" sqref="C6 C33 C35 C36"/>
    </sheetView>
  </sheetViews>
  <sheetFormatPr defaultColWidth="9" defaultRowHeight="15.75"/>
  <cols>
    <col min="1" max="1" width="31.75" style="208" customWidth="1"/>
    <col min="2" max="2" width="14.125" style="208" customWidth="1"/>
    <col min="3" max="3" width="13.125" style="208" customWidth="1"/>
    <col min="4" max="4" width="10" style="208" customWidth="1"/>
    <col min="5" max="5" width="36.375" style="208" customWidth="1"/>
    <col min="6" max="7" width="14.125" style="208" customWidth="1"/>
    <col min="8" max="8" width="11.75" style="208" customWidth="1"/>
    <col min="9" max="9" width="9" style="208"/>
    <col min="10" max="13" width="9" style="208" hidden="1" customWidth="1"/>
    <col min="14" max="16384" width="9" style="208"/>
  </cols>
  <sheetData>
    <row r="1" spans="1:8">
      <c r="A1" s="209" t="s">
        <v>1583</v>
      </c>
      <c r="B1" s="210"/>
      <c r="C1" s="210"/>
      <c r="D1" s="320"/>
      <c r="E1" s="210"/>
      <c r="F1" s="210"/>
      <c r="G1" s="210"/>
      <c r="H1" s="320"/>
    </row>
    <row r="2" ht="27" spans="1:8">
      <c r="A2" s="212" t="s">
        <v>1584</v>
      </c>
      <c r="B2" s="212"/>
      <c r="C2" s="212"/>
      <c r="D2" s="456"/>
      <c r="E2" s="212"/>
      <c r="F2" s="212"/>
      <c r="G2" s="212"/>
      <c r="H2" s="456"/>
    </row>
    <row r="3" spans="1:8">
      <c r="A3" s="257"/>
      <c r="B3" s="257"/>
      <c r="C3" s="257"/>
      <c r="D3" s="457"/>
      <c r="E3" s="257"/>
      <c r="F3" s="257"/>
      <c r="G3" s="257"/>
      <c r="H3" s="471" t="s">
        <v>2</v>
      </c>
    </row>
    <row r="4" ht="47.25" spans="1:8">
      <c r="A4" s="216" t="s">
        <v>3</v>
      </c>
      <c r="B4" s="217" t="s">
        <v>1585</v>
      </c>
      <c r="C4" s="217" t="s">
        <v>5</v>
      </c>
      <c r="D4" s="326" t="s">
        <v>1586</v>
      </c>
      <c r="E4" s="216" t="s">
        <v>10</v>
      </c>
      <c r="F4" s="217" t="s">
        <v>1585</v>
      </c>
      <c r="G4" s="217" t="s">
        <v>5</v>
      </c>
      <c r="H4" s="326" t="s">
        <v>1586</v>
      </c>
    </row>
    <row r="5" spans="1:8">
      <c r="A5" s="219" t="s">
        <v>11</v>
      </c>
      <c r="B5" s="328">
        <f>B6+B32</f>
        <v>1477416</v>
      </c>
      <c r="C5" s="328">
        <f>C6+C32</f>
        <v>1290248</v>
      </c>
      <c r="D5" s="458">
        <f>(C5-B5)/B5*100</f>
        <v>-12.6686051863524</v>
      </c>
      <c r="E5" s="219" t="s">
        <v>11</v>
      </c>
      <c r="F5" s="220">
        <f>F6+F32</f>
        <v>1477433</v>
      </c>
      <c r="G5" s="220">
        <f>G6+G32</f>
        <v>1290248</v>
      </c>
      <c r="H5" s="328">
        <f>(G5-F5)/F5*100</f>
        <v>-12.6696100601516</v>
      </c>
    </row>
    <row r="6" spans="1:8">
      <c r="A6" s="459" t="s">
        <v>12</v>
      </c>
      <c r="B6" s="460">
        <f>B7+B21</f>
        <v>368224</v>
      </c>
      <c r="C6" s="460">
        <f>C7+C21</f>
        <v>400000</v>
      </c>
      <c r="D6" s="458">
        <f>(C6-B6)/B6*100</f>
        <v>8.6295298513948</v>
      </c>
      <c r="E6" s="459" t="s">
        <v>13</v>
      </c>
      <c r="F6" s="328">
        <f>SUM(F7:F31)</f>
        <v>1066489</v>
      </c>
      <c r="G6" s="328">
        <f>SUM(G7:G31)</f>
        <v>1226148</v>
      </c>
      <c r="H6" s="328">
        <f>(G6-F6)/F6*100</f>
        <v>14.9705247780333</v>
      </c>
    </row>
    <row r="7" spans="1:12">
      <c r="A7" s="331" t="s">
        <v>14</v>
      </c>
      <c r="B7" s="220">
        <f>SUM(B8:B20)</f>
        <v>149438</v>
      </c>
      <c r="C7" s="220">
        <f>SUM(C8:C20)</f>
        <v>166000</v>
      </c>
      <c r="D7" s="458">
        <f t="shared" ref="D7:D27" si="0">(C7-B7)/B7*100</f>
        <v>11.0828571046186</v>
      </c>
      <c r="E7" s="472" t="s">
        <v>15</v>
      </c>
      <c r="F7" s="473">
        <v>89735</v>
      </c>
      <c r="G7" s="473">
        <v>90668</v>
      </c>
      <c r="H7" s="328">
        <f t="shared" ref="H7:H31" si="1">(G7-F7)/F7*100</f>
        <v>1.03972808825988</v>
      </c>
      <c r="J7" s="208">
        <v>201</v>
      </c>
      <c r="K7" s="208" t="s">
        <v>1587</v>
      </c>
      <c r="L7" s="208">
        <v>90668</v>
      </c>
    </row>
    <row r="8" spans="1:12">
      <c r="A8" s="344" t="s">
        <v>16</v>
      </c>
      <c r="B8" s="344">
        <v>65362</v>
      </c>
      <c r="C8" s="344">
        <v>77000</v>
      </c>
      <c r="D8" s="458">
        <f t="shared" si="0"/>
        <v>17.8054527095254</v>
      </c>
      <c r="E8" s="472" t="s">
        <v>17</v>
      </c>
      <c r="F8" s="474"/>
      <c r="G8" s="474"/>
      <c r="H8" s="328"/>
      <c r="J8" s="208">
        <v>202</v>
      </c>
      <c r="K8" s="208" t="s">
        <v>1588</v>
      </c>
      <c r="L8" s="208">
        <v>0</v>
      </c>
    </row>
    <row r="9" spans="1:12">
      <c r="A9" s="344" t="s">
        <v>18</v>
      </c>
      <c r="B9" s="344">
        <v>10522</v>
      </c>
      <c r="C9" s="344">
        <v>11000</v>
      </c>
      <c r="D9" s="458">
        <f t="shared" si="0"/>
        <v>4.5428625736552</v>
      </c>
      <c r="E9" s="472" t="s">
        <v>19</v>
      </c>
      <c r="F9" s="474">
        <v>577</v>
      </c>
      <c r="G9" s="474">
        <v>700</v>
      </c>
      <c r="H9" s="328">
        <f t="shared" si="1"/>
        <v>21.317157712305</v>
      </c>
      <c r="J9" s="208">
        <v>203</v>
      </c>
      <c r="K9" s="208" t="s">
        <v>1589</v>
      </c>
      <c r="L9" s="208">
        <v>700</v>
      </c>
    </row>
    <row r="10" spans="1:12">
      <c r="A10" s="344" t="s">
        <v>20</v>
      </c>
      <c r="B10" s="344">
        <v>5030</v>
      </c>
      <c r="C10" s="344">
        <v>5500</v>
      </c>
      <c r="D10" s="458">
        <f t="shared" si="0"/>
        <v>9.34393638170974</v>
      </c>
      <c r="E10" s="472" t="s">
        <v>21</v>
      </c>
      <c r="F10" s="474">
        <v>44376</v>
      </c>
      <c r="G10" s="474">
        <v>51368</v>
      </c>
      <c r="H10" s="328">
        <f t="shared" si="1"/>
        <v>15.7562646475572</v>
      </c>
      <c r="J10" s="208">
        <v>204</v>
      </c>
      <c r="K10" s="208" t="s">
        <v>1590</v>
      </c>
      <c r="L10" s="208">
        <v>51368</v>
      </c>
    </row>
    <row r="11" spans="1:12">
      <c r="A11" s="344" t="s">
        <v>22</v>
      </c>
      <c r="B11" s="344">
        <v>4981</v>
      </c>
      <c r="C11" s="344">
        <v>5500</v>
      </c>
      <c r="D11" s="458">
        <f t="shared" si="0"/>
        <v>10.419594458944</v>
      </c>
      <c r="E11" s="472" t="s">
        <v>23</v>
      </c>
      <c r="F11" s="474">
        <v>242327</v>
      </c>
      <c r="G11" s="474">
        <v>274570</v>
      </c>
      <c r="H11" s="328">
        <f t="shared" si="1"/>
        <v>13.305574698651</v>
      </c>
      <c r="J11" s="208">
        <v>205</v>
      </c>
      <c r="K11" s="208" t="s">
        <v>1591</v>
      </c>
      <c r="L11" s="208">
        <v>274570</v>
      </c>
    </row>
    <row r="12" spans="1:12">
      <c r="A12" s="344" t="s">
        <v>24</v>
      </c>
      <c r="B12" s="344">
        <v>8772</v>
      </c>
      <c r="C12" s="344">
        <v>9000</v>
      </c>
      <c r="D12" s="458">
        <f t="shared" si="0"/>
        <v>2.59917920656635</v>
      </c>
      <c r="E12" s="472" t="s">
        <v>25</v>
      </c>
      <c r="F12" s="474">
        <v>3600</v>
      </c>
      <c r="G12" s="474">
        <v>3601</v>
      </c>
      <c r="H12" s="328">
        <f t="shared" si="1"/>
        <v>0.0277777777777778</v>
      </c>
      <c r="J12" s="208">
        <v>206</v>
      </c>
      <c r="K12" s="208" t="s">
        <v>1592</v>
      </c>
      <c r="L12" s="208">
        <v>3601</v>
      </c>
    </row>
    <row r="13" spans="1:12">
      <c r="A13" s="461" t="s">
        <v>26</v>
      </c>
      <c r="B13" s="344">
        <v>8542</v>
      </c>
      <c r="C13" s="344">
        <v>9000</v>
      </c>
      <c r="D13" s="458">
        <f t="shared" si="0"/>
        <v>5.36174198080075</v>
      </c>
      <c r="E13" s="472" t="s">
        <v>27</v>
      </c>
      <c r="F13" s="474">
        <v>10395</v>
      </c>
      <c r="G13" s="474">
        <v>11268</v>
      </c>
      <c r="H13" s="328">
        <f t="shared" si="1"/>
        <v>8.3982683982684</v>
      </c>
      <c r="J13" s="208">
        <v>207</v>
      </c>
      <c r="K13" s="208" t="s">
        <v>1593</v>
      </c>
      <c r="L13" s="208">
        <v>11268</v>
      </c>
    </row>
    <row r="14" spans="1:12">
      <c r="A14" s="344" t="s">
        <v>28</v>
      </c>
      <c r="B14" s="344">
        <v>2638</v>
      </c>
      <c r="C14" s="344">
        <v>2800</v>
      </c>
      <c r="D14" s="458">
        <f t="shared" si="0"/>
        <v>6.14101592115239</v>
      </c>
      <c r="E14" s="472" t="s">
        <v>29</v>
      </c>
      <c r="F14" s="474">
        <v>212219</v>
      </c>
      <c r="G14" s="474">
        <v>261706</v>
      </c>
      <c r="H14" s="328">
        <f t="shared" si="1"/>
        <v>23.3188357310137</v>
      </c>
      <c r="J14" s="208">
        <v>208</v>
      </c>
      <c r="K14" s="208" t="s">
        <v>1594</v>
      </c>
      <c r="L14" s="208">
        <v>261706</v>
      </c>
    </row>
    <row r="15" spans="1:12">
      <c r="A15" s="461" t="s">
        <v>30</v>
      </c>
      <c r="B15" s="344">
        <v>12214</v>
      </c>
      <c r="C15" s="344">
        <v>13000</v>
      </c>
      <c r="D15" s="458">
        <f t="shared" si="0"/>
        <v>6.43523825118716</v>
      </c>
      <c r="E15" s="472" t="s">
        <v>31</v>
      </c>
      <c r="F15" s="474">
        <v>97651</v>
      </c>
      <c r="G15" s="474">
        <v>108655</v>
      </c>
      <c r="H15" s="328">
        <f t="shared" si="1"/>
        <v>11.2687018054091</v>
      </c>
      <c r="J15" s="208">
        <v>210</v>
      </c>
      <c r="K15" s="208" t="s">
        <v>1262</v>
      </c>
      <c r="L15" s="208">
        <v>108655</v>
      </c>
    </row>
    <row r="16" spans="1:12">
      <c r="A16" s="344" t="s">
        <v>32</v>
      </c>
      <c r="B16" s="344">
        <v>13043</v>
      </c>
      <c r="C16" s="344">
        <v>14000</v>
      </c>
      <c r="D16" s="458">
        <f t="shared" si="0"/>
        <v>7.33726903319788</v>
      </c>
      <c r="E16" s="472" t="s">
        <v>33</v>
      </c>
      <c r="F16" s="474">
        <v>44096</v>
      </c>
      <c r="G16" s="474">
        <v>52448</v>
      </c>
      <c r="H16" s="328">
        <f t="shared" si="1"/>
        <v>18.9404934687954</v>
      </c>
      <c r="J16" s="208">
        <v>211</v>
      </c>
      <c r="K16" s="208" t="s">
        <v>1269</v>
      </c>
      <c r="L16" s="208">
        <v>52448</v>
      </c>
    </row>
    <row r="17" spans="1:12">
      <c r="A17" s="344" t="s">
        <v>34</v>
      </c>
      <c r="B17" s="344">
        <v>3015</v>
      </c>
      <c r="C17" s="344">
        <v>3300</v>
      </c>
      <c r="D17" s="458">
        <f t="shared" si="0"/>
        <v>9.45273631840796</v>
      </c>
      <c r="E17" s="472" t="s">
        <v>35</v>
      </c>
      <c r="F17" s="474">
        <v>23708</v>
      </c>
      <c r="G17" s="474">
        <v>34862</v>
      </c>
      <c r="H17" s="328">
        <f t="shared" si="1"/>
        <v>47.0474101569091</v>
      </c>
      <c r="J17" s="208">
        <v>212</v>
      </c>
      <c r="K17" s="208" t="s">
        <v>1284</v>
      </c>
      <c r="L17" s="208">
        <v>34862</v>
      </c>
    </row>
    <row r="18" spans="1:12">
      <c r="A18" s="344" t="s">
        <v>36</v>
      </c>
      <c r="B18" s="344">
        <v>14948</v>
      </c>
      <c r="C18" s="344">
        <v>15500</v>
      </c>
      <c r="D18" s="458">
        <f t="shared" si="0"/>
        <v>3.69280171260369</v>
      </c>
      <c r="E18" s="472" t="s">
        <v>37</v>
      </c>
      <c r="F18" s="474">
        <v>175116</v>
      </c>
      <c r="G18" s="474">
        <v>161943</v>
      </c>
      <c r="H18" s="328">
        <f t="shared" si="1"/>
        <v>-7.52244226684027</v>
      </c>
      <c r="J18" s="208">
        <v>213</v>
      </c>
      <c r="K18" s="208" t="s">
        <v>1326</v>
      </c>
      <c r="L18" s="208">
        <v>161943</v>
      </c>
    </row>
    <row r="19" spans="1:12">
      <c r="A19" s="344" t="s">
        <v>38</v>
      </c>
      <c r="B19" s="344">
        <v>371</v>
      </c>
      <c r="C19" s="344">
        <v>400</v>
      </c>
      <c r="D19" s="458">
        <f t="shared" si="0"/>
        <v>7.8167115902965</v>
      </c>
      <c r="E19" s="472" t="s">
        <v>39</v>
      </c>
      <c r="F19" s="474">
        <v>42311</v>
      </c>
      <c r="G19" s="474">
        <v>52949</v>
      </c>
      <c r="H19" s="328">
        <f t="shared" si="1"/>
        <v>25.1423979579778</v>
      </c>
      <c r="J19" s="208">
        <v>214</v>
      </c>
      <c r="K19" s="208" t="s">
        <v>1355</v>
      </c>
      <c r="L19" s="208">
        <v>52949</v>
      </c>
    </row>
    <row r="20" spans="1:12">
      <c r="A20" s="344" t="s">
        <v>40</v>
      </c>
      <c r="B20" s="344">
        <v>0</v>
      </c>
      <c r="C20" s="344"/>
      <c r="D20" s="458"/>
      <c r="E20" s="472" t="s">
        <v>41</v>
      </c>
      <c r="F20" s="474">
        <v>3579</v>
      </c>
      <c r="G20" s="474">
        <v>4161</v>
      </c>
      <c r="H20" s="328">
        <f t="shared" si="1"/>
        <v>16.2615255658005</v>
      </c>
      <c r="J20" s="208">
        <v>215</v>
      </c>
      <c r="K20" s="208" t="s">
        <v>1401</v>
      </c>
      <c r="L20" s="208">
        <v>4161</v>
      </c>
    </row>
    <row r="21" spans="1:12">
      <c r="A21" s="331" t="s">
        <v>42</v>
      </c>
      <c r="B21" s="462">
        <f>SUM(B22:B27)</f>
        <v>218786</v>
      </c>
      <c r="C21" s="462">
        <f>SUM(C22:C27)</f>
        <v>234000</v>
      </c>
      <c r="D21" s="458">
        <f t="shared" si="0"/>
        <v>6.9538270273235</v>
      </c>
      <c r="E21" s="472" t="s">
        <v>43</v>
      </c>
      <c r="F21" s="474">
        <v>810</v>
      </c>
      <c r="G21" s="474">
        <v>856</v>
      </c>
      <c r="H21" s="328">
        <f t="shared" si="1"/>
        <v>5.67901234567901</v>
      </c>
      <c r="J21" s="208">
        <v>216</v>
      </c>
      <c r="K21" s="208" t="s">
        <v>1595</v>
      </c>
      <c r="L21" s="208">
        <v>856</v>
      </c>
    </row>
    <row r="22" spans="1:12">
      <c r="A22" s="461" t="s">
        <v>44</v>
      </c>
      <c r="B22" s="344">
        <v>4545</v>
      </c>
      <c r="C22" s="344">
        <v>4700</v>
      </c>
      <c r="D22" s="458">
        <f t="shared" si="0"/>
        <v>3.41034103410341</v>
      </c>
      <c r="E22" s="472" t="s">
        <v>45</v>
      </c>
      <c r="F22" s="474">
        <v>950</v>
      </c>
      <c r="G22" s="474">
        <v>1000</v>
      </c>
      <c r="H22" s="328">
        <f t="shared" si="1"/>
        <v>5.26315789473684</v>
      </c>
      <c r="J22" s="208">
        <v>217</v>
      </c>
      <c r="K22" s="208" t="s">
        <v>1596</v>
      </c>
      <c r="L22" s="208">
        <v>1000</v>
      </c>
    </row>
    <row r="23" spans="1:12">
      <c r="A23" s="461" t="s">
        <v>46</v>
      </c>
      <c r="B23" s="344">
        <v>9737</v>
      </c>
      <c r="C23" s="344">
        <v>10000</v>
      </c>
      <c r="D23" s="458">
        <f t="shared" si="0"/>
        <v>2.70103728047653</v>
      </c>
      <c r="E23" s="472" t="s">
        <v>47</v>
      </c>
      <c r="F23" s="474"/>
      <c r="G23" s="474"/>
      <c r="H23" s="328"/>
      <c r="J23" s="208">
        <v>219</v>
      </c>
      <c r="K23" s="208" t="s">
        <v>1597</v>
      </c>
      <c r="L23" s="208">
        <v>0</v>
      </c>
    </row>
    <row r="24" spans="1:12">
      <c r="A24" s="461" t="s">
        <v>48</v>
      </c>
      <c r="B24" s="344">
        <v>10687</v>
      </c>
      <c r="C24" s="344">
        <v>11000</v>
      </c>
      <c r="D24" s="458">
        <f t="shared" si="0"/>
        <v>2.92879199026855</v>
      </c>
      <c r="E24" s="472" t="s">
        <v>49</v>
      </c>
      <c r="F24" s="474">
        <v>5668</v>
      </c>
      <c r="G24" s="474">
        <v>7846</v>
      </c>
      <c r="H24" s="328">
        <f t="shared" si="1"/>
        <v>38.4262526464361</v>
      </c>
      <c r="J24" s="208">
        <v>220</v>
      </c>
      <c r="K24" s="208" t="s">
        <v>1598</v>
      </c>
      <c r="L24" s="208">
        <v>7846</v>
      </c>
    </row>
    <row r="25" spans="1:13">
      <c r="A25" s="461" t="s">
        <v>50</v>
      </c>
      <c r="B25" s="344">
        <v>192811</v>
      </c>
      <c r="C25" s="344">
        <f>210000-2900</f>
        <v>207100</v>
      </c>
      <c r="D25" s="458">
        <f t="shared" si="0"/>
        <v>7.41088423378334</v>
      </c>
      <c r="E25" s="472" t="s">
        <v>51</v>
      </c>
      <c r="F25" s="474">
        <v>42340</v>
      </c>
      <c r="G25" s="474">
        <f>62418-500</f>
        <v>61918</v>
      </c>
      <c r="H25" s="328">
        <f t="shared" si="1"/>
        <v>46.2399622106755</v>
      </c>
      <c r="J25" s="208">
        <v>221</v>
      </c>
      <c r="K25" s="208" t="s">
        <v>1410</v>
      </c>
      <c r="L25" s="208">
        <v>62418</v>
      </c>
      <c r="M25" s="208">
        <v>-500</v>
      </c>
    </row>
    <row r="26" spans="1:12">
      <c r="A26" s="461" t="s">
        <v>52</v>
      </c>
      <c r="B26" s="344">
        <v>113</v>
      </c>
      <c r="C26" s="344">
        <v>200</v>
      </c>
      <c r="D26" s="458">
        <f t="shared" si="0"/>
        <v>76.9911504424779</v>
      </c>
      <c r="E26" s="472" t="s">
        <v>53</v>
      </c>
      <c r="F26" s="474">
        <v>188</v>
      </c>
      <c r="G26" s="474">
        <v>200</v>
      </c>
      <c r="H26" s="328">
        <f t="shared" si="1"/>
        <v>6.38297872340426</v>
      </c>
      <c r="J26" s="208">
        <v>222</v>
      </c>
      <c r="K26" s="208" t="s">
        <v>1413</v>
      </c>
      <c r="L26" s="208">
        <v>200</v>
      </c>
    </row>
    <row r="27" spans="1:12">
      <c r="A27" s="461" t="s">
        <v>54</v>
      </c>
      <c r="B27" s="344">
        <v>893</v>
      </c>
      <c r="C27" s="344">
        <v>1000</v>
      </c>
      <c r="D27" s="458">
        <f t="shared" si="0"/>
        <v>11.9820828667413</v>
      </c>
      <c r="E27" s="472" t="s">
        <v>55</v>
      </c>
      <c r="F27" s="474">
        <v>6925</v>
      </c>
      <c r="G27" s="474">
        <v>10429</v>
      </c>
      <c r="H27" s="328">
        <f t="shared" si="1"/>
        <v>50.5992779783394</v>
      </c>
      <c r="J27" s="208">
        <v>224</v>
      </c>
      <c r="K27" s="208" t="s">
        <v>1599</v>
      </c>
      <c r="L27" s="208">
        <v>10429</v>
      </c>
    </row>
    <row r="28" spans="1:12">
      <c r="A28" s="344"/>
      <c r="B28" s="344"/>
      <c r="C28" s="344"/>
      <c r="D28" s="458"/>
      <c r="E28" s="472" t="s">
        <v>56</v>
      </c>
      <c r="F28" s="474"/>
      <c r="G28" s="474">
        <v>13000</v>
      </c>
      <c r="H28" s="328"/>
      <c r="J28" s="208">
        <v>229</v>
      </c>
      <c r="K28" s="208" t="s">
        <v>1416</v>
      </c>
      <c r="L28" s="208">
        <v>0</v>
      </c>
    </row>
    <row r="29" spans="1:12">
      <c r="A29" s="344"/>
      <c r="B29" s="344"/>
      <c r="C29" s="344"/>
      <c r="D29" s="458"/>
      <c r="E29" s="472" t="s">
        <v>57</v>
      </c>
      <c r="F29" s="474">
        <v>1</v>
      </c>
      <c r="G29" s="474"/>
      <c r="H29" s="328">
        <f t="shared" si="1"/>
        <v>-100</v>
      </c>
      <c r="J29" s="208">
        <v>232</v>
      </c>
      <c r="K29" s="208" t="s">
        <v>1448</v>
      </c>
      <c r="L29" s="208">
        <v>21990</v>
      </c>
    </row>
    <row r="30" spans="1:12">
      <c r="A30" s="344"/>
      <c r="B30" s="344"/>
      <c r="C30" s="344"/>
      <c r="D30" s="458"/>
      <c r="E30" s="472" t="s">
        <v>58</v>
      </c>
      <c r="F30" s="474">
        <v>19908</v>
      </c>
      <c r="G30" s="474">
        <v>21990</v>
      </c>
      <c r="H30" s="328">
        <f t="shared" si="1"/>
        <v>10.4581072935503</v>
      </c>
      <c r="J30" s="208">
        <v>233</v>
      </c>
      <c r="K30" s="208" t="s">
        <v>1465</v>
      </c>
      <c r="L30" s="208">
        <v>10</v>
      </c>
    </row>
    <row r="31" spans="1:12">
      <c r="A31" s="344"/>
      <c r="B31" s="344"/>
      <c r="C31" s="344"/>
      <c r="D31" s="458"/>
      <c r="E31" s="472" t="s">
        <v>59</v>
      </c>
      <c r="F31" s="474">
        <v>9</v>
      </c>
      <c r="G31" s="474">
        <v>10</v>
      </c>
      <c r="H31" s="328">
        <f t="shared" si="1"/>
        <v>11.1111111111111</v>
      </c>
      <c r="J31" s="208">
        <v>227</v>
      </c>
      <c r="K31" s="208" t="s">
        <v>1600</v>
      </c>
      <c r="L31" s="208">
        <v>13000</v>
      </c>
    </row>
    <row r="32" spans="1:8">
      <c r="A32" s="459" t="s">
        <v>60</v>
      </c>
      <c r="B32" s="462">
        <f>SUM(B33:B38)</f>
        <v>1109192</v>
      </c>
      <c r="C32" s="462">
        <f>SUM(C33:C38)</f>
        <v>890248</v>
      </c>
      <c r="D32" s="458"/>
      <c r="E32" s="459" t="s">
        <v>61</v>
      </c>
      <c r="F32" s="220">
        <f>SUM(F33:F40)</f>
        <v>410944</v>
      </c>
      <c r="G32" s="220">
        <f>SUM(G33:G40)</f>
        <v>64100</v>
      </c>
      <c r="H32" s="328"/>
    </row>
    <row r="33" spans="1:8">
      <c r="A33" s="335" t="s">
        <v>62</v>
      </c>
      <c r="B33" s="336">
        <v>655491</v>
      </c>
      <c r="C33" s="463">
        <v>552542</v>
      </c>
      <c r="D33" s="458"/>
      <c r="E33" s="335" t="s">
        <v>63</v>
      </c>
      <c r="F33" s="461">
        <v>44073</v>
      </c>
      <c r="G33" s="461">
        <v>53600</v>
      </c>
      <c r="H33" s="328"/>
    </row>
    <row r="34" spans="1:8">
      <c r="A34" s="335" t="s">
        <v>64</v>
      </c>
      <c r="B34" s="336">
        <v>105853</v>
      </c>
      <c r="C34" s="461">
        <v>150406</v>
      </c>
      <c r="D34" s="458"/>
      <c r="E34" s="335" t="s">
        <v>65</v>
      </c>
      <c r="F34" s="461"/>
      <c r="G34" s="461"/>
      <c r="H34" s="328"/>
    </row>
    <row r="35" spans="1:8">
      <c r="A35" s="335" t="s">
        <v>66</v>
      </c>
      <c r="B35" s="336">
        <v>82906</v>
      </c>
      <c r="C35" s="336">
        <v>50000</v>
      </c>
      <c r="D35" s="458"/>
      <c r="E35" s="335" t="s">
        <v>67</v>
      </c>
      <c r="F35" s="461">
        <v>316</v>
      </c>
      <c r="G35" s="344">
        <v>500</v>
      </c>
      <c r="H35" s="328"/>
    </row>
    <row r="36" spans="1:8">
      <c r="A36" s="335" t="s">
        <v>68</v>
      </c>
      <c r="B36" s="336">
        <v>79382</v>
      </c>
      <c r="C36" s="336">
        <v>137300</v>
      </c>
      <c r="D36" s="458"/>
      <c r="E36" s="335" t="s">
        <v>69</v>
      </c>
      <c r="F36" s="461">
        <v>165400</v>
      </c>
      <c r="G36" s="461">
        <v>10000</v>
      </c>
      <c r="H36" s="328"/>
    </row>
    <row r="37" spans="1:8">
      <c r="A37" s="335" t="s">
        <v>70</v>
      </c>
      <c r="B37" s="336">
        <v>183660</v>
      </c>
      <c r="C37" s="336"/>
      <c r="D37" s="458"/>
      <c r="E37" s="335" t="s">
        <v>71</v>
      </c>
      <c r="F37" s="344"/>
      <c r="G37" s="344"/>
      <c r="H37" s="328"/>
    </row>
    <row r="38" spans="1:8">
      <c r="A38" s="335" t="s">
        <v>72</v>
      </c>
      <c r="B38" s="336">
        <v>1900</v>
      </c>
      <c r="C38" s="336"/>
      <c r="D38" s="458"/>
      <c r="E38" s="335" t="s">
        <v>73</v>
      </c>
      <c r="F38" s="461">
        <v>50749</v>
      </c>
      <c r="G38" s="344"/>
      <c r="H38" s="328"/>
    </row>
    <row r="39" spans="1:8">
      <c r="A39" s="336"/>
      <c r="B39" s="464"/>
      <c r="C39" s="336"/>
      <c r="D39" s="458"/>
      <c r="E39" s="335" t="s">
        <v>74</v>
      </c>
      <c r="F39" s="461">
        <v>150406</v>
      </c>
      <c r="G39" s="461"/>
      <c r="H39" s="332"/>
    </row>
    <row r="40" spans="1:8">
      <c r="A40" s="344"/>
      <c r="B40" s="465"/>
      <c r="C40" s="466"/>
      <c r="D40" s="332"/>
      <c r="E40" s="335" t="s">
        <v>75</v>
      </c>
      <c r="F40" s="466"/>
      <c r="G40" s="466"/>
      <c r="H40" s="332"/>
    </row>
    <row r="41" spans="1:8">
      <c r="A41" s="336"/>
      <c r="B41" s="465"/>
      <c r="C41" s="466"/>
      <c r="D41" s="332"/>
      <c r="E41" s="336"/>
      <c r="F41" s="466"/>
      <c r="G41" s="466"/>
      <c r="H41" s="332"/>
    </row>
    <row r="42" spans="1:8">
      <c r="A42" s="344"/>
      <c r="B42" s="465"/>
      <c r="C42" s="344"/>
      <c r="D42" s="332"/>
      <c r="E42" s="336"/>
      <c r="F42" s="344"/>
      <c r="G42" s="344"/>
      <c r="H42" s="332"/>
    </row>
    <row r="43" spans="1:8">
      <c r="A43" s="344"/>
      <c r="B43" s="465"/>
      <c r="C43" s="344"/>
      <c r="D43" s="332"/>
      <c r="E43" s="336"/>
      <c r="F43" s="344"/>
      <c r="G43" s="344"/>
      <c r="H43" s="332"/>
    </row>
    <row r="44" ht="89" customHeight="1" spans="1:8">
      <c r="A44" s="467" t="s">
        <v>1601</v>
      </c>
      <c r="B44" s="468"/>
      <c r="C44" s="469"/>
      <c r="D44" s="470"/>
      <c r="E44" s="469"/>
      <c r="F44" s="469"/>
      <c r="G44" s="469"/>
      <c r="H44" s="475"/>
    </row>
  </sheetData>
  <mergeCells count="3">
    <mergeCell ref="A1:H1"/>
    <mergeCell ref="A2:H2"/>
    <mergeCell ref="A44:H44"/>
  </mergeCells>
  <pageMargins left="0.75" right="0.75" top="1" bottom="1" header="0.5" footer="0.5"/>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1343"/>
  <sheetViews>
    <sheetView showZeros="0" workbookViewId="0">
      <pane ySplit="4" topLeftCell="A5" activePane="bottomLeft" state="frozen"/>
      <selection/>
      <selection pane="bottomLeft" activeCell="A1" sqref="A$1:A$1048576"/>
    </sheetView>
  </sheetViews>
  <sheetFormatPr defaultColWidth="9" defaultRowHeight="15.75"/>
  <cols>
    <col min="1" max="1" width="10.375" hidden="1" customWidth="1"/>
    <col min="2" max="2" width="44.5" style="348" customWidth="1"/>
    <col min="3" max="3" width="11.875" style="348" customWidth="1"/>
    <col min="4" max="5" width="9" style="208" hidden="1" customWidth="1"/>
    <col min="6" max="6" width="15.875" style="208" hidden="1" customWidth="1"/>
    <col min="7" max="7" width="9" style="208" hidden="1" customWidth="1"/>
    <col min="8" max="8" width="10.375" style="208" hidden="1" customWidth="1"/>
    <col min="9" max="11" width="9" style="208" hidden="1" customWidth="1"/>
    <col min="12" max="12" width="15.875" style="208" hidden="1" customWidth="1"/>
    <col min="13" max="14" width="9.125" style="208" hidden="1" customWidth="1"/>
    <col min="15" max="16" width="9" hidden="1" customWidth="1"/>
  </cols>
  <sheetData>
    <row r="1" spans="1:14">
      <c r="A1" s="432"/>
      <c r="B1" s="209" t="s">
        <v>1602</v>
      </c>
      <c r="C1" s="210"/>
      <c r="D1" s="432"/>
      <c r="E1" s="432"/>
      <c r="F1" s="440"/>
      <c r="G1" s="432"/>
      <c r="H1" s="432"/>
      <c r="I1" s="432"/>
      <c r="J1" s="432"/>
      <c r="K1" s="432"/>
      <c r="L1" s="432"/>
      <c r="M1" s="432"/>
      <c r="N1" s="432"/>
    </row>
    <row r="2" ht="27" spans="1:14">
      <c r="A2" s="432"/>
      <c r="B2" s="212" t="s">
        <v>1603</v>
      </c>
      <c r="C2" s="212"/>
      <c r="D2" s="432"/>
      <c r="E2" s="432"/>
      <c r="F2" s="438"/>
      <c r="G2" s="432"/>
      <c r="H2" s="432"/>
      <c r="I2" s="432"/>
      <c r="J2" s="432"/>
      <c r="K2" s="432"/>
      <c r="L2" s="432"/>
      <c r="M2" s="432"/>
      <c r="N2" s="432"/>
    </row>
    <row r="3" spans="1:14">
      <c r="A3" s="432"/>
      <c r="B3" s="433" t="s">
        <v>2</v>
      </c>
      <c r="C3" s="434"/>
      <c r="D3" s="432"/>
      <c r="E3" s="432"/>
      <c r="F3" s="441" t="s">
        <v>1604</v>
      </c>
      <c r="G3" s="442"/>
      <c r="H3" s="442"/>
      <c r="I3" s="442"/>
      <c r="J3" s="442"/>
      <c r="K3" s="442"/>
      <c r="L3" s="446"/>
      <c r="M3" s="446"/>
      <c r="N3" s="446"/>
    </row>
    <row r="4" ht="47.25" spans="1:16">
      <c r="A4" s="432"/>
      <c r="B4" s="435" t="s">
        <v>79</v>
      </c>
      <c r="C4" s="217" t="s">
        <v>1605</v>
      </c>
      <c r="D4" s="436" t="s">
        <v>1606</v>
      </c>
      <c r="E4" s="436" t="s">
        <v>1607</v>
      </c>
      <c r="F4" s="443" t="s">
        <v>1608</v>
      </c>
      <c r="G4" s="436" t="s">
        <v>1609</v>
      </c>
      <c r="H4" s="436" t="s">
        <v>1610</v>
      </c>
      <c r="I4" s="436" t="s">
        <v>1611</v>
      </c>
      <c r="J4" s="436" t="s">
        <v>1612</v>
      </c>
      <c r="K4" s="436" t="s">
        <v>1613</v>
      </c>
      <c r="L4" s="447" t="s">
        <v>1614</v>
      </c>
      <c r="M4" s="436" t="s">
        <v>1615</v>
      </c>
      <c r="N4" s="436" t="s">
        <v>1616</v>
      </c>
      <c r="O4" s="448" t="s">
        <v>1617</v>
      </c>
      <c r="P4" t="s">
        <v>1618</v>
      </c>
    </row>
    <row r="5" ht="56" customHeight="1" spans="1:16">
      <c r="A5" s="432">
        <v>1</v>
      </c>
      <c r="B5" s="437" t="s">
        <v>13</v>
      </c>
      <c r="C5" s="307">
        <f>D5+E5+F5+G5+H5+I5+J5+K5+L5+M5+N5+O5+P5</f>
        <v>1226148</v>
      </c>
      <c r="D5" s="432">
        <v>13000</v>
      </c>
      <c r="E5" s="432">
        <v>22000</v>
      </c>
      <c r="F5" s="438">
        <v>465205</v>
      </c>
      <c r="G5" s="444">
        <v>25000</v>
      </c>
      <c r="H5" s="432">
        <v>27471</v>
      </c>
      <c r="I5" s="432">
        <v>58177</v>
      </c>
      <c r="J5" s="432">
        <v>27284</v>
      </c>
      <c r="K5" s="432">
        <v>55000</v>
      </c>
      <c r="L5" s="432">
        <v>267534</v>
      </c>
      <c r="M5" s="432">
        <v>105000</v>
      </c>
      <c r="N5" s="449">
        <v>150406</v>
      </c>
      <c r="O5" s="449">
        <v>36791</v>
      </c>
      <c r="P5">
        <v>-26720</v>
      </c>
    </row>
    <row r="6" spans="1:16">
      <c r="A6" s="438">
        <v>201</v>
      </c>
      <c r="B6" s="439" t="s">
        <v>1619</v>
      </c>
      <c r="C6" s="307">
        <f t="shared" ref="C6:C69" si="0">D6+E6+F6+G6+H6+I6+J6+K6+L6+M6+N6+O6+P6</f>
        <v>90668</v>
      </c>
      <c r="D6" s="432"/>
      <c r="E6" s="432"/>
      <c r="F6" s="438">
        <v>22416</v>
      </c>
      <c r="G6" s="432">
        <v>700</v>
      </c>
      <c r="H6" s="432"/>
      <c r="I6" s="432">
        <v>7304</v>
      </c>
      <c r="J6" s="432">
        <v>8185</v>
      </c>
      <c r="K6" s="432">
        <v>1000</v>
      </c>
      <c r="L6" s="432">
        <v>1033</v>
      </c>
      <c r="M6" s="432">
        <f>38693+1000+927</f>
        <v>40620</v>
      </c>
      <c r="N6" s="432">
        <v>1410</v>
      </c>
      <c r="O6"/>
      <c r="P6">
        <v>8000</v>
      </c>
    </row>
    <row r="7" spans="1:14">
      <c r="A7" s="438">
        <v>20101</v>
      </c>
      <c r="B7" s="398" t="s">
        <v>1620</v>
      </c>
      <c r="C7" s="307">
        <f t="shared" si="0"/>
        <v>1046</v>
      </c>
      <c r="D7" s="432"/>
      <c r="E7" s="432"/>
      <c r="F7" s="445">
        <v>703</v>
      </c>
      <c r="G7" s="432"/>
      <c r="H7" s="432"/>
      <c r="I7" s="432">
        <v>343</v>
      </c>
      <c r="J7" s="432"/>
      <c r="K7" s="432"/>
      <c r="L7" s="432"/>
      <c r="M7" s="432"/>
      <c r="N7" s="432"/>
    </row>
    <row r="8" spans="1:14">
      <c r="A8" s="438">
        <v>2010101</v>
      </c>
      <c r="B8" s="398" t="s">
        <v>1621</v>
      </c>
      <c r="C8" s="307">
        <f t="shared" si="0"/>
        <v>640</v>
      </c>
      <c r="D8" s="432"/>
      <c r="E8" s="432"/>
      <c r="F8" s="476">
        <v>640</v>
      </c>
      <c r="G8" s="432"/>
      <c r="H8" s="432"/>
      <c r="I8" s="432"/>
      <c r="J8" s="432"/>
      <c r="K8" s="432"/>
      <c r="L8" s="432"/>
      <c r="M8" s="432"/>
      <c r="N8" s="432"/>
    </row>
    <row r="9" spans="1:14">
      <c r="A9" s="438">
        <v>2010102</v>
      </c>
      <c r="B9" s="398" t="s">
        <v>1622</v>
      </c>
      <c r="C9" s="307">
        <f t="shared" si="0"/>
        <v>259</v>
      </c>
      <c r="D9" s="432"/>
      <c r="E9" s="432"/>
      <c r="F9" s="438"/>
      <c r="G9" s="432"/>
      <c r="H9" s="432"/>
      <c r="I9" s="432">
        <v>259</v>
      </c>
      <c r="J9" s="432"/>
      <c r="K9" s="432"/>
      <c r="L9" s="432"/>
      <c r="M9" s="432"/>
      <c r="N9" s="432"/>
    </row>
    <row r="10" hidden="1" spans="1:14">
      <c r="A10" s="438">
        <v>2010103</v>
      </c>
      <c r="B10" s="398" t="s">
        <v>1623</v>
      </c>
      <c r="C10" s="307">
        <f t="shared" si="0"/>
        <v>0</v>
      </c>
      <c r="D10" s="432"/>
      <c r="E10" s="432"/>
      <c r="F10" s="438"/>
      <c r="G10" s="432"/>
      <c r="H10" s="432"/>
      <c r="I10" s="432"/>
      <c r="J10" s="432"/>
      <c r="K10" s="432"/>
      <c r="L10" s="432"/>
      <c r="M10" s="432"/>
      <c r="N10" s="432"/>
    </row>
    <row r="11" spans="1:14">
      <c r="A11" s="438">
        <v>2010104</v>
      </c>
      <c r="B11" s="398" t="s">
        <v>1624</v>
      </c>
      <c r="C11" s="307">
        <f t="shared" si="0"/>
        <v>84</v>
      </c>
      <c r="D11" s="432"/>
      <c r="E11" s="432"/>
      <c r="F11" s="438"/>
      <c r="G11" s="432"/>
      <c r="H11" s="432"/>
      <c r="I11" s="432">
        <v>84</v>
      </c>
      <c r="J11" s="432"/>
      <c r="K11" s="432"/>
      <c r="L11" s="432"/>
      <c r="M11" s="432"/>
      <c r="N11" s="432"/>
    </row>
    <row r="12" hidden="1" spans="1:14">
      <c r="A12" s="438">
        <v>2010105</v>
      </c>
      <c r="B12" s="398" t="s">
        <v>1625</v>
      </c>
      <c r="C12" s="307">
        <f t="shared" si="0"/>
        <v>0</v>
      </c>
      <c r="D12" s="432"/>
      <c r="E12" s="432"/>
      <c r="F12" s="438"/>
      <c r="G12" s="432"/>
      <c r="H12" s="432"/>
      <c r="I12" s="432"/>
      <c r="J12" s="432"/>
      <c r="K12" s="432"/>
      <c r="L12" s="432"/>
      <c r="M12" s="432"/>
      <c r="N12" s="432"/>
    </row>
    <row r="13" hidden="1" spans="1:14">
      <c r="A13" s="438">
        <v>2010106</v>
      </c>
      <c r="B13" s="398" t="s">
        <v>1626</v>
      </c>
      <c r="C13" s="307">
        <f t="shared" si="0"/>
        <v>0</v>
      </c>
      <c r="D13" s="432"/>
      <c r="E13" s="432"/>
      <c r="F13" s="438"/>
      <c r="G13" s="432"/>
      <c r="H13" s="432"/>
      <c r="I13" s="432"/>
      <c r="J13" s="432"/>
      <c r="K13" s="432"/>
      <c r="L13" s="432"/>
      <c r="M13" s="432"/>
      <c r="N13" s="432"/>
    </row>
    <row r="14" hidden="1" spans="1:14">
      <c r="A14" s="438">
        <v>2010107</v>
      </c>
      <c r="B14" s="398" t="s">
        <v>1627</v>
      </c>
      <c r="C14" s="307">
        <f t="shared" si="0"/>
        <v>0</v>
      </c>
      <c r="D14" s="432"/>
      <c r="E14" s="432"/>
      <c r="F14" s="438"/>
      <c r="G14" s="432"/>
      <c r="H14" s="432"/>
      <c r="I14" s="432"/>
      <c r="J14" s="432"/>
      <c r="K14" s="432"/>
      <c r="L14" s="432"/>
      <c r="M14" s="432"/>
      <c r="N14" s="432"/>
    </row>
    <row r="15" hidden="1" spans="1:14">
      <c r="A15" s="438">
        <v>2010108</v>
      </c>
      <c r="B15" s="398" t="s">
        <v>1628</v>
      </c>
      <c r="C15" s="307">
        <f t="shared" si="0"/>
        <v>0</v>
      </c>
      <c r="D15" s="432"/>
      <c r="E15" s="432"/>
      <c r="F15" s="438"/>
      <c r="G15" s="432"/>
      <c r="H15" s="432"/>
      <c r="I15" s="432"/>
      <c r="J15" s="432"/>
      <c r="K15" s="432"/>
      <c r="L15" s="432"/>
      <c r="M15" s="432"/>
      <c r="N15" s="432"/>
    </row>
    <row r="16" hidden="1" spans="1:14">
      <c r="A16" s="438">
        <v>2010109</v>
      </c>
      <c r="B16" s="398" t="s">
        <v>1629</v>
      </c>
      <c r="C16" s="307">
        <f t="shared" si="0"/>
        <v>0</v>
      </c>
      <c r="D16" s="432"/>
      <c r="E16" s="432"/>
      <c r="F16" s="438"/>
      <c r="G16" s="432"/>
      <c r="H16" s="432"/>
      <c r="I16" s="432"/>
      <c r="J16" s="432"/>
      <c r="K16" s="432"/>
      <c r="L16" s="432"/>
      <c r="M16" s="432"/>
      <c r="N16" s="432"/>
    </row>
    <row r="17" spans="1:14">
      <c r="A17" s="438">
        <v>2010150</v>
      </c>
      <c r="B17" s="398" t="s">
        <v>1630</v>
      </c>
      <c r="C17" s="307">
        <f t="shared" si="0"/>
        <v>63</v>
      </c>
      <c r="D17" s="432"/>
      <c r="E17" s="432"/>
      <c r="F17" s="438">
        <v>63</v>
      </c>
      <c r="G17" s="432"/>
      <c r="H17" s="432"/>
      <c r="I17" s="432"/>
      <c r="J17" s="432"/>
      <c r="K17" s="432"/>
      <c r="L17" s="432"/>
      <c r="M17" s="432"/>
      <c r="N17" s="432"/>
    </row>
    <row r="18" hidden="1" spans="1:14">
      <c r="A18" s="438">
        <v>2010199</v>
      </c>
      <c r="B18" s="398" t="s">
        <v>1631</v>
      </c>
      <c r="C18" s="307">
        <f t="shared" si="0"/>
        <v>0</v>
      </c>
      <c r="D18" s="432"/>
      <c r="E18" s="432"/>
      <c r="F18" s="438"/>
      <c r="G18" s="432"/>
      <c r="H18" s="432"/>
      <c r="I18" s="432"/>
      <c r="J18" s="432"/>
      <c r="K18" s="432"/>
      <c r="L18" s="432"/>
      <c r="M18" s="432"/>
      <c r="N18" s="432"/>
    </row>
    <row r="19" spans="1:14">
      <c r="A19" s="438">
        <v>20102</v>
      </c>
      <c r="B19" s="398" t="s">
        <v>1632</v>
      </c>
      <c r="C19" s="307">
        <f t="shared" si="0"/>
        <v>1045</v>
      </c>
      <c r="D19" s="432"/>
      <c r="E19" s="432"/>
      <c r="F19" s="438">
        <v>782</v>
      </c>
      <c r="G19" s="432"/>
      <c r="H19" s="432"/>
      <c r="I19" s="432">
        <v>263</v>
      </c>
      <c r="J19" s="432"/>
      <c r="K19" s="432"/>
      <c r="L19" s="432"/>
      <c r="M19" s="432"/>
      <c r="N19" s="432"/>
    </row>
    <row r="20" spans="1:14">
      <c r="A20" s="438">
        <v>2010201</v>
      </c>
      <c r="B20" s="398" t="s">
        <v>1621</v>
      </c>
      <c r="C20" s="307">
        <f t="shared" si="0"/>
        <v>697</v>
      </c>
      <c r="D20" s="432"/>
      <c r="E20" s="432"/>
      <c r="F20" s="438">
        <v>697</v>
      </c>
      <c r="G20" s="432"/>
      <c r="H20" s="432"/>
      <c r="I20" s="432"/>
      <c r="J20" s="432"/>
      <c r="K20" s="432"/>
      <c r="L20" s="432"/>
      <c r="M20" s="432"/>
      <c r="N20" s="432"/>
    </row>
    <row r="21" spans="1:14">
      <c r="A21" s="438">
        <v>2010202</v>
      </c>
      <c r="B21" s="398" t="s">
        <v>1622</v>
      </c>
      <c r="C21" s="307">
        <f t="shared" si="0"/>
        <v>59</v>
      </c>
      <c r="D21" s="432"/>
      <c r="E21" s="432"/>
      <c r="F21" s="438"/>
      <c r="G21" s="432"/>
      <c r="H21" s="432"/>
      <c r="I21" s="432">
        <v>59</v>
      </c>
      <c r="J21" s="432"/>
      <c r="K21" s="432"/>
      <c r="L21" s="432"/>
      <c r="M21" s="432"/>
      <c r="N21" s="432"/>
    </row>
    <row r="22" hidden="1" spans="1:14">
      <c r="A22" s="438">
        <v>2010203</v>
      </c>
      <c r="B22" s="398" t="s">
        <v>1623</v>
      </c>
      <c r="C22" s="307">
        <f t="shared" si="0"/>
        <v>0</v>
      </c>
      <c r="D22" s="432"/>
      <c r="E22" s="432"/>
      <c r="F22" s="438"/>
      <c r="G22" s="432"/>
      <c r="H22" s="432"/>
      <c r="I22" s="432"/>
      <c r="J22" s="432"/>
      <c r="K22" s="432"/>
      <c r="L22" s="432"/>
      <c r="M22" s="432"/>
      <c r="N22" s="432"/>
    </row>
    <row r="23" spans="1:14">
      <c r="A23" s="438">
        <v>2010204</v>
      </c>
      <c r="B23" s="398" t="s">
        <v>1633</v>
      </c>
      <c r="C23" s="307">
        <f t="shared" si="0"/>
        <v>40</v>
      </c>
      <c r="D23" s="432"/>
      <c r="E23" s="432"/>
      <c r="F23" s="438"/>
      <c r="G23" s="432"/>
      <c r="H23" s="432"/>
      <c r="I23" s="432">
        <v>40</v>
      </c>
      <c r="J23" s="432"/>
      <c r="K23" s="432"/>
      <c r="L23" s="432"/>
      <c r="M23" s="432"/>
      <c r="N23" s="432"/>
    </row>
    <row r="24" spans="1:14">
      <c r="A24" s="438">
        <v>2010205</v>
      </c>
      <c r="B24" s="398" t="s">
        <v>1634</v>
      </c>
      <c r="C24" s="307">
        <f t="shared" si="0"/>
        <v>124</v>
      </c>
      <c r="D24" s="432"/>
      <c r="E24" s="432"/>
      <c r="F24" s="438"/>
      <c r="G24" s="432"/>
      <c r="H24" s="432"/>
      <c r="I24" s="432">
        <v>124</v>
      </c>
      <c r="J24" s="432"/>
      <c r="K24" s="432"/>
      <c r="L24" s="432"/>
      <c r="M24" s="432"/>
      <c r="N24" s="432"/>
    </row>
    <row r="25" spans="1:14">
      <c r="A25" s="438">
        <v>2010206</v>
      </c>
      <c r="B25" s="398" t="s">
        <v>1635</v>
      </c>
      <c r="C25" s="307">
        <f t="shared" si="0"/>
        <v>40</v>
      </c>
      <c r="D25" s="432"/>
      <c r="E25" s="432"/>
      <c r="F25" s="438"/>
      <c r="G25" s="432"/>
      <c r="H25" s="432"/>
      <c r="I25" s="432">
        <v>40</v>
      </c>
      <c r="J25" s="432"/>
      <c r="K25" s="432"/>
      <c r="L25" s="432"/>
      <c r="M25" s="432"/>
      <c r="N25" s="432"/>
    </row>
    <row r="26" spans="1:14">
      <c r="A26" s="438">
        <v>2010250</v>
      </c>
      <c r="B26" s="398" t="s">
        <v>1630</v>
      </c>
      <c r="C26" s="307">
        <f t="shared" si="0"/>
        <v>85</v>
      </c>
      <c r="D26" s="432"/>
      <c r="E26" s="432"/>
      <c r="F26" s="438">
        <v>85</v>
      </c>
      <c r="G26" s="432"/>
      <c r="H26" s="432"/>
      <c r="I26" s="432"/>
      <c r="J26" s="432"/>
      <c r="K26" s="432"/>
      <c r="L26" s="432"/>
      <c r="M26" s="432"/>
      <c r="N26" s="432"/>
    </row>
    <row r="27" hidden="1" spans="1:14">
      <c r="A27" s="438">
        <v>2010299</v>
      </c>
      <c r="B27" s="398" t="s">
        <v>1636</v>
      </c>
      <c r="C27" s="307">
        <f t="shared" si="0"/>
        <v>0</v>
      </c>
      <c r="D27" s="432"/>
      <c r="E27" s="432"/>
      <c r="F27" s="438"/>
      <c r="G27" s="432"/>
      <c r="H27" s="432"/>
      <c r="I27" s="432"/>
      <c r="J27" s="432"/>
      <c r="K27" s="432"/>
      <c r="L27" s="432"/>
      <c r="M27" s="432"/>
      <c r="N27" s="432"/>
    </row>
    <row r="28" spans="1:16">
      <c r="A28" s="438">
        <v>20103</v>
      </c>
      <c r="B28" s="398" t="s">
        <v>1637</v>
      </c>
      <c r="C28" s="307">
        <f t="shared" si="0"/>
        <v>52650</v>
      </c>
      <c r="D28" s="432"/>
      <c r="E28" s="432"/>
      <c r="F28" s="476">
        <v>1988</v>
      </c>
      <c r="G28" s="432">
        <v>700</v>
      </c>
      <c r="H28" s="432"/>
      <c r="I28" s="432">
        <v>1677</v>
      </c>
      <c r="J28" s="432">
        <v>363</v>
      </c>
      <c r="K28" s="432"/>
      <c r="L28" s="432">
        <v>303</v>
      </c>
      <c r="M28" s="432">
        <f>38551+1000</f>
        <v>39551</v>
      </c>
      <c r="N28" s="432">
        <v>68</v>
      </c>
      <c r="O28"/>
      <c r="P28">
        <v>8000</v>
      </c>
    </row>
    <row r="29" spans="1:16">
      <c r="A29" s="438">
        <v>2010301</v>
      </c>
      <c r="B29" s="398" t="s">
        <v>1621</v>
      </c>
      <c r="C29" s="307">
        <f t="shared" si="0"/>
        <v>32930</v>
      </c>
      <c r="D29" s="432"/>
      <c r="E29" s="432"/>
      <c r="F29" s="445">
        <v>1076</v>
      </c>
      <c r="G29" s="432">
        <v>400</v>
      </c>
      <c r="H29" s="432"/>
      <c r="I29" s="432"/>
      <c r="J29" s="432"/>
      <c r="K29" s="432"/>
      <c r="L29" s="432"/>
      <c r="M29" s="432">
        <v>26454</v>
      </c>
      <c r="N29" s="432"/>
      <c r="O29"/>
      <c r="P29">
        <v>5000</v>
      </c>
    </row>
    <row r="30" spans="1:14">
      <c r="A30" s="438">
        <v>2010302</v>
      </c>
      <c r="B30" s="398" t="s">
        <v>1622</v>
      </c>
      <c r="C30" s="307">
        <f t="shared" si="0"/>
        <v>2948</v>
      </c>
      <c r="D30" s="432"/>
      <c r="E30" s="432"/>
      <c r="F30" s="438"/>
      <c r="G30" s="432"/>
      <c r="H30" s="432"/>
      <c r="I30" s="432">
        <v>1577</v>
      </c>
      <c r="J30" s="432"/>
      <c r="K30" s="432"/>
      <c r="L30" s="432">
        <v>303</v>
      </c>
      <c r="M30" s="432">
        <v>1000</v>
      </c>
      <c r="N30" s="432">
        <v>68</v>
      </c>
    </row>
    <row r="31" hidden="1" spans="1:14">
      <c r="A31" s="438">
        <v>2010303</v>
      </c>
      <c r="B31" s="398" t="s">
        <v>1623</v>
      </c>
      <c r="C31" s="307">
        <f t="shared" si="0"/>
        <v>0</v>
      </c>
      <c r="D31" s="432"/>
      <c r="E31" s="432"/>
      <c r="F31" s="438"/>
      <c r="G31" s="432"/>
      <c r="H31" s="432"/>
      <c r="I31" s="432"/>
      <c r="J31" s="432"/>
      <c r="K31" s="432"/>
      <c r="L31" s="432"/>
      <c r="M31" s="432"/>
      <c r="N31" s="432"/>
    </row>
    <row r="32" hidden="1" spans="1:14">
      <c r="A32" s="438">
        <v>2010304</v>
      </c>
      <c r="B32" s="398" t="s">
        <v>1638</v>
      </c>
      <c r="C32" s="307">
        <f t="shared" si="0"/>
        <v>0</v>
      </c>
      <c r="D32" s="432"/>
      <c r="E32" s="432"/>
      <c r="F32" s="438"/>
      <c r="G32" s="432"/>
      <c r="H32" s="432"/>
      <c r="I32" s="432"/>
      <c r="J32" s="432"/>
      <c r="K32" s="432"/>
      <c r="L32" s="432"/>
      <c r="M32" s="432"/>
      <c r="N32" s="432"/>
    </row>
    <row r="33" hidden="1" spans="1:14">
      <c r="A33" s="438">
        <v>2010305</v>
      </c>
      <c r="B33" s="398" t="s">
        <v>1639</v>
      </c>
      <c r="C33" s="307">
        <f t="shared" si="0"/>
        <v>0</v>
      </c>
      <c r="D33" s="432"/>
      <c r="E33" s="432"/>
      <c r="F33" s="438"/>
      <c r="G33" s="432"/>
      <c r="H33" s="432"/>
      <c r="I33" s="432"/>
      <c r="J33" s="432"/>
      <c r="K33" s="432"/>
      <c r="L33" s="432"/>
      <c r="M33" s="432"/>
      <c r="N33" s="432"/>
    </row>
    <row r="34" hidden="1" spans="1:14">
      <c r="A34" s="438">
        <v>2010306</v>
      </c>
      <c r="B34" s="398" t="s">
        <v>1640</v>
      </c>
      <c r="C34" s="307">
        <f t="shared" si="0"/>
        <v>0</v>
      </c>
      <c r="D34" s="432"/>
      <c r="E34" s="432"/>
      <c r="F34" s="438"/>
      <c r="G34" s="432"/>
      <c r="H34" s="432"/>
      <c r="I34" s="432"/>
      <c r="J34" s="432"/>
      <c r="K34" s="432"/>
      <c r="L34" s="432"/>
      <c r="M34" s="432"/>
      <c r="N34" s="432"/>
    </row>
    <row r="35" hidden="1" spans="1:14">
      <c r="A35" s="438">
        <v>2010308</v>
      </c>
      <c r="B35" s="398" t="s">
        <v>1641</v>
      </c>
      <c r="C35" s="307">
        <f t="shared" si="0"/>
        <v>0</v>
      </c>
      <c r="D35" s="432"/>
      <c r="E35" s="432"/>
      <c r="F35" s="438"/>
      <c r="G35" s="432"/>
      <c r="H35" s="432"/>
      <c r="I35" s="432"/>
      <c r="J35" s="432"/>
      <c r="K35" s="432"/>
      <c r="L35" s="432"/>
      <c r="M35" s="432"/>
      <c r="N35" s="432"/>
    </row>
    <row r="36" hidden="1" spans="1:14">
      <c r="A36" s="438">
        <v>2010309</v>
      </c>
      <c r="B36" s="398" t="s">
        <v>1642</v>
      </c>
      <c r="C36" s="307">
        <f t="shared" si="0"/>
        <v>0</v>
      </c>
      <c r="D36" s="432"/>
      <c r="E36" s="432"/>
      <c r="F36" s="438"/>
      <c r="G36" s="432"/>
      <c r="H36" s="432"/>
      <c r="I36" s="432"/>
      <c r="J36" s="432"/>
      <c r="K36" s="432"/>
      <c r="L36" s="432"/>
      <c r="M36" s="432"/>
      <c r="N36" s="432"/>
    </row>
    <row r="37" spans="1:16">
      <c r="A37" s="438">
        <v>2010350</v>
      </c>
      <c r="B37" s="398" t="s">
        <v>1630</v>
      </c>
      <c r="C37" s="307">
        <f t="shared" si="0"/>
        <v>16309</v>
      </c>
      <c r="D37" s="432"/>
      <c r="E37" s="432"/>
      <c r="F37" s="438">
        <v>912</v>
      </c>
      <c r="G37" s="432">
        <v>300</v>
      </c>
      <c r="H37" s="432"/>
      <c r="I37" s="432"/>
      <c r="J37" s="432"/>
      <c r="K37" s="432"/>
      <c r="L37" s="432"/>
      <c r="M37" s="432">
        <v>12097</v>
      </c>
      <c r="N37" s="432"/>
      <c r="O37"/>
      <c r="P37">
        <v>3000</v>
      </c>
    </row>
    <row r="38" spans="1:14">
      <c r="A38" s="438">
        <v>2010399</v>
      </c>
      <c r="B38" s="398" t="s">
        <v>1643</v>
      </c>
      <c r="C38" s="307">
        <f t="shared" si="0"/>
        <v>463</v>
      </c>
      <c r="D38" s="432"/>
      <c r="E38" s="432"/>
      <c r="F38" s="438"/>
      <c r="G38" s="432"/>
      <c r="H38" s="432"/>
      <c r="I38" s="432">
        <v>100</v>
      </c>
      <c r="J38" s="432">
        <v>363</v>
      </c>
      <c r="K38" s="432"/>
      <c r="L38" s="432"/>
      <c r="M38" s="432"/>
      <c r="N38" s="432"/>
    </row>
    <row r="39" spans="1:14">
      <c r="A39" s="438">
        <v>20104</v>
      </c>
      <c r="B39" s="398" t="s">
        <v>1644</v>
      </c>
      <c r="C39" s="307">
        <f t="shared" si="0"/>
        <v>3228</v>
      </c>
      <c r="D39" s="432"/>
      <c r="E39" s="432"/>
      <c r="F39" s="438">
        <v>1365</v>
      </c>
      <c r="G39" s="432"/>
      <c r="H39" s="432"/>
      <c r="I39" s="432"/>
      <c r="J39" s="432">
        <v>812</v>
      </c>
      <c r="K39" s="432">
        <v>1000</v>
      </c>
      <c r="L39" s="432"/>
      <c r="M39" s="432"/>
      <c r="N39" s="432">
        <v>51</v>
      </c>
    </row>
    <row r="40" spans="1:14">
      <c r="A40" s="438">
        <v>2010401</v>
      </c>
      <c r="B40" s="398" t="s">
        <v>1621</v>
      </c>
      <c r="C40" s="307">
        <f t="shared" si="0"/>
        <v>794</v>
      </c>
      <c r="D40" s="432"/>
      <c r="E40" s="432"/>
      <c r="F40" s="438">
        <v>794</v>
      </c>
      <c r="G40" s="432"/>
      <c r="H40" s="432"/>
      <c r="I40" s="432"/>
      <c r="J40" s="432"/>
      <c r="K40" s="432"/>
      <c r="L40" s="432"/>
      <c r="M40" s="432"/>
      <c r="N40" s="432"/>
    </row>
    <row r="41" spans="1:14">
      <c r="A41" s="438">
        <v>2010402</v>
      </c>
      <c r="B41" s="398" t="s">
        <v>1622</v>
      </c>
      <c r="C41" s="307">
        <f t="shared" si="0"/>
        <v>918</v>
      </c>
      <c r="D41" s="432"/>
      <c r="E41" s="432"/>
      <c r="F41" s="438"/>
      <c r="G41" s="432"/>
      <c r="H41" s="432"/>
      <c r="I41" s="432"/>
      <c r="J41" s="432">
        <v>682</v>
      </c>
      <c r="K41" s="432">
        <v>200</v>
      </c>
      <c r="L41" s="432"/>
      <c r="M41" s="432"/>
      <c r="N41" s="432">
        <v>36</v>
      </c>
    </row>
    <row r="42" hidden="1" spans="1:14">
      <c r="A42" s="438">
        <v>2010403</v>
      </c>
      <c r="B42" s="398" t="s">
        <v>1623</v>
      </c>
      <c r="C42" s="307">
        <f t="shared" si="0"/>
        <v>0</v>
      </c>
      <c r="D42" s="432"/>
      <c r="E42" s="432"/>
      <c r="F42" s="438"/>
      <c r="G42" s="432"/>
      <c r="H42" s="432"/>
      <c r="I42" s="432"/>
      <c r="J42" s="432"/>
      <c r="K42" s="432"/>
      <c r="L42" s="432"/>
      <c r="M42" s="432"/>
      <c r="N42" s="432"/>
    </row>
    <row r="43" spans="1:14">
      <c r="A43" s="438">
        <v>2010404</v>
      </c>
      <c r="B43" s="398" t="s">
        <v>1645</v>
      </c>
      <c r="C43" s="307">
        <f t="shared" si="0"/>
        <v>145</v>
      </c>
      <c r="D43" s="432"/>
      <c r="E43" s="432"/>
      <c r="F43" s="438"/>
      <c r="G43" s="432"/>
      <c r="H43" s="432"/>
      <c r="I43" s="432"/>
      <c r="J43" s="432">
        <v>130</v>
      </c>
      <c r="K43" s="432"/>
      <c r="L43" s="432"/>
      <c r="M43" s="432"/>
      <c r="N43" s="432">
        <v>15</v>
      </c>
    </row>
    <row r="44" hidden="1" spans="1:14">
      <c r="A44" s="438">
        <v>2010405</v>
      </c>
      <c r="B44" s="398" t="s">
        <v>1646</v>
      </c>
      <c r="C44" s="307">
        <f t="shared" si="0"/>
        <v>0</v>
      </c>
      <c r="D44" s="432"/>
      <c r="E44" s="432"/>
      <c r="F44" s="438"/>
      <c r="G44" s="432"/>
      <c r="H44" s="432"/>
      <c r="I44" s="432"/>
      <c r="J44" s="432"/>
      <c r="K44" s="432"/>
      <c r="L44" s="432"/>
      <c r="M44" s="432"/>
      <c r="N44" s="432"/>
    </row>
    <row r="45" spans="1:14">
      <c r="A45" s="438">
        <v>2010406</v>
      </c>
      <c r="B45" s="398" t="s">
        <v>1647</v>
      </c>
      <c r="C45" s="307">
        <f t="shared" si="0"/>
        <v>800</v>
      </c>
      <c r="D45" s="432"/>
      <c r="E45" s="432"/>
      <c r="F45" s="438"/>
      <c r="G45" s="432"/>
      <c r="H45" s="432"/>
      <c r="I45" s="432"/>
      <c r="J45" s="432"/>
      <c r="K45" s="432">
        <v>800</v>
      </c>
      <c r="L45" s="432"/>
      <c r="M45" s="432"/>
      <c r="N45" s="432"/>
    </row>
    <row r="46" hidden="1" spans="1:14">
      <c r="A46" s="438">
        <v>2010407</v>
      </c>
      <c r="B46" s="398" t="s">
        <v>1648</v>
      </c>
      <c r="C46" s="307">
        <f t="shared" si="0"/>
        <v>0</v>
      </c>
      <c r="D46" s="432"/>
      <c r="E46" s="432"/>
      <c r="F46" s="438"/>
      <c r="G46" s="432"/>
      <c r="H46" s="432"/>
      <c r="I46" s="432"/>
      <c r="J46" s="432"/>
      <c r="K46" s="432"/>
      <c r="L46" s="432"/>
      <c r="M46" s="432"/>
      <c r="N46" s="432"/>
    </row>
    <row r="47" hidden="1" spans="1:14">
      <c r="A47" s="438">
        <v>2010408</v>
      </c>
      <c r="B47" s="398" t="s">
        <v>1649</v>
      </c>
      <c r="C47" s="307">
        <f t="shared" si="0"/>
        <v>0</v>
      </c>
      <c r="D47" s="432"/>
      <c r="E47" s="432"/>
      <c r="F47" s="438"/>
      <c r="G47" s="432"/>
      <c r="H47" s="432"/>
      <c r="I47" s="432"/>
      <c r="J47" s="432"/>
      <c r="K47" s="432"/>
      <c r="L47" s="432"/>
      <c r="M47" s="432"/>
      <c r="N47" s="432"/>
    </row>
    <row r="48" spans="1:14">
      <c r="A48" s="438">
        <v>2010450</v>
      </c>
      <c r="B48" s="398" t="s">
        <v>1630</v>
      </c>
      <c r="C48" s="307">
        <f t="shared" si="0"/>
        <v>571</v>
      </c>
      <c r="D48" s="432"/>
      <c r="E48" s="432"/>
      <c r="F48" s="438">
        <v>571</v>
      </c>
      <c r="G48" s="432"/>
      <c r="H48" s="432"/>
      <c r="I48" s="432"/>
      <c r="J48" s="432"/>
      <c r="K48" s="432"/>
      <c r="L48" s="432"/>
      <c r="M48" s="432"/>
      <c r="N48" s="432"/>
    </row>
    <row r="49" hidden="1" spans="1:14">
      <c r="A49" s="438">
        <v>2010499</v>
      </c>
      <c r="B49" s="398" t="s">
        <v>1650</v>
      </c>
      <c r="C49" s="307">
        <f t="shared" si="0"/>
        <v>0</v>
      </c>
      <c r="D49" s="432"/>
      <c r="E49" s="432"/>
      <c r="F49" s="438"/>
      <c r="G49" s="432"/>
      <c r="H49" s="432"/>
      <c r="I49" s="432"/>
      <c r="J49" s="432">
        <v>0</v>
      </c>
      <c r="K49" s="432"/>
      <c r="L49" s="432"/>
      <c r="M49" s="432"/>
      <c r="N49" s="432"/>
    </row>
    <row r="50" spans="1:14">
      <c r="A50" s="438">
        <v>20105</v>
      </c>
      <c r="B50" s="398" t="s">
        <v>1651</v>
      </c>
      <c r="C50" s="307">
        <f t="shared" si="0"/>
        <v>659</v>
      </c>
      <c r="D50" s="432"/>
      <c r="E50" s="432"/>
      <c r="F50" s="438">
        <v>364</v>
      </c>
      <c r="G50" s="432"/>
      <c r="H50" s="432"/>
      <c r="I50" s="432">
        <v>165</v>
      </c>
      <c r="J50" s="432">
        <v>62</v>
      </c>
      <c r="K50" s="432"/>
      <c r="L50" s="432">
        <v>30</v>
      </c>
      <c r="M50" s="432"/>
      <c r="N50" s="450">
        <v>38</v>
      </c>
    </row>
    <row r="51" spans="1:14">
      <c r="A51" s="438">
        <v>2010501</v>
      </c>
      <c r="B51" s="398" t="s">
        <v>1621</v>
      </c>
      <c r="C51" s="307">
        <f t="shared" si="0"/>
        <v>316</v>
      </c>
      <c r="D51" s="432"/>
      <c r="E51" s="432"/>
      <c r="F51" s="438">
        <v>316</v>
      </c>
      <c r="G51" s="432"/>
      <c r="H51" s="432"/>
      <c r="I51" s="432"/>
      <c r="J51" s="432"/>
      <c r="K51" s="432"/>
      <c r="L51" s="432"/>
      <c r="M51" s="432"/>
      <c r="N51" s="432"/>
    </row>
    <row r="52" hidden="1" spans="1:14">
      <c r="A52" s="438">
        <v>2010502</v>
      </c>
      <c r="B52" s="398" t="s">
        <v>1622</v>
      </c>
      <c r="C52" s="307">
        <f t="shared" si="0"/>
        <v>0</v>
      </c>
      <c r="D52" s="432"/>
      <c r="E52" s="432"/>
      <c r="F52" s="438"/>
      <c r="G52" s="432"/>
      <c r="H52" s="432"/>
      <c r="I52" s="432"/>
      <c r="J52" s="432"/>
      <c r="K52" s="432"/>
      <c r="L52" s="432"/>
      <c r="M52" s="432"/>
      <c r="N52" s="432"/>
    </row>
    <row r="53" spans="1:14">
      <c r="A53" s="438">
        <v>2010503</v>
      </c>
      <c r="B53" s="398" t="s">
        <v>1623</v>
      </c>
      <c r="C53" s="307">
        <f t="shared" si="0"/>
        <v>10</v>
      </c>
      <c r="D53" s="432"/>
      <c r="E53" s="432"/>
      <c r="F53" s="438"/>
      <c r="G53" s="432"/>
      <c r="H53" s="432"/>
      <c r="I53" s="432"/>
      <c r="J53" s="432">
        <v>10</v>
      </c>
      <c r="K53" s="432"/>
      <c r="L53" s="432"/>
      <c r="M53" s="432"/>
      <c r="N53" s="432"/>
    </row>
    <row r="54" hidden="1" spans="1:14">
      <c r="A54" s="438">
        <v>2010504</v>
      </c>
      <c r="B54" s="398" t="s">
        <v>1652</v>
      </c>
      <c r="C54" s="307">
        <f t="shared" si="0"/>
        <v>0</v>
      </c>
      <c r="D54" s="432"/>
      <c r="E54" s="432"/>
      <c r="F54" s="438"/>
      <c r="G54" s="432"/>
      <c r="H54" s="432"/>
      <c r="I54" s="432"/>
      <c r="J54" s="432"/>
      <c r="K54" s="432"/>
      <c r="L54" s="432"/>
      <c r="M54" s="432"/>
      <c r="N54" s="432"/>
    </row>
    <row r="55" hidden="1" spans="1:14">
      <c r="A55" s="438">
        <v>2010505</v>
      </c>
      <c r="B55" s="398" t="s">
        <v>1653</v>
      </c>
      <c r="C55" s="307">
        <f t="shared" si="0"/>
        <v>0</v>
      </c>
      <c r="D55" s="432"/>
      <c r="E55" s="432"/>
      <c r="F55" s="438"/>
      <c r="G55" s="432"/>
      <c r="H55" s="432"/>
      <c r="I55" s="432"/>
      <c r="J55" s="432"/>
      <c r="K55" s="432"/>
      <c r="L55" s="432"/>
      <c r="M55" s="432"/>
      <c r="N55" s="432"/>
    </row>
    <row r="56" hidden="1" spans="1:14">
      <c r="A56" s="438">
        <v>2010506</v>
      </c>
      <c r="B56" s="398" t="s">
        <v>1654</v>
      </c>
      <c r="C56" s="307">
        <f t="shared" si="0"/>
        <v>0</v>
      </c>
      <c r="D56" s="432"/>
      <c r="E56" s="432"/>
      <c r="F56" s="438"/>
      <c r="G56" s="432"/>
      <c r="H56" s="432"/>
      <c r="I56" s="432"/>
      <c r="J56" s="432"/>
      <c r="K56" s="432"/>
      <c r="L56" s="432"/>
      <c r="M56" s="432"/>
      <c r="N56" s="432"/>
    </row>
    <row r="57" spans="1:14">
      <c r="A57" s="438">
        <v>2010507</v>
      </c>
      <c r="B57" s="398" t="s">
        <v>1655</v>
      </c>
      <c r="C57" s="307">
        <f t="shared" si="0"/>
        <v>16</v>
      </c>
      <c r="D57" s="432"/>
      <c r="E57" s="432"/>
      <c r="F57" s="438"/>
      <c r="G57" s="432"/>
      <c r="H57" s="432"/>
      <c r="I57" s="432"/>
      <c r="J57" s="432"/>
      <c r="K57" s="432"/>
      <c r="L57" s="432"/>
      <c r="M57" s="432"/>
      <c r="N57" s="432">
        <v>16</v>
      </c>
    </row>
    <row r="58" spans="1:14">
      <c r="A58" s="438">
        <v>2010508</v>
      </c>
      <c r="B58" s="398" t="s">
        <v>1656</v>
      </c>
      <c r="C58" s="307">
        <f t="shared" si="0"/>
        <v>269</v>
      </c>
      <c r="D58" s="432"/>
      <c r="E58" s="432"/>
      <c r="F58" s="438"/>
      <c r="G58" s="432"/>
      <c r="H58" s="432"/>
      <c r="I58" s="432">
        <v>165</v>
      </c>
      <c r="J58" s="432">
        <v>52</v>
      </c>
      <c r="K58" s="432"/>
      <c r="L58" s="432">
        <v>30</v>
      </c>
      <c r="M58" s="432"/>
      <c r="N58" s="432">
        <v>22</v>
      </c>
    </row>
    <row r="59" spans="1:14">
      <c r="A59" s="438">
        <v>2010550</v>
      </c>
      <c r="B59" s="398" t="s">
        <v>1630</v>
      </c>
      <c r="C59" s="307">
        <f t="shared" si="0"/>
        <v>48</v>
      </c>
      <c r="D59" s="432"/>
      <c r="E59" s="432"/>
      <c r="F59" s="438">
        <v>48</v>
      </c>
      <c r="G59" s="432"/>
      <c r="H59" s="432"/>
      <c r="I59" s="432"/>
      <c r="J59" s="432"/>
      <c r="K59" s="432"/>
      <c r="L59" s="432"/>
      <c r="M59" s="432"/>
      <c r="N59" s="432"/>
    </row>
    <row r="60" hidden="1" spans="1:14">
      <c r="A60" s="438">
        <v>2010599</v>
      </c>
      <c r="B60" s="398" t="s">
        <v>1657</v>
      </c>
      <c r="C60" s="307">
        <f t="shared" si="0"/>
        <v>0</v>
      </c>
      <c r="D60" s="432"/>
      <c r="E60" s="432"/>
      <c r="F60" s="438"/>
      <c r="G60" s="432"/>
      <c r="H60" s="432"/>
      <c r="I60" s="432"/>
      <c r="J60" s="432"/>
      <c r="K60" s="432"/>
      <c r="L60" s="432"/>
      <c r="M60" s="432"/>
      <c r="N60" s="432"/>
    </row>
    <row r="61" spans="1:14">
      <c r="A61" s="438">
        <v>20106</v>
      </c>
      <c r="B61" s="398" t="s">
        <v>1658</v>
      </c>
      <c r="C61" s="307">
        <f t="shared" si="0"/>
        <v>3034</v>
      </c>
      <c r="D61" s="432"/>
      <c r="E61" s="432"/>
      <c r="F61" s="438">
        <v>1302</v>
      </c>
      <c r="G61" s="432"/>
      <c r="H61" s="432"/>
      <c r="I61" s="432">
        <v>152</v>
      </c>
      <c r="J61" s="432">
        <v>1325</v>
      </c>
      <c r="K61" s="432"/>
      <c r="L61" s="432">
        <v>156</v>
      </c>
      <c r="M61" s="432"/>
      <c r="N61" s="432">
        <v>99</v>
      </c>
    </row>
    <row r="62" spans="1:14">
      <c r="A62" s="438">
        <v>2010601</v>
      </c>
      <c r="B62" s="398" t="s">
        <v>1621</v>
      </c>
      <c r="C62" s="307">
        <f t="shared" si="0"/>
        <v>902</v>
      </c>
      <c r="D62" s="432"/>
      <c r="E62" s="432"/>
      <c r="F62" s="438">
        <v>902</v>
      </c>
      <c r="G62" s="432"/>
      <c r="H62" s="432"/>
      <c r="I62" s="432"/>
      <c r="J62" s="432"/>
      <c r="K62" s="432"/>
      <c r="L62" s="432"/>
      <c r="M62" s="432"/>
      <c r="N62" s="432"/>
    </row>
    <row r="63" spans="1:14">
      <c r="A63" s="438">
        <v>2010602</v>
      </c>
      <c r="B63" s="398" t="s">
        <v>1622</v>
      </c>
      <c r="C63" s="307">
        <f t="shared" si="0"/>
        <v>496</v>
      </c>
      <c r="D63" s="432"/>
      <c r="E63" s="432"/>
      <c r="F63" s="438"/>
      <c r="G63" s="432"/>
      <c r="H63" s="432"/>
      <c r="I63" s="432">
        <v>15</v>
      </c>
      <c r="J63" s="432">
        <v>325</v>
      </c>
      <c r="K63" s="432"/>
      <c r="L63" s="432">
        <v>156</v>
      </c>
      <c r="M63" s="432"/>
      <c r="N63" s="432"/>
    </row>
    <row r="64" hidden="1" spans="1:14">
      <c r="A64" s="438">
        <v>2010603</v>
      </c>
      <c r="B64" s="398" t="s">
        <v>1623</v>
      </c>
      <c r="C64" s="307">
        <f t="shared" si="0"/>
        <v>0</v>
      </c>
      <c r="D64" s="432"/>
      <c r="E64" s="432"/>
      <c r="F64" s="438"/>
      <c r="G64" s="432"/>
      <c r="H64" s="432"/>
      <c r="I64" s="432"/>
      <c r="J64" s="432"/>
      <c r="K64" s="432"/>
      <c r="L64" s="432"/>
      <c r="M64" s="432"/>
      <c r="N64" s="432"/>
    </row>
    <row r="65" hidden="1" spans="1:14">
      <c r="A65" s="438">
        <v>2010604</v>
      </c>
      <c r="B65" s="398" t="s">
        <v>1659</v>
      </c>
      <c r="C65" s="307">
        <f t="shared" si="0"/>
        <v>0</v>
      </c>
      <c r="D65" s="432"/>
      <c r="E65" s="432"/>
      <c r="F65" s="438"/>
      <c r="G65" s="432"/>
      <c r="H65" s="432"/>
      <c r="I65" s="432"/>
      <c r="J65" s="432"/>
      <c r="K65" s="432"/>
      <c r="L65" s="432"/>
      <c r="M65" s="432"/>
      <c r="N65" s="432"/>
    </row>
    <row r="66" hidden="1" spans="1:14">
      <c r="A66" s="438">
        <v>2010605</v>
      </c>
      <c r="B66" s="398" t="s">
        <v>1660</v>
      </c>
      <c r="C66" s="307">
        <f t="shared" si="0"/>
        <v>0</v>
      </c>
      <c r="D66" s="432"/>
      <c r="E66" s="432"/>
      <c r="F66" s="438"/>
      <c r="G66" s="432"/>
      <c r="H66" s="432"/>
      <c r="I66" s="432"/>
      <c r="J66" s="432"/>
      <c r="K66" s="432"/>
      <c r="L66" s="432"/>
      <c r="M66" s="432"/>
      <c r="N66" s="432"/>
    </row>
    <row r="67" hidden="1" spans="1:14">
      <c r="A67" s="438">
        <v>2010606</v>
      </c>
      <c r="B67" s="398" t="s">
        <v>1661</v>
      </c>
      <c r="C67" s="307">
        <f t="shared" si="0"/>
        <v>0</v>
      </c>
      <c r="D67" s="432"/>
      <c r="E67" s="432"/>
      <c r="F67" s="438"/>
      <c r="G67" s="432"/>
      <c r="H67" s="432"/>
      <c r="I67" s="432"/>
      <c r="J67" s="432"/>
      <c r="K67" s="432"/>
      <c r="L67" s="432"/>
      <c r="M67" s="432"/>
      <c r="N67" s="432"/>
    </row>
    <row r="68" spans="1:14">
      <c r="A68" s="438">
        <v>2010607</v>
      </c>
      <c r="B68" s="398" t="s">
        <v>1662</v>
      </c>
      <c r="C68" s="307">
        <f t="shared" si="0"/>
        <v>137</v>
      </c>
      <c r="D68" s="432"/>
      <c r="E68" s="432"/>
      <c r="F68" s="438"/>
      <c r="G68" s="432"/>
      <c r="H68" s="432"/>
      <c r="I68" s="432">
        <v>137</v>
      </c>
      <c r="J68" s="432"/>
      <c r="K68" s="432"/>
      <c r="L68" s="432"/>
      <c r="M68" s="432"/>
      <c r="N68" s="432"/>
    </row>
    <row r="69" spans="1:14">
      <c r="A69" s="438">
        <v>2010608</v>
      </c>
      <c r="B69" s="398" t="s">
        <v>1663</v>
      </c>
      <c r="C69" s="307">
        <f t="shared" si="0"/>
        <v>1099</v>
      </c>
      <c r="D69" s="432"/>
      <c r="E69" s="432"/>
      <c r="F69" s="438"/>
      <c r="G69" s="432"/>
      <c r="H69" s="432"/>
      <c r="I69" s="432"/>
      <c r="J69" s="432">
        <v>1000</v>
      </c>
      <c r="K69" s="432"/>
      <c r="L69" s="432"/>
      <c r="M69" s="432"/>
      <c r="N69" s="432">
        <v>99</v>
      </c>
    </row>
    <row r="70" spans="1:14">
      <c r="A70" s="438">
        <v>2010650</v>
      </c>
      <c r="B70" s="398" t="s">
        <v>1630</v>
      </c>
      <c r="C70" s="307">
        <f t="shared" ref="C70:C133" si="1">D70+E70+F70+G70+H70+I70+J70+K70+L70+M70+N70+O70+P70</f>
        <v>400</v>
      </c>
      <c r="D70" s="432"/>
      <c r="E70" s="432"/>
      <c r="F70" s="438">
        <v>400</v>
      </c>
      <c r="G70" s="432"/>
      <c r="H70" s="432"/>
      <c r="I70" s="432"/>
      <c r="J70" s="432"/>
      <c r="K70" s="432"/>
      <c r="L70" s="432"/>
      <c r="M70" s="432"/>
      <c r="N70" s="432"/>
    </row>
    <row r="71" hidden="1" spans="1:14">
      <c r="A71" s="438">
        <v>2010699</v>
      </c>
      <c r="B71" s="398" t="s">
        <v>1664</v>
      </c>
      <c r="C71" s="307">
        <f t="shared" si="1"/>
        <v>0</v>
      </c>
      <c r="D71" s="432"/>
      <c r="E71" s="432"/>
      <c r="F71" s="438"/>
      <c r="G71" s="432"/>
      <c r="H71" s="432"/>
      <c r="I71" s="432"/>
      <c r="J71" s="432"/>
      <c r="K71" s="432"/>
      <c r="L71" s="432"/>
      <c r="M71" s="432"/>
      <c r="N71" s="432"/>
    </row>
    <row r="72" spans="1:14">
      <c r="A72" s="438">
        <v>20107</v>
      </c>
      <c r="B72" s="398" t="s">
        <v>1665</v>
      </c>
      <c r="C72" s="307">
        <f t="shared" si="1"/>
        <v>1933</v>
      </c>
      <c r="D72" s="432"/>
      <c r="E72" s="432"/>
      <c r="F72" s="438">
        <v>1133</v>
      </c>
      <c r="G72" s="432"/>
      <c r="H72" s="432"/>
      <c r="I72" s="432"/>
      <c r="J72" s="432">
        <v>800</v>
      </c>
      <c r="K72" s="432"/>
      <c r="L72" s="432"/>
      <c r="M72" s="432"/>
      <c r="N72" s="432"/>
    </row>
    <row r="73" spans="1:14">
      <c r="A73" s="438">
        <v>2010701</v>
      </c>
      <c r="B73" s="398" t="s">
        <v>1621</v>
      </c>
      <c r="C73" s="307">
        <f t="shared" si="1"/>
        <v>1118</v>
      </c>
      <c r="D73" s="432"/>
      <c r="E73" s="432"/>
      <c r="F73" s="438">
        <v>1118</v>
      </c>
      <c r="G73" s="432"/>
      <c r="H73" s="432"/>
      <c r="I73" s="432"/>
      <c r="J73" s="432"/>
      <c r="K73" s="432"/>
      <c r="L73" s="432"/>
      <c r="M73" s="432"/>
      <c r="N73" s="432"/>
    </row>
    <row r="74" spans="1:14">
      <c r="A74" s="438">
        <v>2010702</v>
      </c>
      <c r="B74" s="398" t="s">
        <v>1622</v>
      </c>
      <c r="C74" s="307">
        <f t="shared" si="1"/>
        <v>800</v>
      </c>
      <c r="D74" s="432"/>
      <c r="E74" s="432"/>
      <c r="F74" s="438"/>
      <c r="G74" s="432"/>
      <c r="H74" s="432"/>
      <c r="I74" s="432"/>
      <c r="J74" s="432">
        <v>800</v>
      </c>
      <c r="K74" s="432"/>
      <c r="L74" s="432"/>
      <c r="M74" s="432"/>
      <c r="N74" s="432"/>
    </row>
    <row r="75" hidden="1" spans="1:14">
      <c r="A75" s="438">
        <v>2010703</v>
      </c>
      <c r="B75" s="398" t="s">
        <v>1623</v>
      </c>
      <c r="C75" s="307">
        <f t="shared" si="1"/>
        <v>0</v>
      </c>
      <c r="D75" s="432"/>
      <c r="E75" s="432"/>
      <c r="F75" s="438"/>
      <c r="G75" s="432"/>
      <c r="H75" s="432"/>
      <c r="I75" s="432"/>
      <c r="J75" s="432"/>
      <c r="K75" s="432"/>
      <c r="L75" s="432"/>
      <c r="M75" s="432"/>
      <c r="N75" s="432"/>
    </row>
    <row r="76" hidden="1" spans="1:14">
      <c r="A76" s="438">
        <v>2010709</v>
      </c>
      <c r="B76" s="398" t="s">
        <v>1662</v>
      </c>
      <c r="C76" s="307">
        <f t="shared" si="1"/>
        <v>0</v>
      </c>
      <c r="D76" s="432"/>
      <c r="E76" s="432"/>
      <c r="F76" s="438"/>
      <c r="G76" s="432"/>
      <c r="H76" s="432"/>
      <c r="I76" s="432"/>
      <c r="J76" s="432"/>
      <c r="K76" s="432"/>
      <c r="L76" s="432"/>
      <c r="M76" s="432"/>
      <c r="N76" s="432"/>
    </row>
    <row r="77" hidden="1" spans="1:14">
      <c r="A77" s="438">
        <v>2010710</v>
      </c>
      <c r="B77" s="398" t="s">
        <v>1666</v>
      </c>
      <c r="C77" s="307">
        <f t="shared" si="1"/>
        <v>0</v>
      </c>
      <c r="D77" s="432"/>
      <c r="E77" s="432"/>
      <c r="F77" s="438"/>
      <c r="G77" s="432"/>
      <c r="H77" s="432"/>
      <c r="I77" s="432"/>
      <c r="J77" s="432"/>
      <c r="K77" s="432"/>
      <c r="L77" s="432"/>
      <c r="M77" s="432"/>
      <c r="N77" s="432"/>
    </row>
    <row r="78" spans="1:14">
      <c r="A78" s="438">
        <v>2010750</v>
      </c>
      <c r="B78" s="398" t="s">
        <v>1630</v>
      </c>
      <c r="C78" s="307">
        <f t="shared" si="1"/>
        <v>15</v>
      </c>
      <c r="D78" s="432"/>
      <c r="E78" s="432"/>
      <c r="F78" s="438">
        <v>15</v>
      </c>
      <c r="G78" s="432"/>
      <c r="H78" s="432"/>
      <c r="I78" s="432"/>
      <c r="J78" s="432"/>
      <c r="K78" s="432"/>
      <c r="L78" s="432"/>
      <c r="M78" s="432"/>
      <c r="N78" s="432"/>
    </row>
    <row r="79" hidden="1" spans="1:14">
      <c r="A79" s="438">
        <v>2010799</v>
      </c>
      <c r="B79" s="398" t="s">
        <v>1667</v>
      </c>
      <c r="C79" s="307">
        <f t="shared" si="1"/>
        <v>0</v>
      </c>
      <c r="D79" s="432"/>
      <c r="E79" s="432"/>
      <c r="F79" s="438"/>
      <c r="G79" s="432"/>
      <c r="H79" s="432"/>
      <c r="I79" s="432"/>
      <c r="J79" s="432"/>
      <c r="K79" s="432"/>
      <c r="L79" s="432"/>
      <c r="M79" s="432"/>
      <c r="N79" s="432"/>
    </row>
    <row r="80" spans="1:14">
      <c r="A80" s="438">
        <v>20108</v>
      </c>
      <c r="B80" s="398" t="s">
        <v>1668</v>
      </c>
      <c r="C80" s="307">
        <f t="shared" si="1"/>
        <v>477</v>
      </c>
      <c r="D80" s="432"/>
      <c r="E80" s="432"/>
      <c r="F80" s="438"/>
      <c r="G80" s="432"/>
      <c r="H80" s="432"/>
      <c r="I80" s="432"/>
      <c r="J80" s="432">
        <v>400</v>
      </c>
      <c r="K80" s="432"/>
      <c r="L80" s="432"/>
      <c r="M80" s="432"/>
      <c r="N80" s="432">
        <v>77</v>
      </c>
    </row>
    <row r="81" hidden="1" spans="1:14">
      <c r="A81" s="438">
        <v>2010801</v>
      </c>
      <c r="B81" s="398" t="s">
        <v>1621</v>
      </c>
      <c r="C81" s="307">
        <f t="shared" si="1"/>
        <v>0</v>
      </c>
      <c r="D81" s="432"/>
      <c r="E81" s="432"/>
      <c r="F81" s="438"/>
      <c r="G81" s="432"/>
      <c r="H81" s="432"/>
      <c r="I81" s="432"/>
      <c r="J81" s="432"/>
      <c r="K81" s="432"/>
      <c r="L81" s="432"/>
      <c r="M81" s="432"/>
      <c r="N81" s="432"/>
    </row>
    <row r="82" spans="1:14">
      <c r="A82" s="438">
        <v>2010802</v>
      </c>
      <c r="B82" s="398" t="s">
        <v>1622</v>
      </c>
      <c r="C82" s="307">
        <f t="shared" si="1"/>
        <v>477</v>
      </c>
      <c r="D82" s="432"/>
      <c r="E82" s="432"/>
      <c r="F82" s="438"/>
      <c r="G82" s="432"/>
      <c r="H82" s="432"/>
      <c r="I82" s="432"/>
      <c r="J82" s="432">
        <v>400</v>
      </c>
      <c r="K82" s="432"/>
      <c r="L82" s="432"/>
      <c r="M82" s="432"/>
      <c r="N82" s="432">
        <v>77</v>
      </c>
    </row>
    <row r="83" hidden="1" spans="1:14">
      <c r="A83" s="438">
        <v>2010803</v>
      </c>
      <c r="B83" s="398" t="s">
        <v>1623</v>
      </c>
      <c r="C83" s="307">
        <f t="shared" si="1"/>
        <v>0</v>
      </c>
      <c r="D83" s="432"/>
      <c r="E83" s="432"/>
      <c r="F83" s="438"/>
      <c r="G83" s="432"/>
      <c r="H83" s="432"/>
      <c r="I83" s="432"/>
      <c r="J83" s="432"/>
      <c r="K83" s="432"/>
      <c r="L83" s="432"/>
      <c r="M83" s="432"/>
      <c r="N83" s="432"/>
    </row>
    <row r="84" hidden="1" spans="1:14">
      <c r="A84" s="438">
        <v>2010804</v>
      </c>
      <c r="B84" s="398" t="s">
        <v>1669</v>
      </c>
      <c r="C84" s="307">
        <f t="shared" si="1"/>
        <v>0</v>
      </c>
      <c r="D84" s="432"/>
      <c r="E84" s="432"/>
      <c r="F84" s="438"/>
      <c r="G84" s="432"/>
      <c r="H84" s="432"/>
      <c r="I84" s="432"/>
      <c r="J84" s="432"/>
      <c r="K84" s="432"/>
      <c r="L84" s="432"/>
      <c r="M84" s="432"/>
      <c r="N84" s="432"/>
    </row>
    <row r="85" hidden="1" spans="1:14">
      <c r="A85" s="438">
        <v>2010805</v>
      </c>
      <c r="B85" s="398" t="s">
        <v>1670</v>
      </c>
      <c r="C85" s="307">
        <f t="shared" si="1"/>
        <v>0</v>
      </c>
      <c r="D85" s="432"/>
      <c r="E85" s="432"/>
      <c r="F85" s="438"/>
      <c r="G85" s="432"/>
      <c r="H85" s="432"/>
      <c r="I85" s="432"/>
      <c r="J85" s="432"/>
      <c r="K85" s="432"/>
      <c r="L85" s="432"/>
      <c r="M85" s="432"/>
      <c r="N85" s="432"/>
    </row>
    <row r="86" hidden="1" spans="1:14">
      <c r="A86" s="438">
        <v>2010806</v>
      </c>
      <c r="B86" s="398" t="s">
        <v>1662</v>
      </c>
      <c r="C86" s="307">
        <f t="shared" si="1"/>
        <v>0</v>
      </c>
      <c r="D86" s="432"/>
      <c r="E86" s="432"/>
      <c r="F86" s="438"/>
      <c r="G86" s="432"/>
      <c r="H86" s="432"/>
      <c r="I86" s="432"/>
      <c r="J86" s="432"/>
      <c r="K86" s="432"/>
      <c r="L86" s="432"/>
      <c r="M86" s="432"/>
      <c r="N86" s="432"/>
    </row>
    <row r="87" hidden="1" spans="1:14">
      <c r="A87" s="438">
        <v>2010850</v>
      </c>
      <c r="B87" s="398" t="s">
        <v>1630</v>
      </c>
      <c r="C87" s="307">
        <f t="shared" si="1"/>
        <v>0</v>
      </c>
      <c r="D87" s="432"/>
      <c r="E87" s="432"/>
      <c r="F87" s="438"/>
      <c r="G87" s="432"/>
      <c r="H87" s="432"/>
      <c r="I87" s="432"/>
      <c r="J87" s="432"/>
      <c r="K87" s="432"/>
      <c r="L87" s="432"/>
      <c r="M87" s="432"/>
      <c r="N87" s="432"/>
    </row>
    <row r="88" hidden="1" spans="1:14">
      <c r="A88" s="438">
        <v>2010899</v>
      </c>
      <c r="B88" s="398" t="s">
        <v>1671</v>
      </c>
      <c r="C88" s="307">
        <f t="shared" si="1"/>
        <v>0</v>
      </c>
      <c r="D88" s="432"/>
      <c r="E88" s="432"/>
      <c r="F88" s="438"/>
      <c r="G88" s="432"/>
      <c r="H88" s="432"/>
      <c r="I88" s="432"/>
      <c r="J88" s="432"/>
      <c r="K88" s="432"/>
      <c r="L88" s="432"/>
      <c r="M88" s="432"/>
      <c r="N88" s="432"/>
    </row>
    <row r="89" hidden="1" spans="1:14">
      <c r="A89" s="438">
        <v>20109</v>
      </c>
      <c r="B89" s="398" t="s">
        <v>1672</v>
      </c>
      <c r="C89" s="307">
        <f t="shared" si="1"/>
        <v>0</v>
      </c>
      <c r="D89" s="432"/>
      <c r="E89" s="432"/>
      <c r="F89" s="438"/>
      <c r="G89" s="432"/>
      <c r="H89" s="432"/>
      <c r="I89" s="432"/>
      <c r="J89" s="432"/>
      <c r="K89" s="432"/>
      <c r="L89" s="432"/>
      <c r="M89" s="432"/>
      <c r="N89" s="432"/>
    </row>
    <row r="90" hidden="1" spans="1:14">
      <c r="A90" s="438">
        <v>2010901</v>
      </c>
      <c r="B90" s="398" t="s">
        <v>1621</v>
      </c>
      <c r="C90" s="307">
        <f t="shared" si="1"/>
        <v>0</v>
      </c>
      <c r="D90" s="432"/>
      <c r="E90" s="432"/>
      <c r="F90" s="438"/>
      <c r="G90" s="432"/>
      <c r="H90" s="432"/>
      <c r="I90" s="432"/>
      <c r="J90" s="432"/>
      <c r="K90" s="432"/>
      <c r="L90" s="432"/>
      <c r="M90" s="432"/>
      <c r="N90" s="432"/>
    </row>
    <row r="91" hidden="1" spans="1:14">
      <c r="A91" s="438">
        <v>2010902</v>
      </c>
      <c r="B91" s="398" t="s">
        <v>1622</v>
      </c>
      <c r="C91" s="307">
        <f t="shared" si="1"/>
        <v>0</v>
      </c>
      <c r="D91" s="432"/>
      <c r="E91" s="432"/>
      <c r="F91" s="438"/>
      <c r="G91" s="432"/>
      <c r="H91" s="432"/>
      <c r="I91" s="432"/>
      <c r="J91" s="432"/>
      <c r="K91" s="432"/>
      <c r="L91" s="432"/>
      <c r="M91" s="432"/>
      <c r="N91" s="432"/>
    </row>
    <row r="92" hidden="1" spans="1:14">
      <c r="A92" s="438">
        <v>2010903</v>
      </c>
      <c r="B92" s="398" t="s">
        <v>1623</v>
      </c>
      <c r="C92" s="307">
        <f t="shared" si="1"/>
        <v>0</v>
      </c>
      <c r="D92" s="432"/>
      <c r="E92" s="432"/>
      <c r="F92" s="438"/>
      <c r="G92" s="432"/>
      <c r="H92" s="432"/>
      <c r="I92" s="432"/>
      <c r="J92" s="432"/>
      <c r="K92" s="432"/>
      <c r="L92" s="432"/>
      <c r="M92" s="432"/>
      <c r="N92" s="432"/>
    </row>
    <row r="93" hidden="1" spans="1:14">
      <c r="A93" s="438">
        <v>2010905</v>
      </c>
      <c r="B93" s="398" t="s">
        <v>1673</v>
      </c>
      <c r="C93" s="307">
        <f t="shared" si="1"/>
        <v>0</v>
      </c>
      <c r="D93" s="432"/>
      <c r="E93" s="432"/>
      <c r="F93" s="438"/>
      <c r="G93" s="432"/>
      <c r="H93" s="432"/>
      <c r="I93" s="432"/>
      <c r="J93" s="432"/>
      <c r="K93" s="432"/>
      <c r="L93" s="432"/>
      <c r="M93" s="432"/>
      <c r="N93" s="432"/>
    </row>
    <row r="94" hidden="1" spans="1:14">
      <c r="A94" s="438">
        <v>2010907</v>
      </c>
      <c r="B94" s="398" t="s">
        <v>1674</v>
      </c>
      <c r="C94" s="307">
        <f t="shared" si="1"/>
        <v>0</v>
      </c>
      <c r="D94" s="432"/>
      <c r="E94" s="432"/>
      <c r="F94" s="438"/>
      <c r="G94" s="432"/>
      <c r="H94" s="432"/>
      <c r="I94" s="432"/>
      <c r="J94" s="432"/>
      <c r="K94" s="432"/>
      <c r="L94" s="432"/>
      <c r="M94" s="432"/>
      <c r="N94" s="432"/>
    </row>
    <row r="95" hidden="1" spans="1:14">
      <c r="A95" s="438">
        <v>2010908</v>
      </c>
      <c r="B95" s="398" t="s">
        <v>1662</v>
      </c>
      <c r="C95" s="307">
        <f t="shared" si="1"/>
        <v>0</v>
      </c>
      <c r="D95" s="432"/>
      <c r="E95" s="432"/>
      <c r="F95" s="438"/>
      <c r="G95" s="432"/>
      <c r="H95" s="432"/>
      <c r="I95" s="432"/>
      <c r="J95" s="432"/>
      <c r="K95" s="432"/>
      <c r="L95" s="432"/>
      <c r="M95" s="432"/>
      <c r="N95" s="432"/>
    </row>
    <row r="96" hidden="1" spans="1:14">
      <c r="A96" s="438">
        <v>2010909</v>
      </c>
      <c r="B96" s="398" t="s">
        <v>1675</v>
      </c>
      <c r="C96" s="307">
        <f t="shared" si="1"/>
        <v>0</v>
      </c>
      <c r="D96" s="432"/>
      <c r="E96" s="432"/>
      <c r="F96" s="438"/>
      <c r="G96" s="432"/>
      <c r="H96" s="432"/>
      <c r="I96" s="432"/>
      <c r="J96" s="432"/>
      <c r="K96" s="432"/>
      <c r="L96" s="432"/>
      <c r="M96" s="432"/>
      <c r="N96" s="432"/>
    </row>
    <row r="97" hidden="1" spans="1:14">
      <c r="A97" s="438">
        <v>2010910</v>
      </c>
      <c r="B97" s="398" t="s">
        <v>1676</v>
      </c>
      <c r="C97" s="307">
        <f t="shared" si="1"/>
        <v>0</v>
      </c>
      <c r="D97" s="432"/>
      <c r="E97" s="432"/>
      <c r="F97" s="438"/>
      <c r="G97" s="432"/>
      <c r="H97" s="432"/>
      <c r="I97" s="432"/>
      <c r="J97" s="432"/>
      <c r="K97" s="432"/>
      <c r="L97" s="432"/>
      <c r="M97" s="432"/>
      <c r="N97" s="432"/>
    </row>
    <row r="98" hidden="1" spans="1:14">
      <c r="A98" s="438">
        <v>2010911</v>
      </c>
      <c r="B98" s="398" t="s">
        <v>1677</v>
      </c>
      <c r="C98" s="307">
        <f t="shared" si="1"/>
        <v>0</v>
      </c>
      <c r="D98" s="432"/>
      <c r="E98" s="432"/>
      <c r="F98" s="438"/>
      <c r="G98" s="432"/>
      <c r="H98" s="432"/>
      <c r="I98" s="432"/>
      <c r="J98" s="432"/>
      <c r="K98" s="432"/>
      <c r="L98" s="432"/>
      <c r="M98" s="432"/>
      <c r="N98" s="432"/>
    </row>
    <row r="99" hidden="1" spans="1:14">
      <c r="A99" s="438">
        <v>2010912</v>
      </c>
      <c r="B99" s="398" t="s">
        <v>1678</v>
      </c>
      <c r="C99" s="307">
        <f t="shared" si="1"/>
        <v>0</v>
      </c>
      <c r="D99" s="432"/>
      <c r="E99" s="432"/>
      <c r="F99" s="438"/>
      <c r="G99" s="432"/>
      <c r="H99" s="432"/>
      <c r="I99" s="432"/>
      <c r="J99" s="432"/>
      <c r="K99" s="432"/>
      <c r="L99" s="432"/>
      <c r="M99" s="432"/>
      <c r="N99" s="432"/>
    </row>
    <row r="100" hidden="1" spans="1:14">
      <c r="A100" s="438">
        <v>2010950</v>
      </c>
      <c r="B100" s="398" t="s">
        <v>1630</v>
      </c>
      <c r="C100" s="307">
        <f t="shared" si="1"/>
        <v>0</v>
      </c>
      <c r="D100" s="432"/>
      <c r="E100" s="432"/>
      <c r="F100" s="438"/>
      <c r="G100" s="432"/>
      <c r="H100" s="432"/>
      <c r="I100" s="432"/>
      <c r="J100" s="432"/>
      <c r="K100" s="432"/>
      <c r="L100" s="432"/>
      <c r="M100" s="432"/>
      <c r="N100" s="432"/>
    </row>
    <row r="101" hidden="1" spans="1:14">
      <c r="A101" s="438">
        <v>2010999</v>
      </c>
      <c r="B101" s="398" t="s">
        <v>1679</v>
      </c>
      <c r="C101" s="307">
        <f t="shared" si="1"/>
        <v>0</v>
      </c>
      <c r="D101" s="432"/>
      <c r="E101" s="432"/>
      <c r="F101" s="438"/>
      <c r="G101" s="432"/>
      <c r="H101" s="432"/>
      <c r="I101" s="432"/>
      <c r="J101" s="432"/>
      <c r="K101" s="432"/>
      <c r="L101" s="432"/>
      <c r="M101" s="432"/>
      <c r="N101" s="432"/>
    </row>
    <row r="102" spans="1:14">
      <c r="A102" s="438">
        <v>20111</v>
      </c>
      <c r="B102" s="398" t="s">
        <v>1680</v>
      </c>
      <c r="C102" s="307">
        <f t="shared" si="1"/>
        <v>4415</v>
      </c>
      <c r="D102" s="432"/>
      <c r="E102" s="432"/>
      <c r="F102" s="438">
        <v>3496</v>
      </c>
      <c r="G102" s="432"/>
      <c r="H102" s="432"/>
      <c r="I102" s="432">
        <v>589</v>
      </c>
      <c r="J102" s="432">
        <v>330</v>
      </c>
      <c r="K102" s="432"/>
      <c r="L102" s="432"/>
      <c r="M102" s="432"/>
      <c r="N102" s="432"/>
    </row>
    <row r="103" spans="1:14">
      <c r="A103" s="438">
        <v>2011101</v>
      </c>
      <c r="B103" s="398" t="s">
        <v>1621</v>
      </c>
      <c r="C103" s="307">
        <f t="shared" si="1"/>
        <v>3159</v>
      </c>
      <c r="D103" s="432"/>
      <c r="E103" s="432"/>
      <c r="F103" s="438">
        <v>3159</v>
      </c>
      <c r="G103" s="432"/>
      <c r="H103" s="432"/>
      <c r="I103" s="432"/>
      <c r="J103" s="432"/>
      <c r="K103" s="432"/>
      <c r="L103" s="432"/>
      <c r="M103" s="432"/>
      <c r="N103" s="432"/>
    </row>
    <row r="104" spans="1:14">
      <c r="A104" s="438">
        <v>2011102</v>
      </c>
      <c r="B104" s="398" t="s">
        <v>1622</v>
      </c>
      <c r="C104" s="307">
        <f t="shared" si="1"/>
        <v>515</v>
      </c>
      <c r="D104" s="432"/>
      <c r="E104" s="432"/>
      <c r="F104" s="438"/>
      <c r="G104" s="432"/>
      <c r="H104" s="432"/>
      <c r="I104" s="432">
        <v>185</v>
      </c>
      <c r="J104" s="432">
        <v>330</v>
      </c>
      <c r="K104" s="432"/>
      <c r="L104" s="432"/>
      <c r="M104" s="432"/>
      <c r="N104" s="432"/>
    </row>
    <row r="105" hidden="1" spans="1:14">
      <c r="A105" s="438">
        <v>2011103</v>
      </c>
      <c r="B105" s="398" t="s">
        <v>1623</v>
      </c>
      <c r="C105" s="307">
        <f t="shared" si="1"/>
        <v>0</v>
      </c>
      <c r="D105" s="432"/>
      <c r="E105" s="432"/>
      <c r="F105" s="438"/>
      <c r="G105" s="432"/>
      <c r="H105" s="432"/>
      <c r="I105" s="432"/>
      <c r="J105" s="432"/>
      <c r="K105" s="432"/>
      <c r="L105" s="432"/>
      <c r="M105" s="432"/>
      <c r="N105" s="432"/>
    </row>
    <row r="106" spans="1:14">
      <c r="A106" s="438">
        <v>2011104</v>
      </c>
      <c r="B106" s="398" t="s">
        <v>1681</v>
      </c>
      <c r="C106" s="307">
        <f t="shared" si="1"/>
        <v>404</v>
      </c>
      <c r="D106" s="432"/>
      <c r="E106" s="432"/>
      <c r="F106" s="438"/>
      <c r="G106" s="432"/>
      <c r="H106" s="432"/>
      <c r="I106" s="432">
        <v>404</v>
      </c>
      <c r="J106" s="432"/>
      <c r="K106" s="432"/>
      <c r="L106" s="432"/>
      <c r="M106" s="432"/>
      <c r="N106" s="432"/>
    </row>
    <row r="107" hidden="1" spans="1:14">
      <c r="A107" s="438">
        <v>2011105</v>
      </c>
      <c r="B107" s="398" t="s">
        <v>1682</v>
      </c>
      <c r="C107" s="307">
        <f t="shared" si="1"/>
        <v>0</v>
      </c>
      <c r="D107" s="432"/>
      <c r="E107" s="432"/>
      <c r="F107" s="438"/>
      <c r="G107" s="432"/>
      <c r="H107" s="432"/>
      <c r="I107" s="432"/>
      <c r="J107" s="432"/>
      <c r="K107" s="432"/>
      <c r="L107" s="432"/>
      <c r="M107" s="432"/>
      <c r="N107" s="432"/>
    </row>
    <row r="108" hidden="1" spans="1:14">
      <c r="A108" s="438">
        <v>2011106</v>
      </c>
      <c r="B108" s="398" t="s">
        <v>1683</v>
      </c>
      <c r="C108" s="307">
        <f t="shared" si="1"/>
        <v>0</v>
      </c>
      <c r="D108" s="432"/>
      <c r="E108" s="432"/>
      <c r="F108" s="438"/>
      <c r="G108" s="432"/>
      <c r="H108" s="432"/>
      <c r="I108" s="432"/>
      <c r="J108" s="432"/>
      <c r="K108" s="432"/>
      <c r="L108" s="432"/>
      <c r="M108" s="432"/>
      <c r="N108" s="432"/>
    </row>
    <row r="109" spans="1:14">
      <c r="A109" s="438">
        <v>2011150</v>
      </c>
      <c r="B109" s="398" t="s">
        <v>1630</v>
      </c>
      <c r="C109" s="307">
        <f t="shared" si="1"/>
        <v>337</v>
      </c>
      <c r="D109" s="432"/>
      <c r="E109" s="432"/>
      <c r="F109" s="438">
        <v>337</v>
      </c>
      <c r="G109" s="432"/>
      <c r="H109" s="432"/>
      <c r="I109" s="432"/>
      <c r="J109" s="432"/>
      <c r="K109" s="432"/>
      <c r="L109" s="432"/>
      <c r="M109" s="432"/>
      <c r="N109" s="432"/>
    </row>
    <row r="110" hidden="1" spans="1:14">
      <c r="A110" s="438">
        <v>2011199</v>
      </c>
      <c r="B110" s="398" t="s">
        <v>1684</v>
      </c>
      <c r="C110" s="307">
        <f t="shared" si="1"/>
        <v>0</v>
      </c>
      <c r="D110" s="432"/>
      <c r="E110" s="432"/>
      <c r="F110" s="438"/>
      <c r="G110" s="432"/>
      <c r="H110" s="432"/>
      <c r="I110" s="432"/>
      <c r="J110" s="432"/>
      <c r="K110" s="432"/>
      <c r="L110" s="432"/>
      <c r="M110" s="432"/>
      <c r="N110" s="432"/>
    </row>
    <row r="111" spans="1:14">
      <c r="A111" s="438">
        <v>20113</v>
      </c>
      <c r="B111" s="398" t="s">
        <v>1685</v>
      </c>
      <c r="C111" s="307">
        <f t="shared" si="1"/>
        <v>2612</v>
      </c>
      <c r="D111" s="432"/>
      <c r="E111" s="432"/>
      <c r="F111" s="438">
        <v>930</v>
      </c>
      <c r="G111" s="432"/>
      <c r="H111" s="432"/>
      <c r="I111" s="432"/>
      <c r="J111" s="432">
        <v>1642</v>
      </c>
      <c r="K111" s="432"/>
      <c r="L111" s="432"/>
      <c r="M111" s="432"/>
      <c r="N111" s="432">
        <v>40</v>
      </c>
    </row>
    <row r="112" spans="1:14">
      <c r="A112" s="438">
        <v>2011301</v>
      </c>
      <c r="B112" s="398" t="s">
        <v>1621</v>
      </c>
      <c r="C112" s="307">
        <f t="shared" si="1"/>
        <v>2104</v>
      </c>
      <c r="D112" s="432"/>
      <c r="E112" s="432"/>
      <c r="F112" s="438">
        <v>462</v>
      </c>
      <c r="G112" s="432"/>
      <c r="H112" s="432"/>
      <c r="I112" s="432"/>
      <c r="J112" s="432">
        <v>1642</v>
      </c>
      <c r="K112" s="432"/>
      <c r="L112" s="432"/>
      <c r="M112" s="432"/>
      <c r="N112" s="432"/>
    </row>
    <row r="113" hidden="1" spans="1:14">
      <c r="A113" s="438">
        <v>2011302</v>
      </c>
      <c r="B113" s="398" t="s">
        <v>1622</v>
      </c>
      <c r="C113" s="307">
        <f t="shared" si="1"/>
        <v>0</v>
      </c>
      <c r="D113" s="432"/>
      <c r="E113" s="432"/>
      <c r="F113" s="438"/>
      <c r="G113" s="432"/>
      <c r="H113" s="432"/>
      <c r="I113" s="432"/>
      <c r="J113" s="432"/>
      <c r="K113" s="432"/>
      <c r="L113" s="432"/>
      <c r="M113" s="432"/>
      <c r="N113" s="432"/>
    </row>
    <row r="114" hidden="1" spans="1:14">
      <c r="A114" s="438">
        <v>2011303</v>
      </c>
      <c r="B114" s="398" t="s">
        <v>1623</v>
      </c>
      <c r="C114" s="307">
        <f t="shared" si="1"/>
        <v>0</v>
      </c>
      <c r="D114" s="432"/>
      <c r="E114" s="432"/>
      <c r="F114" s="438"/>
      <c r="G114" s="432"/>
      <c r="H114" s="432"/>
      <c r="I114" s="432"/>
      <c r="J114" s="432"/>
      <c r="K114" s="432"/>
      <c r="L114" s="432"/>
      <c r="M114" s="432"/>
      <c r="N114" s="432"/>
    </row>
    <row r="115" hidden="1" spans="1:14">
      <c r="A115" s="438">
        <v>2011304</v>
      </c>
      <c r="B115" s="398" t="s">
        <v>1686</v>
      </c>
      <c r="C115" s="307">
        <f t="shared" si="1"/>
        <v>0</v>
      </c>
      <c r="D115" s="432"/>
      <c r="E115" s="432"/>
      <c r="F115" s="438"/>
      <c r="G115" s="432"/>
      <c r="H115" s="432"/>
      <c r="I115" s="432"/>
      <c r="J115" s="432"/>
      <c r="K115" s="432"/>
      <c r="L115" s="432"/>
      <c r="M115" s="432"/>
      <c r="N115" s="432"/>
    </row>
    <row r="116" hidden="1" spans="1:14">
      <c r="A116" s="438">
        <v>2011305</v>
      </c>
      <c r="B116" s="398" t="s">
        <v>1687</v>
      </c>
      <c r="C116" s="307">
        <f t="shared" si="1"/>
        <v>0</v>
      </c>
      <c r="D116" s="432"/>
      <c r="E116" s="432"/>
      <c r="F116" s="438"/>
      <c r="G116" s="432"/>
      <c r="H116" s="432"/>
      <c r="I116" s="432"/>
      <c r="J116" s="432"/>
      <c r="K116" s="432"/>
      <c r="L116" s="432"/>
      <c r="M116" s="432"/>
      <c r="N116" s="432"/>
    </row>
    <row r="117" hidden="1" spans="1:14">
      <c r="A117" s="438">
        <v>2011306</v>
      </c>
      <c r="B117" s="398" t="s">
        <v>1688</v>
      </c>
      <c r="C117" s="307">
        <f t="shared" si="1"/>
        <v>0</v>
      </c>
      <c r="D117" s="432"/>
      <c r="E117" s="432"/>
      <c r="F117" s="438"/>
      <c r="G117" s="432"/>
      <c r="H117" s="432"/>
      <c r="I117" s="432"/>
      <c r="J117" s="432"/>
      <c r="K117" s="432"/>
      <c r="L117" s="432"/>
      <c r="M117" s="432"/>
      <c r="N117" s="432"/>
    </row>
    <row r="118" hidden="1" spans="1:14">
      <c r="A118" s="438">
        <v>2011307</v>
      </c>
      <c r="B118" s="398" t="s">
        <v>1689</v>
      </c>
      <c r="C118" s="307">
        <f t="shared" si="1"/>
        <v>0</v>
      </c>
      <c r="D118" s="432"/>
      <c r="E118" s="432"/>
      <c r="F118" s="438"/>
      <c r="G118" s="432"/>
      <c r="H118" s="432"/>
      <c r="I118" s="432"/>
      <c r="J118" s="432"/>
      <c r="K118" s="432"/>
      <c r="L118" s="432"/>
      <c r="M118" s="432"/>
      <c r="N118" s="432"/>
    </row>
    <row r="119" spans="1:14">
      <c r="A119" s="438">
        <v>2011308</v>
      </c>
      <c r="B119" s="398" t="s">
        <v>1690</v>
      </c>
      <c r="C119" s="307">
        <f t="shared" si="1"/>
        <v>40</v>
      </c>
      <c r="D119" s="432"/>
      <c r="E119" s="432"/>
      <c r="F119" s="438"/>
      <c r="G119" s="432"/>
      <c r="H119" s="432"/>
      <c r="I119" s="432"/>
      <c r="J119" s="432"/>
      <c r="K119" s="432"/>
      <c r="L119" s="432"/>
      <c r="M119" s="432"/>
      <c r="N119" s="432">
        <v>40</v>
      </c>
    </row>
    <row r="120" spans="1:14">
      <c r="A120" s="438">
        <v>2011350</v>
      </c>
      <c r="B120" s="398" t="s">
        <v>1630</v>
      </c>
      <c r="C120" s="307">
        <f t="shared" si="1"/>
        <v>468</v>
      </c>
      <c r="D120" s="432"/>
      <c r="E120" s="432"/>
      <c r="F120" s="438">
        <v>468</v>
      </c>
      <c r="G120" s="432"/>
      <c r="H120" s="432"/>
      <c r="I120" s="432"/>
      <c r="J120" s="432"/>
      <c r="K120" s="432"/>
      <c r="L120" s="432"/>
      <c r="M120" s="432"/>
      <c r="N120" s="432"/>
    </row>
    <row r="121" hidden="1" spans="1:14">
      <c r="A121" s="438">
        <v>2011399</v>
      </c>
      <c r="B121" s="398" t="s">
        <v>1691</v>
      </c>
      <c r="C121" s="307">
        <f t="shared" si="1"/>
        <v>0</v>
      </c>
      <c r="D121" s="432"/>
      <c r="E121" s="432"/>
      <c r="F121" s="438"/>
      <c r="G121" s="432"/>
      <c r="H121" s="432"/>
      <c r="I121" s="432"/>
      <c r="J121" s="432"/>
      <c r="K121" s="432"/>
      <c r="L121" s="432"/>
      <c r="M121" s="432"/>
      <c r="N121" s="432"/>
    </row>
    <row r="122" hidden="1" spans="1:14">
      <c r="A122" s="438">
        <v>20114</v>
      </c>
      <c r="B122" s="398" t="s">
        <v>1692</v>
      </c>
      <c r="C122" s="307">
        <f t="shared" si="1"/>
        <v>0</v>
      </c>
      <c r="D122" s="432"/>
      <c r="E122" s="432"/>
      <c r="F122" s="438"/>
      <c r="G122" s="432"/>
      <c r="H122" s="432"/>
      <c r="I122" s="432"/>
      <c r="J122" s="432"/>
      <c r="K122" s="432"/>
      <c r="L122" s="432"/>
      <c r="M122" s="432"/>
      <c r="N122" s="432"/>
    </row>
    <row r="123" hidden="1" spans="1:14">
      <c r="A123" s="438">
        <v>2011401</v>
      </c>
      <c r="B123" s="398" t="s">
        <v>1621</v>
      </c>
      <c r="C123" s="307">
        <f t="shared" si="1"/>
        <v>0</v>
      </c>
      <c r="D123" s="432"/>
      <c r="E123" s="432"/>
      <c r="F123" s="438"/>
      <c r="G123" s="432"/>
      <c r="H123" s="432"/>
      <c r="I123" s="432"/>
      <c r="J123" s="432"/>
      <c r="K123" s="432"/>
      <c r="L123" s="432"/>
      <c r="M123" s="432"/>
      <c r="N123" s="432"/>
    </row>
    <row r="124" hidden="1" spans="1:14">
      <c r="A124" s="438">
        <v>2011402</v>
      </c>
      <c r="B124" s="398" t="s">
        <v>1622</v>
      </c>
      <c r="C124" s="307">
        <f t="shared" si="1"/>
        <v>0</v>
      </c>
      <c r="D124" s="432"/>
      <c r="E124" s="432"/>
      <c r="F124" s="438"/>
      <c r="G124" s="432"/>
      <c r="H124" s="432"/>
      <c r="I124" s="432"/>
      <c r="J124" s="432"/>
      <c r="K124" s="432"/>
      <c r="L124" s="432"/>
      <c r="M124" s="432"/>
      <c r="N124" s="432"/>
    </row>
    <row r="125" hidden="1" spans="1:14">
      <c r="A125" s="438">
        <v>2011403</v>
      </c>
      <c r="B125" s="398" t="s">
        <v>1623</v>
      </c>
      <c r="C125" s="307">
        <f t="shared" si="1"/>
        <v>0</v>
      </c>
      <c r="D125" s="432"/>
      <c r="E125" s="432"/>
      <c r="F125" s="438"/>
      <c r="G125" s="432"/>
      <c r="H125" s="432"/>
      <c r="I125" s="432"/>
      <c r="J125" s="432"/>
      <c r="K125" s="432"/>
      <c r="L125" s="432"/>
      <c r="M125" s="432"/>
      <c r="N125" s="432"/>
    </row>
    <row r="126" hidden="1" spans="1:14">
      <c r="A126" s="438">
        <v>2011404</v>
      </c>
      <c r="B126" s="398" t="s">
        <v>1693</v>
      </c>
      <c r="C126" s="307">
        <f t="shared" si="1"/>
        <v>0</v>
      </c>
      <c r="D126" s="432"/>
      <c r="E126" s="432"/>
      <c r="F126" s="438"/>
      <c r="G126" s="432"/>
      <c r="H126" s="432"/>
      <c r="I126" s="432"/>
      <c r="J126" s="432"/>
      <c r="K126" s="432"/>
      <c r="L126" s="432"/>
      <c r="M126" s="432"/>
      <c r="N126" s="432"/>
    </row>
    <row r="127" hidden="1" spans="1:14">
      <c r="A127" s="438">
        <v>2011405</v>
      </c>
      <c r="B127" s="398" t="s">
        <v>1694</v>
      </c>
      <c r="C127" s="307">
        <f t="shared" si="1"/>
        <v>0</v>
      </c>
      <c r="D127" s="432"/>
      <c r="E127" s="432"/>
      <c r="F127" s="438"/>
      <c r="G127" s="432"/>
      <c r="H127" s="432"/>
      <c r="I127" s="432"/>
      <c r="J127" s="432"/>
      <c r="K127" s="432"/>
      <c r="L127" s="432"/>
      <c r="M127" s="432"/>
      <c r="N127" s="432"/>
    </row>
    <row r="128" hidden="1" spans="1:14">
      <c r="A128" s="438">
        <v>2011408</v>
      </c>
      <c r="B128" s="398" t="s">
        <v>1695</v>
      </c>
      <c r="C128" s="307">
        <f t="shared" si="1"/>
        <v>0</v>
      </c>
      <c r="D128" s="432"/>
      <c r="E128" s="432"/>
      <c r="F128" s="438"/>
      <c r="G128" s="432"/>
      <c r="H128" s="432"/>
      <c r="I128" s="432"/>
      <c r="J128" s="432"/>
      <c r="K128" s="432"/>
      <c r="L128" s="432"/>
      <c r="M128" s="432"/>
      <c r="N128" s="432"/>
    </row>
    <row r="129" hidden="1" spans="1:14">
      <c r="A129" s="438">
        <v>2011409</v>
      </c>
      <c r="B129" s="398" t="s">
        <v>1696</v>
      </c>
      <c r="C129" s="307">
        <f t="shared" si="1"/>
        <v>0</v>
      </c>
      <c r="D129" s="432"/>
      <c r="E129" s="432"/>
      <c r="F129" s="438"/>
      <c r="G129" s="432"/>
      <c r="H129" s="432"/>
      <c r="I129" s="432"/>
      <c r="J129" s="432"/>
      <c r="K129" s="432"/>
      <c r="L129" s="432"/>
      <c r="M129" s="432"/>
      <c r="N129" s="432"/>
    </row>
    <row r="130" hidden="1" spans="1:14">
      <c r="A130" s="438">
        <v>2011410</v>
      </c>
      <c r="B130" s="398" t="s">
        <v>1697</v>
      </c>
      <c r="C130" s="307">
        <f t="shared" si="1"/>
        <v>0</v>
      </c>
      <c r="D130" s="432"/>
      <c r="E130" s="432"/>
      <c r="F130" s="438"/>
      <c r="G130" s="432"/>
      <c r="H130" s="432"/>
      <c r="I130" s="432"/>
      <c r="J130" s="432"/>
      <c r="K130" s="432"/>
      <c r="L130" s="432"/>
      <c r="M130" s="432"/>
      <c r="N130" s="432"/>
    </row>
    <row r="131" hidden="1" spans="1:14">
      <c r="A131" s="438">
        <v>2011411</v>
      </c>
      <c r="B131" s="398" t="s">
        <v>1698</v>
      </c>
      <c r="C131" s="307">
        <f t="shared" si="1"/>
        <v>0</v>
      </c>
      <c r="D131" s="432"/>
      <c r="E131" s="432"/>
      <c r="F131" s="438"/>
      <c r="G131" s="432"/>
      <c r="H131" s="432"/>
      <c r="I131" s="432"/>
      <c r="J131" s="432"/>
      <c r="K131" s="432"/>
      <c r="L131" s="432"/>
      <c r="M131" s="432"/>
      <c r="N131" s="432"/>
    </row>
    <row r="132" hidden="1" spans="1:14">
      <c r="A132" s="438">
        <v>2011450</v>
      </c>
      <c r="B132" s="398" t="s">
        <v>1630</v>
      </c>
      <c r="C132" s="307">
        <f t="shared" si="1"/>
        <v>0</v>
      </c>
      <c r="D132" s="432"/>
      <c r="E132" s="432"/>
      <c r="F132" s="438"/>
      <c r="G132" s="432"/>
      <c r="H132" s="432"/>
      <c r="I132" s="432"/>
      <c r="J132" s="432"/>
      <c r="K132" s="432"/>
      <c r="L132" s="432"/>
      <c r="M132" s="432"/>
      <c r="N132" s="432"/>
    </row>
    <row r="133" hidden="1" spans="1:14">
      <c r="A133" s="438">
        <v>2011499</v>
      </c>
      <c r="B133" s="398" t="s">
        <v>1699</v>
      </c>
      <c r="C133" s="307">
        <f t="shared" si="1"/>
        <v>0</v>
      </c>
      <c r="D133" s="432"/>
      <c r="E133" s="432"/>
      <c r="F133" s="438"/>
      <c r="G133" s="432"/>
      <c r="H133" s="432"/>
      <c r="I133" s="432"/>
      <c r="J133" s="432"/>
      <c r="K133" s="432"/>
      <c r="L133" s="432"/>
      <c r="M133" s="432"/>
      <c r="N133" s="432"/>
    </row>
    <row r="134" hidden="1" spans="1:14">
      <c r="A134" s="438">
        <v>20123</v>
      </c>
      <c r="B134" s="398" t="s">
        <v>1700</v>
      </c>
      <c r="C134" s="307">
        <f t="shared" ref="C134:C197" si="2">D134+E134+F134+G134+H134+I134+J134+K134+L134+M134+N134+O134+P134</f>
        <v>0</v>
      </c>
      <c r="D134" s="432"/>
      <c r="E134" s="432"/>
      <c r="F134" s="438"/>
      <c r="G134" s="432"/>
      <c r="H134" s="432"/>
      <c r="I134" s="432"/>
      <c r="J134" s="432"/>
      <c r="K134" s="432"/>
      <c r="L134" s="432"/>
      <c r="M134" s="432"/>
      <c r="N134" s="432"/>
    </row>
    <row r="135" hidden="1" spans="1:14">
      <c r="A135" s="438">
        <v>2012301</v>
      </c>
      <c r="B135" s="398" t="s">
        <v>1621</v>
      </c>
      <c r="C135" s="307">
        <f t="shared" si="2"/>
        <v>0</v>
      </c>
      <c r="D135" s="432"/>
      <c r="E135" s="432"/>
      <c r="F135" s="438"/>
      <c r="G135" s="432"/>
      <c r="H135" s="432"/>
      <c r="I135" s="432"/>
      <c r="J135" s="432"/>
      <c r="K135" s="432"/>
      <c r="L135" s="432"/>
      <c r="M135" s="432"/>
      <c r="N135" s="432"/>
    </row>
    <row r="136" hidden="1" spans="1:14">
      <c r="A136" s="438">
        <v>2012302</v>
      </c>
      <c r="B136" s="398" t="s">
        <v>1622</v>
      </c>
      <c r="C136" s="307">
        <f t="shared" si="2"/>
        <v>0</v>
      </c>
      <c r="D136" s="432"/>
      <c r="E136" s="432"/>
      <c r="F136" s="438"/>
      <c r="G136" s="432"/>
      <c r="H136" s="432"/>
      <c r="I136" s="432"/>
      <c r="J136" s="432"/>
      <c r="K136" s="432"/>
      <c r="L136" s="432"/>
      <c r="M136" s="432"/>
      <c r="N136" s="432"/>
    </row>
    <row r="137" hidden="1" spans="1:14">
      <c r="A137" s="438">
        <v>2012303</v>
      </c>
      <c r="B137" s="398" t="s">
        <v>1623</v>
      </c>
      <c r="C137" s="307">
        <f t="shared" si="2"/>
        <v>0</v>
      </c>
      <c r="D137" s="432"/>
      <c r="E137" s="432"/>
      <c r="F137" s="438"/>
      <c r="G137" s="432"/>
      <c r="H137" s="432"/>
      <c r="I137" s="432"/>
      <c r="J137" s="432"/>
      <c r="K137" s="432"/>
      <c r="L137" s="432"/>
      <c r="M137" s="432"/>
      <c r="N137" s="432"/>
    </row>
    <row r="138" hidden="1" spans="1:14">
      <c r="A138" s="438">
        <v>2012304</v>
      </c>
      <c r="B138" s="398" t="s">
        <v>1701</v>
      </c>
      <c r="C138" s="307">
        <f t="shared" si="2"/>
        <v>0</v>
      </c>
      <c r="D138" s="432"/>
      <c r="E138" s="432"/>
      <c r="F138" s="438"/>
      <c r="G138" s="432"/>
      <c r="H138" s="432"/>
      <c r="I138" s="432"/>
      <c r="J138" s="432"/>
      <c r="K138" s="432"/>
      <c r="L138" s="432"/>
      <c r="M138" s="432"/>
      <c r="N138" s="432"/>
    </row>
    <row r="139" hidden="1" spans="1:14">
      <c r="A139" s="438">
        <v>2012350</v>
      </c>
      <c r="B139" s="398" t="s">
        <v>1630</v>
      </c>
      <c r="C139" s="307">
        <f t="shared" si="2"/>
        <v>0</v>
      </c>
      <c r="D139" s="432"/>
      <c r="E139" s="432"/>
      <c r="F139" s="438"/>
      <c r="G139" s="432"/>
      <c r="H139" s="432"/>
      <c r="I139" s="432"/>
      <c r="J139" s="432"/>
      <c r="K139" s="432"/>
      <c r="L139" s="432"/>
      <c r="M139" s="432"/>
      <c r="N139" s="432"/>
    </row>
    <row r="140" hidden="1" spans="1:14">
      <c r="A140" s="438">
        <v>2012399</v>
      </c>
      <c r="B140" s="398" t="s">
        <v>1702</v>
      </c>
      <c r="C140" s="307">
        <f t="shared" si="2"/>
        <v>0</v>
      </c>
      <c r="D140" s="432"/>
      <c r="E140" s="432"/>
      <c r="F140" s="438"/>
      <c r="G140" s="432"/>
      <c r="H140" s="432"/>
      <c r="I140" s="432"/>
      <c r="J140" s="432"/>
      <c r="K140" s="432"/>
      <c r="L140" s="432"/>
      <c r="M140" s="432"/>
      <c r="N140" s="432"/>
    </row>
    <row r="141" hidden="1" spans="1:14">
      <c r="A141" s="438">
        <v>20125</v>
      </c>
      <c r="B141" s="398" t="s">
        <v>1703</v>
      </c>
      <c r="C141" s="307">
        <f t="shared" si="2"/>
        <v>0</v>
      </c>
      <c r="D141" s="432"/>
      <c r="E141" s="432"/>
      <c r="F141" s="438"/>
      <c r="G141" s="432"/>
      <c r="H141" s="432"/>
      <c r="I141" s="432"/>
      <c r="J141" s="432"/>
      <c r="K141" s="432"/>
      <c r="L141" s="432"/>
      <c r="M141" s="432"/>
      <c r="N141" s="432"/>
    </row>
    <row r="142" hidden="1" spans="1:14">
      <c r="A142" s="438">
        <v>2012501</v>
      </c>
      <c r="B142" s="398" t="s">
        <v>1621</v>
      </c>
      <c r="C142" s="307">
        <f t="shared" si="2"/>
        <v>0</v>
      </c>
      <c r="D142" s="432"/>
      <c r="E142" s="432"/>
      <c r="F142" s="438"/>
      <c r="G142" s="432"/>
      <c r="H142" s="432"/>
      <c r="I142" s="432"/>
      <c r="J142" s="432"/>
      <c r="K142" s="432"/>
      <c r="L142" s="432"/>
      <c r="M142" s="432"/>
      <c r="N142" s="432"/>
    </row>
    <row r="143" hidden="1" spans="1:14">
      <c r="A143" s="438">
        <v>2012502</v>
      </c>
      <c r="B143" s="398" t="s">
        <v>1622</v>
      </c>
      <c r="C143" s="307">
        <f t="shared" si="2"/>
        <v>0</v>
      </c>
      <c r="D143" s="432"/>
      <c r="E143" s="432"/>
      <c r="F143" s="438"/>
      <c r="G143" s="432"/>
      <c r="H143" s="432"/>
      <c r="I143" s="432"/>
      <c r="J143" s="432"/>
      <c r="K143" s="432"/>
      <c r="L143" s="432"/>
      <c r="M143" s="432"/>
      <c r="N143" s="432"/>
    </row>
    <row r="144" hidden="1" spans="1:14">
      <c r="A144" s="438">
        <v>2012503</v>
      </c>
      <c r="B144" s="398" t="s">
        <v>1623</v>
      </c>
      <c r="C144" s="307">
        <f t="shared" si="2"/>
        <v>0</v>
      </c>
      <c r="D144" s="432"/>
      <c r="E144" s="432"/>
      <c r="F144" s="438"/>
      <c r="G144" s="432"/>
      <c r="H144" s="432"/>
      <c r="I144" s="432"/>
      <c r="J144" s="432"/>
      <c r="K144" s="432"/>
      <c r="L144" s="432"/>
      <c r="M144" s="432"/>
      <c r="N144" s="432"/>
    </row>
    <row r="145" hidden="1" spans="1:14">
      <c r="A145" s="438">
        <v>2012504</v>
      </c>
      <c r="B145" s="398" t="s">
        <v>1704</v>
      </c>
      <c r="C145" s="307">
        <f t="shared" si="2"/>
        <v>0</v>
      </c>
      <c r="D145" s="432"/>
      <c r="E145" s="432"/>
      <c r="F145" s="438"/>
      <c r="G145" s="432"/>
      <c r="H145" s="432"/>
      <c r="I145" s="432"/>
      <c r="J145" s="432"/>
      <c r="K145" s="432"/>
      <c r="L145" s="432"/>
      <c r="M145" s="432"/>
      <c r="N145" s="432"/>
    </row>
    <row r="146" hidden="1" spans="1:14">
      <c r="A146" s="438">
        <v>2012505</v>
      </c>
      <c r="B146" s="398" t="s">
        <v>1705</v>
      </c>
      <c r="C146" s="307">
        <f t="shared" si="2"/>
        <v>0</v>
      </c>
      <c r="D146" s="432"/>
      <c r="E146" s="432"/>
      <c r="F146" s="438"/>
      <c r="G146" s="432"/>
      <c r="H146" s="432"/>
      <c r="I146" s="432"/>
      <c r="J146" s="432"/>
      <c r="K146" s="432"/>
      <c r="L146" s="432"/>
      <c r="M146" s="432"/>
      <c r="N146" s="432"/>
    </row>
    <row r="147" hidden="1" spans="1:14">
      <c r="A147" s="438">
        <v>2012550</v>
      </c>
      <c r="B147" s="398" t="s">
        <v>1630</v>
      </c>
      <c r="C147" s="307">
        <f t="shared" si="2"/>
        <v>0</v>
      </c>
      <c r="D147" s="432"/>
      <c r="E147" s="432"/>
      <c r="F147" s="438"/>
      <c r="G147" s="432"/>
      <c r="H147" s="432"/>
      <c r="I147" s="432"/>
      <c r="J147" s="432"/>
      <c r="K147" s="432"/>
      <c r="L147" s="432"/>
      <c r="M147" s="432"/>
      <c r="N147" s="432"/>
    </row>
    <row r="148" hidden="1" spans="1:14">
      <c r="A148" s="438">
        <v>2012599</v>
      </c>
      <c r="B148" s="398" t="s">
        <v>1706</v>
      </c>
      <c r="C148" s="307">
        <f t="shared" si="2"/>
        <v>0</v>
      </c>
      <c r="D148" s="432"/>
      <c r="E148" s="432"/>
      <c r="F148" s="438"/>
      <c r="G148" s="432"/>
      <c r="H148" s="432"/>
      <c r="I148" s="432"/>
      <c r="J148" s="432"/>
      <c r="K148" s="432"/>
      <c r="L148" s="432"/>
      <c r="M148" s="432"/>
      <c r="N148" s="432"/>
    </row>
    <row r="149" spans="1:14">
      <c r="A149" s="438">
        <v>20126</v>
      </c>
      <c r="B149" s="398" t="s">
        <v>1707</v>
      </c>
      <c r="C149" s="307">
        <f t="shared" si="2"/>
        <v>306</v>
      </c>
      <c r="D149" s="432"/>
      <c r="E149" s="432"/>
      <c r="F149" s="438">
        <v>246</v>
      </c>
      <c r="G149" s="432"/>
      <c r="H149" s="432"/>
      <c r="I149" s="432"/>
      <c r="J149" s="432">
        <v>60</v>
      </c>
      <c r="K149" s="432"/>
      <c r="L149" s="432"/>
      <c r="M149" s="432"/>
      <c r="N149" s="432"/>
    </row>
    <row r="150" spans="1:14">
      <c r="A150" s="438">
        <v>2012601</v>
      </c>
      <c r="B150" s="398" t="s">
        <v>1621</v>
      </c>
      <c r="C150" s="307">
        <f t="shared" si="2"/>
        <v>306</v>
      </c>
      <c r="D150" s="432"/>
      <c r="E150" s="432"/>
      <c r="F150" s="438">
        <v>246</v>
      </c>
      <c r="G150" s="432"/>
      <c r="H150" s="432"/>
      <c r="I150" s="432"/>
      <c r="J150" s="432">
        <v>60</v>
      </c>
      <c r="K150" s="432"/>
      <c r="L150" s="432"/>
      <c r="M150" s="432"/>
      <c r="N150" s="432"/>
    </row>
    <row r="151" hidden="1" spans="1:14">
      <c r="A151" s="438">
        <v>2012602</v>
      </c>
      <c r="B151" s="398" t="s">
        <v>1622</v>
      </c>
      <c r="C151" s="307">
        <f t="shared" si="2"/>
        <v>0</v>
      </c>
      <c r="D151" s="432"/>
      <c r="E151" s="432"/>
      <c r="F151" s="438"/>
      <c r="G151" s="432"/>
      <c r="H151" s="432"/>
      <c r="I151" s="432"/>
      <c r="J151" s="432"/>
      <c r="K151" s="432"/>
      <c r="L151" s="432"/>
      <c r="M151" s="432"/>
      <c r="N151" s="432"/>
    </row>
    <row r="152" hidden="1" spans="1:14">
      <c r="A152" s="438">
        <v>2012603</v>
      </c>
      <c r="B152" s="398" t="s">
        <v>1623</v>
      </c>
      <c r="C152" s="307">
        <f t="shared" si="2"/>
        <v>0</v>
      </c>
      <c r="D152" s="432"/>
      <c r="E152" s="432"/>
      <c r="F152" s="438"/>
      <c r="G152" s="432"/>
      <c r="H152" s="432"/>
      <c r="I152" s="432"/>
      <c r="J152" s="432"/>
      <c r="K152" s="432"/>
      <c r="L152" s="432"/>
      <c r="M152" s="432"/>
      <c r="N152" s="432"/>
    </row>
    <row r="153" hidden="1" spans="1:14">
      <c r="A153" s="438">
        <v>2012604</v>
      </c>
      <c r="B153" s="398" t="s">
        <v>1708</v>
      </c>
      <c r="C153" s="307">
        <f t="shared" si="2"/>
        <v>0</v>
      </c>
      <c r="D153" s="432"/>
      <c r="E153" s="432"/>
      <c r="F153" s="438"/>
      <c r="G153" s="432"/>
      <c r="H153" s="432"/>
      <c r="I153" s="432"/>
      <c r="J153" s="432"/>
      <c r="K153" s="432"/>
      <c r="L153" s="432"/>
      <c r="M153" s="432"/>
      <c r="N153" s="432"/>
    </row>
    <row r="154" hidden="1" spans="1:14">
      <c r="A154" s="438">
        <v>2012699</v>
      </c>
      <c r="B154" s="398" t="s">
        <v>1709</v>
      </c>
      <c r="C154" s="307">
        <f t="shared" si="2"/>
        <v>0</v>
      </c>
      <c r="D154" s="432"/>
      <c r="E154" s="432"/>
      <c r="F154" s="438"/>
      <c r="G154" s="432"/>
      <c r="H154" s="432"/>
      <c r="I154" s="432"/>
      <c r="J154" s="432"/>
      <c r="K154" s="432"/>
      <c r="L154" s="432"/>
      <c r="M154" s="432"/>
      <c r="N154" s="432"/>
    </row>
    <row r="155" spans="1:14">
      <c r="A155" s="438">
        <v>20128</v>
      </c>
      <c r="B155" s="398" t="s">
        <v>1710</v>
      </c>
      <c r="C155" s="307">
        <f t="shared" si="2"/>
        <v>245</v>
      </c>
      <c r="D155" s="432"/>
      <c r="E155" s="432"/>
      <c r="F155" s="438">
        <v>179</v>
      </c>
      <c r="G155" s="432"/>
      <c r="H155" s="432"/>
      <c r="I155" s="432">
        <v>6</v>
      </c>
      <c r="J155" s="432">
        <v>59</v>
      </c>
      <c r="K155" s="432"/>
      <c r="L155" s="432"/>
      <c r="M155" s="432"/>
      <c r="N155" s="432">
        <v>1</v>
      </c>
    </row>
    <row r="156" spans="1:14">
      <c r="A156" s="438">
        <v>2012801</v>
      </c>
      <c r="B156" s="398" t="s">
        <v>1621</v>
      </c>
      <c r="C156" s="307">
        <f t="shared" si="2"/>
        <v>188</v>
      </c>
      <c r="D156" s="432"/>
      <c r="E156" s="432"/>
      <c r="F156" s="445">
        <v>123</v>
      </c>
      <c r="G156" s="432"/>
      <c r="H156" s="432"/>
      <c r="I156" s="432">
        <v>6</v>
      </c>
      <c r="J156" s="432">
        <v>59</v>
      </c>
      <c r="K156" s="432"/>
      <c r="L156" s="432"/>
      <c r="M156" s="432"/>
      <c r="N156" s="432"/>
    </row>
    <row r="157" spans="1:14">
      <c r="A157" s="438">
        <v>2012802</v>
      </c>
      <c r="B157" s="398" t="s">
        <v>1622</v>
      </c>
      <c r="C157" s="307">
        <f t="shared" si="2"/>
        <v>1</v>
      </c>
      <c r="D157" s="432"/>
      <c r="E157" s="432"/>
      <c r="F157" s="438"/>
      <c r="G157" s="432"/>
      <c r="H157" s="432"/>
      <c r="I157" s="432"/>
      <c r="J157" s="432"/>
      <c r="K157" s="432"/>
      <c r="L157" s="432"/>
      <c r="M157" s="432"/>
      <c r="N157" s="432">
        <v>1</v>
      </c>
    </row>
    <row r="158" hidden="1" spans="1:14">
      <c r="A158" s="438">
        <v>2012803</v>
      </c>
      <c r="B158" s="398" t="s">
        <v>1623</v>
      </c>
      <c r="C158" s="307">
        <f t="shared" si="2"/>
        <v>0</v>
      </c>
      <c r="D158" s="432"/>
      <c r="E158" s="432"/>
      <c r="F158" s="438"/>
      <c r="G158" s="432"/>
      <c r="H158" s="432"/>
      <c r="I158" s="432"/>
      <c r="J158" s="432"/>
      <c r="K158" s="432"/>
      <c r="L158" s="432"/>
      <c r="M158" s="432"/>
      <c r="N158" s="432"/>
    </row>
    <row r="159" hidden="1" spans="1:14">
      <c r="A159" s="438">
        <v>2012804</v>
      </c>
      <c r="B159" s="398" t="s">
        <v>1635</v>
      </c>
      <c r="C159" s="307">
        <f t="shared" si="2"/>
        <v>0</v>
      </c>
      <c r="D159" s="432"/>
      <c r="E159" s="432"/>
      <c r="F159" s="438"/>
      <c r="G159" s="432"/>
      <c r="H159" s="432"/>
      <c r="I159" s="432"/>
      <c r="J159" s="432"/>
      <c r="K159" s="432"/>
      <c r="L159" s="432"/>
      <c r="M159" s="432"/>
      <c r="N159" s="432"/>
    </row>
    <row r="160" spans="1:14">
      <c r="A160" s="438">
        <v>2012850</v>
      </c>
      <c r="B160" s="398" t="s">
        <v>1630</v>
      </c>
      <c r="C160" s="307">
        <f t="shared" si="2"/>
        <v>56</v>
      </c>
      <c r="D160" s="432"/>
      <c r="E160" s="432"/>
      <c r="F160" s="438">
        <v>56</v>
      </c>
      <c r="G160" s="432"/>
      <c r="H160" s="432"/>
      <c r="I160" s="432"/>
      <c r="J160" s="432"/>
      <c r="K160" s="432"/>
      <c r="L160" s="432"/>
      <c r="M160" s="432"/>
      <c r="N160" s="432"/>
    </row>
    <row r="161" hidden="1" spans="1:14">
      <c r="A161" s="438">
        <v>2012899</v>
      </c>
      <c r="B161" s="398" t="s">
        <v>1711</v>
      </c>
      <c r="C161" s="307">
        <f t="shared" si="2"/>
        <v>0</v>
      </c>
      <c r="D161" s="432"/>
      <c r="E161" s="432"/>
      <c r="F161" s="438"/>
      <c r="G161" s="432"/>
      <c r="H161" s="432"/>
      <c r="I161" s="432"/>
      <c r="J161" s="432"/>
      <c r="K161" s="432"/>
      <c r="L161" s="432"/>
      <c r="M161" s="432"/>
      <c r="N161" s="432"/>
    </row>
    <row r="162" spans="1:14">
      <c r="A162" s="438">
        <v>20129</v>
      </c>
      <c r="B162" s="398" t="s">
        <v>1712</v>
      </c>
      <c r="C162" s="307">
        <f t="shared" si="2"/>
        <v>1270</v>
      </c>
      <c r="D162" s="432"/>
      <c r="E162" s="432"/>
      <c r="F162" s="438">
        <v>728</v>
      </c>
      <c r="G162" s="432"/>
      <c r="H162" s="432"/>
      <c r="I162" s="432">
        <v>233</v>
      </c>
      <c r="J162" s="432">
        <v>170</v>
      </c>
      <c r="K162" s="432"/>
      <c r="L162" s="432">
        <v>117</v>
      </c>
      <c r="M162" s="432"/>
      <c r="N162" s="432">
        <v>22</v>
      </c>
    </row>
    <row r="163" spans="1:14">
      <c r="A163" s="438">
        <v>2012901</v>
      </c>
      <c r="B163" s="398" t="s">
        <v>1621</v>
      </c>
      <c r="C163" s="307">
        <f t="shared" si="2"/>
        <v>477</v>
      </c>
      <c r="D163" s="432"/>
      <c r="E163" s="432"/>
      <c r="F163" s="438">
        <v>442</v>
      </c>
      <c r="G163" s="432"/>
      <c r="H163" s="432"/>
      <c r="I163" s="432"/>
      <c r="J163" s="432">
        <v>35</v>
      </c>
      <c r="K163" s="432"/>
      <c r="L163" s="432"/>
      <c r="M163" s="432"/>
      <c r="N163" s="432"/>
    </row>
    <row r="164" spans="1:14">
      <c r="A164" s="438">
        <v>2012902</v>
      </c>
      <c r="B164" s="398" t="s">
        <v>1622</v>
      </c>
      <c r="C164" s="307">
        <f t="shared" si="2"/>
        <v>418</v>
      </c>
      <c r="D164" s="432"/>
      <c r="E164" s="432"/>
      <c r="F164" s="438"/>
      <c r="G164" s="432"/>
      <c r="H164" s="432"/>
      <c r="I164" s="432">
        <v>233</v>
      </c>
      <c r="J164" s="432">
        <v>135</v>
      </c>
      <c r="K164" s="432"/>
      <c r="L164" s="432">
        <v>28</v>
      </c>
      <c r="M164" s="432"/>
      <c r="N164" s="432">
        <v>22</v>
      </c>
    </row>
    <row r="165" hidden="1" spans="1:14">
      <c r="A165" s="438">
        <v>2012903</v>
      </c>
      <c r="B165" s="398" t="s">
        <v>1623</v>
      </c>
      <c r="C165" s="307">
        <f t="shared" si="2"/>
        <v>0</v>
      </c>
      <c r="D165" s="432"/>
      <c r="E165" s="432"/>
      <c r="F165" s="438"/>
      <c r="G165" s="432"/>
      <c r="H165" s="432"/>
      <c r="I165" s="432"/>
      <c r="J165" s="432"/>
      <c r="K165" s="432"/>
      <c r="L165" s="432"/>
      <c r="M165" s="432"/>
      <c r="N165" s="432"/>
    </row>
    <row r="166" hidden="1" spans="1:14">
      <c r="A166" s="438">
        <v>2012906</v>
      </c>
      <c r="B166" s="398" t="s">
        <v>1713</v>
      </c>
      <c r="C166" s="307">
        <f t="shared" si="2"/>
        <v>0</v>
      </c>
      <c r="D166" s="432"/>
      <c r="E166" s="432"/>
      <c r="F166" s="438"/>
      <c r="G166" s="432"/>
      <c r="H166" s="432"/>
      <c r="I166" s="432"/>
      <c r="J166" s="432"/>
      <c r="K166" s="432"/>
      <c r="L166" s="432"/>
      <c r="M166" s="432"/>
      <c r="N166" s="432"/>
    </row>
    <row r="167" spans="1:14">
      <c r="A167" s="438">
        <v>2012950</v>
      </c>
      <c r="B167" s="398" t="s">
        <v>1630</v>
      </c>
      <c r="C167" s="307">
        <f t="shared" si="2"/>
        <v>286</v>
      </c>
      <c r="D167" s="432"/>
      <c r="E167" s="432"/>
      <c r="F167" s="438">
        <v>286</v>
      </c>
      <c r="G167" s="432"/>
      <c r="H167" s="432"/>
      <c r="I167" s="432"/>
      <c r="J167" s="432"/>
      <c r="K167" s="432"/>
      <c r="L167" s="432"/>
      <c r="M167" s="432"/>
      <c r="N167" s="432"/>
    </row>
    <row r="168" spans="1:14">
      <c r="A168" s="438">
        <v>2012999</v>
      </c>
      <c r="B168" s="398" t="s">
        <v>1714</v>
      </c>
      <c r="C168" s="307">
        <f t="shared" si="2"/>
        <v>89</v>
      </c>
      <c r="D168" s="432"/>
      <c r="E168" s="432"/>
      <c r="F168" s="438"/>
      <c r="G168" s="432"/>
      <c r="H168" s="432"/>
      <c r="I168" s="432"/>
      <c r="J168" s="432"/>
      <c r="K168" s="432"/>
      <c r="L168" s="432">
        <v>89</v>
      </c>
      <c r="M168" s="432"/>
      <c r="N168" s="432"/>
    </row>
    <row r="169" spans="1:14">
      <c r="A169" s="438">
        <v>20131</v>
      </c>
      <c r="B169" s="398" t="s">
        <v>1715</v>
      </c>
      <c r="C169" s="307">
        <f t="shared" si="2"/>
        <v>2192</v>
      </c>
      <c r="D169" s="432"/>
      <c r="E169" s="432"/>
      <c r="F169" s="438">
        <v>1175</v>
      </c>
      <c r="G169" s="432"/>
      <c r="H169" s="432"/>
      <c r="I169" s="432">
        <v>170</v>
      </c>
      <c r="J169" s="432">
        <v>521</v>
      </c>
      <c r="K169" s="432"/>
      <c r="L169" s="432"/>
      <c r="M169" s="432"/>
      <c r="N169" s="432">
        <v>326</v>
      </c>
    </row>
    <row r="170" spans="1:14">
      <c r="A170" s="438">
        <v>2013101</v>
      </c>
      <c r="B170" s="398" t="s">
        <v>1621</v>
      </c>
      <c r="C170" s="307">
        <f t="shared" si="2"/>
        <v>781</v>
      </c>
      <c r="D170" s="432"/>
      <c r="E170" s="432"/>
      <c r="F170" s="438">
        <v>781</v>
      </c>
      <c r="G170" s="432"/>
      <c r="H170" s="432"/>
      <c r="I170" s="432"/>
      <c r="J170" s="432"/>
      <c r="K170" s="432"/>
      <c r="L170" s="432"/>
      <c r="M170" s="432"/>
      <c r="N170" s="432"/>
    </row>
    <row r="171" spans="1:14">
      <c r="A171" s="438">
        <v>2013102</v>
      </c>
      <c r="B171" s="398" t="s">
        <v>1622</v>
      </c>
      <c r="C171" s="307">
        <f t="shared" si="2"/>
        <v>1017</v>
      </c>
      <c r="D171" s="432"/>
      <c r="E171" s="432"/>
      <c r="F171" s="438"/>
      <c r="G171" s="432"/>
      <c r="H171" s="432"/>
      <c r="I171" s="432">
        <v>170</v>
      </c>
      <c r="J171" s="432">
        <v>521</v>
      </c>
      <c r="K171" s="432"/>
      <c r="L171" s="432"/>
      <c r="M171" s="432"/>
      <c r="N171" s="432">
        <v>326</v>
      </c>
    </row>
    <row r="172" hidden="1" spans="1:14">
      <c r="A172" s="438">
        <v>2013103</v>
      </c>
      <c r="B172" s="398" t="s">
        <v>1623</v>
      </c>
      <c r="C172" s="307">
        <f t="shared" si="2"/>
        <v>0</v>
      </c>
      <c r="D172" s="432"/>
      <c r="E172" s="432"/>
      <c r="F172" s="438"/>
      <c r="G172" s="432"/>
      <c r="H172" s="432"/>
      <c r="I172" s="432"/>
      <c r="J172" s="432"/>
      <c r="K172" s="432"/>
      <c r="L172" s="432"/>
      <c r="M172" s="432"/>
      <c r="N172" s="432"/>
    </row>
    <row r="173" hidden="1" spans="1:14">
      <c r="A173" s="438">
        <v>2013105</v>
      </c>
      <c r="B173" s="398" t="s">
        <v>1716</v>
      </c>
      <c r="C173" s="307">
        <f t="shared" si="2"/>
        <v>0</v>
      </c>
      <c r="D173" s="432"/>
      <c r="E173" s="432"/>
      <c r="F173" s="438"/>
      <c r="G173" s="432"/>
      <c r="H173" s="432"/>
      <c r="I173" s="432"/>
      <c r="J173" s="432"/>
      <c r="K173" s="432"/>
      <c r="L173" s="432"/>
      <c r="M173" s="432"/>
      <c r="N173" s="432"/>
    </row>
    <row r="174" spans="1:14">
      <c r="A174" s="438">
        <v>2013150</v>
      </c>
      <c r="B174" s="398" t="s">
        <v>1630</v>
      </c>
      <c r="C174" s="307">
        <f t="shared" si="2"/>
        <v>394</v>
      </c>
      <c r="D174" s="432"/>
      <c r="E174" s="432"/>
      <c r="F174" s="438">
        <v>394</v>
      </c>
      <c r="G174" s="432"/>
      <c r="H174" s="432"/>
      <c r="I174" s="432"/>
      <c r="J174" s="432"/>
      <c r="K174" s="432"/>
      <c r="L174" s="432"/>
      <c r="M174" s="432"/>
      <c r="N174" s="432"/>
    </row>
    <row r="175" hidden="1" spans="1:14">
      <c r="A175" s="438">
        <v>2013199</v>
      </c>
      <c r="B175" s="398" t="s">
        <v>1717</v>
      </c>
      <c r="C175" s="307">
        <f t="shared" si="2"/>
        <v>0</v>
      </c>
      <c r="D175" s="432"/>
      <c r="E175" s="432"/>
      <c r="F175" s="438"/>
      <c r="G175" s="432"/>
      <c r="H175" s="432"/>
      <c r="I175" s="432"/>
      <c r="J175" s="432"/>
      <c r="K175" s="432"/>
      <c r="L175" s="432"/>
      <c r="M175" s="432"/>
      <c r="N175" s="432"/>
    </row>
    <row r="176" spans="1:14">
      <c r="A176" s="438">
        <v>20132</v>
      </c>
      <c r="B176" s="398" t="s">
        <v>1718</v>
      </c>
      <c r="C176" s="307">
        <f t="shared" si="2"/>
        <v>2995</v>
      </c>
      <c r="D176" s="432"/>
      <c r="E176" s="432"/>
      <c r="F176" s="438">
        <v>834</v>
      </c>
      <c r="G176" s="432"/>
      <c r="H176" s="432"/>
      <c r="I176" s="432">
        <v>837</v>
      </c>
      <c r="J176" s="432"/>
      <c r="K176" s="432"/>
      <c r="L176" s="432">
        <v>85</v>
      </c>
      <c r="M176" s="432">
        <f>142+927</f>
        <v>1069</v>
      </c>
      <c r="N176" s="432">
        <v>170</v>
      </c>
    </row>
    <row r="177" spans="1:14">
      <c r="A177" s="438">
        <v>2013201</v>
      </c>
      <c r="B177" s="398" t="s">
        <v>1621</v>
      </c>
      <c r="C177" s="307">
        <f t="shared" si="2"/>
        <v>659</v>
      </c>
      <c r="D177" s="432"/>
      <c r="E177" s="432"/>
      <c r="F177" s="438">
        <v>659</v>
      </c>
      <c r="G177" s="432"/>
      <c r="H177" s="432"/>
      <c r="I177" s="432"/>
      <c r="J177" s="432"/>
      <c r="K177" s="432"/>
      <c r="L177" s="432"/>
      <c r="M177" s="432"/>
      <c r="N177" s="432"/>
    </row>
    <row r="178" spans="1:14">
      <c r="A178" s="438">
        <v>2013202</v>
      </c>
      <c r="B178" s="398" t="s">
        <v>1622</v>
      </c>
      <c r="C178" s="307">
        <f t="shared" si="2"/>
        <v>2090</v>
      </c>
      <c r="D178" s="432"/>
      <c r="E178" s="432"/>
      <c r="F178" s="438"/>
      <c r="G178" s="432"/>
      <c r="H178" s="432"/>
      <c r="I178" s="432">
        <v>766</v>
      </c>
      <c r="J178" s="432"/>
      <c r="K178" s="432"/>
      <c r="L178" s="432">
        <v>85</v>
      </c>
      <c r="M178" s="432">
        <f>142+927</f>
        <v>1069</v>
      </c>
      <c r="N178" s="432">
        <v>170</v>
      </c>
    </row>
    <row r="179" spans="1:14">
      <c r="A179" s="438">
        <v>2013203</v>
      </c>
      <c r="B179" s="398" t="s">
        <v>1623</v>
      </c>
      <c r="C179" s="307">
        <f t="shared" si="2"/>
        <v>71</v>
      </c>
      <c r="D179" s="432"/>
      <c r="E179" s="432"/>
      <c r="F179" s="438"/>
      <c r="G179" s="432"/>
      <c r="H179" s="432"/>
      <c r="I179" s="432">
        <v>71</v>
      </c>
      <c r="J179" s="432"/>
      <c r="K179" s="432"/>
      <c r="L179" s="432"/>
      <c r="M179" s="432"/>
      <c r="N179" s="432"/>
    </row>
    <row r="180" hidden="1" spans="1:14">
      <c r="A180" s="438">
        <v>2013204</v>
      </c>
      <c r="B180" s="398" t="s">
        <v>1719</v>
      </c>
      <c r="C180" s="307">
        <f t="shared" si="2"/>
        <v>0</v>
      </c>
      <c r="D180" s="432"/>
      <c r="E180" s="432"/>
      <c r="F180" s="438"/>
      <c r="G180" s="432"/>
      <c r="H180" s="432"/>
      <c r="I180" s="432"/>
      <c r="J180" s="432"/>
      <c r="K180" s="432"/>
      <c r="L180" s="432"/>
      <c r="M180" s="432"/>
      <c r="N180" s="432"/>
    </row>
    <row r="181" spans="1:14">
      <c r="A181" s="438">
        <v>2013250</v>
      </c>
      <c r="B181" s="398" t="s">
        <v>1630</v>
      </c>
      <c r="C181" s="307">
        <f t="shared" si="2"/>
        <v>175</v>
      </c>
      <c r="D181" s="432"/>
      <c r="E181" s="432"/>
      <c r="F181" s="438">
        <v>175</v>
      </c>
      <c r="G181" s="432"/>
      <c r="H181" s="432"/>
      <c r="I181" s="432"/>
      <c r="J181" s="432"/>
      <c r="K181" s="432"/>
      <c r="L181" s="432"/>
      <c r="M181" s="432"/>
      <c r="N181" s="432"/>
    </row>
    <row r="182" hidden="1" spans="1:14">
      <c r="A182" s="438">
        <v>2013299</v>
      </c>
      <c r="B182" s="398" t="s">
        <v>1720</v>
      </c>
      <c r="C182" s="307">
        <f t="shared" si="2"/>
        <v>0</v>
      </c>
      <c r="D182" s="432"/>
      <c r="E182" s="432"/>
      <c r="F182" s="438"/>
      <c r="G182" s="432"/>
      <c r="H182" s="432"/>
      <c r="I182" s="432"/>
      <c r="J182" s="432"/>
      <c r="K182" s="432"/>
      <c r="L182" s="432"/>
      <c r="M182" s="432"/>
      <c r="N182" s="432"/>
    </row>
    <row r="183" spans="1:14">
      <c r="A183" s="438">
        <v>20133</v>
      </c>
      <c r="B183" s="398" t="s">
        <v>1721</v>
      </c>
      <c r="C183" s="307">
        <f t="shared" si="2"/>
        <v>1412</v>
      </c>
      <c r="D183" s="432"/>
      <c r="E183" s="432"/>
      <c r="F183" s="438">
        <v>664</v>
      </c>
      <c r="G183" s="432"/>
      <c r="H183" s="432"/>
      <c r="I183" s="432">
        <v>748</v>
      </c>
      <c r="J183" s="432">
        <v>0</v>
      </c>
      <c r="K183" s="432"/>
      <c r="L183" s="432"/>
      <c r="M183" s="432"/>
      <c r="N183" s="432"/>
    </row>
    <row r="184" spans="1:14">
      <c r="A184" s="438">
        <v>2013301</v>
      </c>
      <c r="B184" s="398" t="s">
        <v>1621</v>
      </c>
      <c r="C184" s="307">
        <f t="shared" si="2"/>
        <v>525</v>
      </c>
      <c r="D184" s="432"/>
      <c r="E184" s="432"/>
      <c r="F184" s="438">
        <v>525</v>
      </c>
      <c r="G184" s="432"/>
      <c r="H184" s="432"/>
      <c r="I184" s="432"/>
      <c r="J184" s="432"/>
      <c r="K184" s="432"/>
      <c r="L184" s="432"/>
      <c r="M184" s="432"/>
      <c r="N184" s="432"/>
    </row>
    <row r="185" spans="1:14">
      <c r="A185" s="438">
        <v>2013302</v>
      </c>
      <c r="B185" s="398" t="s">
        <v>1622</v>
      </c>
      <c r="C185" s="307">
        <f t="shared" si="2"/>
        <v>748</v>
      </c>
      <c r="D185" s="432"/>
      <c r="E185" s="432"/>
      <c r="F185" s="438"/>
      <c r="G185" s="432"/>
      <c r="H185" s="432"/>
      <c r="I185" s="432">
        <v>748</v>
      </c>
      <c r="J185" s="432">
        <v>0</v>
      </c>
      <c r="K185" s="432"/>
      <c r="L185" s="432"/>
      <c r="M185" s="432"/>
      <c r="N185" s="432"/>
    </row>
    <row r="186" hidden="1" spans="1:14">
      <c r="A186" s="438">
        <v>2013303</v>
      </c>
      <c r="B186" s="398" t="s">
        <v>1623</v>
      </c>
      <c r="C186" s="307">
        <f t="shared" si="2"/>
        <v>0</v>
      </c>
      <c r="D186" s="432"/>
      <c r="E186" s="432"/>
      <c r="F186" s="438"/>
      <c r="G186" s="432"/>
      <c r="H186" s="432"/>
      <c r="I186" s="432"/>
      <c r="J186" s="432"/>
      <c r="K186" s="432"/>
      <c r="L186" s="432"/>
      <c r="M186" s="432"/>
      <c r="N186" s="432"/>
    </row>
    <row r="187" hidden="1" spans="1:14">
      <c r="A187" s="438">
        <v>2013304</v>
      </c>
      <c r="B187" s="398" t="s">
        <v>1722</v>
      </c>
      <c r="C187" s="307">
        <f t="shared" si="2"/>
        <v>0</v>
      </c>
      <c r="D187" s="432"/>
      <c r="E187" s="432"/>
      <c r="F187" s="438"/>
      <c r="G187" s="432"/>
      <c r="H187" s="432"/>
      <c r="I187" s="432"/>
      <c r="J187" s="432"/>
      <c r="K187" s="432"/>
      <c r="L187" s="432"/>
      <c r="M187" s="432"/>
      <c r="N187" s="432"/>
    </row>
    <row r="188" spans="1:14">
      <c r="A188" s="438">
        <v>2013350</v>
      </c>
      <c r="B188" s="398" t="s">
        <v>1630</v>
      </c>
      <c r="C188" s="307">
        <f t="shared" si="2"/>
        <v>139</v>
      </c>
      <c r="D188" s="432"/>
      <c r="E188" s="432"/>
      <c r="F188" s="445">
        <v>139</v>
      </c>
      <c r="G188" s="432"/>
      <c r="H188" s="432"/>
      <c r="I188" s="432"/>
      <c r="J188" s="432"/>
      <c r="K188" s="432"/>
      <c r="L188" s="432"/>
      <c r="M188" s="432"/>
      <c r="N188" s="432"/>
    </row>
    <row r="189" hidden="1" spans="1:14">
      <c r="A189" s="438">
        <v>2013399</v>
      </c>
      <c r="B189" s="398" t="s">
        <v>1723</v>
      </c>
      <c r="C189" s="307">
        <f t="shared" si="2"/>
        <v>0</v>
      </c>
      <c r="D189" s="432"/>
      <c r="E189" s="432"/>
      <c r="F189" s="438"/>
      <c r="G189" s="432"/>
      <c r="H189" s="432"/>
      <c r="I189" s="432"/>
      <c r="J189" s="432"/>
      <c r="K189" s="432"/>
      <c r="L189" s="432"/>
      <c r="M189" s="432"/>
      <c r="N189" s="432"/>
    </row>
    <row r="190" spans="1:14">
      <c r="A190" s="438">
        <v>20134</v>
      </c>
      <c r="B190" s="398" t="s">
        <v>1724</v>
      </c>
      <c r="C190" s="307">
        <f t="shared" si="2"/>
        <v>751</v>
      </c>
      <c r="D190" s="432"/>
      <c r="E190" s="432"/>
      <c r="F190" s="438">
        <v>456</v>
      </c>
      <c r="G190" s="432"/>
      <c r="H190" s="432"/>
      <c r="I190" s="432">
        <v>275</v>
      </c>
      <c r="J190" s="432"/>
      <c r="K190" s="432"/>
      <c r="L190" s="432">
        <v>20</v>
      </c>
      <c r="M190" s="432"/>
      <c r="N190" s="432"/>
    </row>
    <row r="191" spans="1:14">
      <c r="A191" s="438">
        <v>2013401</v>
      </c>
      <c r="B191" s="398" t="s">
        <v>1621</v>
      </c>
      <c r="C191" s="307">
        <f t="shared" si="2"/>
        <v>364</v>
      </c>
      <c r="D191" s="432"/>
      <c r="E191" s="432"/>
      <c r="F191" s="438">
        <v>364</v>
      </c>
      <c r="G191" s="432"/>
      <c r="H191" s="432"/>
      <c r="I191" s="432"/>
      <c r="J191" s="432"/>
      <c r="K191" s="432"/>
      <c r="L191" s="432"/>
      <c r="M191" s="432"/>
      <c r="N191" s="432"/>
    </row>
    <row r="192" spans="1:14">
      <c r="A192" s="438">
        <v>2013402</v>
      </c>
      <c r="B192" s="398" t="s">
        <v>1622</v>
      </c>
      <c r="C192" s="307">
        <f t="shared" si="2"/>
        <v>140</v>
      </c>
      <c r="D192" s="432"/>
      <c r="E192" s="432"/>
      <c r="F192" s="438"/>
      <c r="G192" s="432"/>
      <c r="H192" s="432"/>
      <c r="I192" s="432">
        <v>140</v>
      </c>
      <c r="J192" s="432"/>
      <c r="K192" s="432"/>
      <c r="L192" s="432"/>
      <c r="M192" s="432"/>
      <c r="N192" s="432"/>
    </row>
    <row r="193" hidden="1" spans="1:14">
      <c r="A193" s="438">
        <v>2013403</v>
      </c>
      <c r="B193" s="398" t="s">
        <v>1623</v>
      </c>
      <c r="C193" s="307">
        <f t="shared" si="2"/>
        <v>0</v>
      </c>
      <c r="D193" s="432"/>
      <c r="E193" s="432"/>
      <c r="F193" s="438"/>
      <c r="G193" s="432"/>
      <c r="H193" s="432"/>
      <c r="I193" s="432"/>
      <c r="J193" s="432"/>
      <c r="K193" s="432"/>
      <c r="L193" s="432"/>
      <c r="M193" s="432"/>
      <c r="N193" s="432"/>
    </row>
    <row r="194" spans="1:14">
      <c r="A194" s="438">
        <v>2013404</v>
      </c>
      <c r="B194" s="398" t="s">
        <v>1725</v>
      </c>
      <c r="C194" s="307">
        <f t="shared" si="2"/>
        <v>135</v>
      </c>
      <c r="D194" s="432"/>
      <c r="E194" s="432"/>
      <c r="F194" s="438"/>
      <c r="G194" s="432"/>
      <c r="H194" s="432"/>
      <c r="I194" s="432">
        <v>115</v>
      </c>
      <c r="J194" s="432"/>
      <c r="K194" s="432"/>
      <c r="L194" s="432">
        <v>20</v>
      </c>
      <c r="M194" s="432"/>
      <c r="N194" s="432"/>
    </row>
    <row r="195" spans="1:14">
      <c r="A195" s="438">
        <v>2013405</v>
      </c>
      <c r="B195" s="398" t="s">
        <v>1726</v>
      </c>
      <c r="C195" s="307">
        <f t="shared" si="2"/>
        <v>20</v>
      </c>
      <c r="D195" s="432"/>
      <c r="E195" s="432"/>
      <c r="F195" s="438"/>
      <c r="G195" s="432"/>
      <c r="H195" s="432"/>
      <c r="I195" s="432">
        <v>20</v>
      </c>
      <c r="J195" s="432"/>
      <c r="K195" s="432"/>
      <c r="L195" s="432"/>
      <c r="M195" s="432"/>
      <c r="N195" s="432"/>
    </row>
    <row r="196" spans="1:14">
      <c r="A196" s="438">
        <v>2013450</v>
      </c>
      <c r="B196" s="398" t="s">
        <v>1630</v>
      </c>
      <c r="C196" s="307">
        <f t="shared" si="2"/>
        <v>92</v>
      </c>
      <c r="D196" s="432"/>
      <c r="E196" s="432"/>
      <c r="F196" s="438">
        <v>92</v>
      </c>
      <c r="G196" s="432"/>
      <c r="H196" s="432"/>
      <c r="I196" s="432"/>
      <c r="J196" s="432"/>
      <c r="K196" s="432"/>
      <c r="L196" s="432"/>
      <c r="M196" s="432"/>
      <c r="N196" s="432"/>
    </row>
    <row r="197" hidden="1" spans="1:14">
      <c r="A197" s="438">
        <v>2013499</v>
      </c>
      <c r="B197" s="398" t="s">
        <v>1727</v>
      </c>
      <c r="C197" s="307">
        <f t="shared" si="2"/>
        <v>0</v>
      </c>
      <c r="D197" s="432"/>
      <c r="E197" s="432"/>
      <c r="F197" s="438"/>
      <c r="G197" s="432"/>
      <c r="H197" s="432"/>
      <c r="I197" s="432"/>
      <c r="J197" s="432"/>
      <c r="K197" s="432"/>
      <c r="L197" s="432"/>
      <c r="M197" s="432"/>
      <c r="N197" s="432"/>
    </row>
    <row r="198" hidden="1" spans="1:14">
      <c r="A198" s="438">
        <v>20135</v>
      </c>
      <c r="B198" s="398" t="s">
        <v>1728</v>
      </c>
      <c r="C198" s="307">
        <f t="shared" ref="C198:C261" si="3">D198+E198+F198+G198+H198+I198+J198+K198+L198+M198+N198+O198+P198</f>
        <v>0</v>
      </c>
      <c r="D198" s="432"/>
      <c r="E198" s="432"/>
      <c r="F198" s="438"/>
      <c r="G198" s="432"/>
      <c r="H198" s="432"/>
      <c r="I198" s="432"/>
      <c r="J198" s="432"/>
      <c r="K198" s="432"/>
      <c r="L198" s="432"/>
      <c r="M198" s="432"/>
      <c r="N198" s="432"/>
    </row>
    <row r="199" hidden="1" spans="1:14">
      <c r="A199" s="438">
        <v>2013501</v>
      </c>
      <c r="B199" s="398" t="s">
        <v>1621</v>
      </c>
      <c r="C199" s="307">
        <f t="shared" si="3"/>
        <v>0</v>
      </c>
      <c r="D199" s="432"/>
      <c r="E199" s="432"/>
      <c r="F199" s="438"/>
      <c r="G199" s="432"/>
      <c r="H199" s="432"/>
      <c r="I199" s="432"/>
      <c r="J199" s="432"/>
      <c r="K199" s="432"/>
      <c r="L199" s="432"/>
      <c r="M199" s="432"/>
      <c r="N199" s="432"/>
    </row>
    <row r="200" hidden="1" spans="1:14">
      <c r="A200" s="438">
        <v>2013502</v>
      </c>
      <c r="B200" s="398" t="s">
        <v>1622</v>
      </c>
      <c r="C200" s="307">
        <f t="shared" si="3"/>
        <v>0</v>
      </c>
      <c r="D200" s="432"/>
      <c r="E200" s="432"/>
      <c r="F200" s="438"/>
      <c r="G200" s="432"/>
      <c r="H200" s="432"/>
      <c r="I200" s="432"/>
      <c r="J200" s="432"/>
      <c r="K200" s="432"/>
      <c r="L200" s="432"/>
      <c r="M200" s="432"/>
      <c r="N200" s="432"/>
    </row>
    <row r="201" hidden="1" spans="1:14">
      <c r="A201" s="438">
        <v>2013503</v>
      </c>
      <c r="B201" s="398" t="s">
        <v>1623</v>
      </c>
      <c r="C201" s="307">
        <f t="shared" si="3"/>
        <v>0</v>
      </c>
      <c r="D201" s="432"/>
      <c r="E201" s="432"/>
      <c r="F201" s="438"/>
      <c r="G201" s="432"/>
      <c r="H201" s="432"/>
      <c r="I201" s="432"/>
      <c r="J201" s="432"/>
      <c r="K201" s="432"/>
      <c r="L201" s="432"/>
      <c r="M201" s="432"/>
      <c r="N201" s="432"/>
    </row>
    <row r="202" hidden="1" spans="1:14">
      <c r="A202" s="438">
        <v>2013550</v>
      </c>
      <c r="B202" s="398" t="s">
        <v>1630</v>
      </c>
      <c r="C202" s="307">
        <f t="shared" si="3"/>
        <v>0</v>
      </c>
      <c r="D202" s="432"/>
      <c r="E202" s="432"/>
      <c r="F202" s="438"/>
      <c r="G202" s="432"/>
      <c r="H202" s="432"/>
      <c r="I202" s="432"/>
      <c r="J202" s="432"/>
      <c r="K202" s="432"/>
      <c r="L202" s="432"/>
      <c r="M202" s="432"/>
      <c r="N202" s="432"/>
    </row>
    <row r="203" hidden="1" spans="1:14">
      <c r="A203" s="438">
        <v>2013599</v>
      </c>
      <c r="B203" s="398" t="s">
        <v>1729</v>
      </c>
      <c r="C203" s="307">
        <f t="shared" si="3"/>
        <v>0</v>
      </c>
      <c r="D203" s="432"/>
      <c r="E203" s="432"/>
      <c r="F203" s="438"/>
      <c r="G203" s="432"/>
      <c r="H203" s="432"/>
      <c r="I203" s="432"/>
      <c r="J203" s="432"/>
      <c r="K203" s="432"/>
      <c r="L203" s="432"/>
      <c r="M203" s="432"/>
      <c r="N203" s="432"/>
    </row>
    <row r="204" spans="1:14">
      <c r="A204" s="438">
        <v>20136</v>
      </c>
      <c r="B204" s="398" t="s">
        <v>1730</v>
      </c>
      <c r="C204" s="307">
        <f t="shared" si="3"/>
        <v>2155</v>
      </c>
      <c r="D204" s="432"/>
      <c r="E204" s="432"/>
      <c r="F204" s="438">
        <v>905</v>
      </c>
      <c r="G204" s="432"/>
      <c r="H204" s="432"/>
      <c r="I204" s="432">
        <v>1131</v>
      </c>
      <c r="J204" s="432"/>
      <c r="K204" s="432"/>
      <c r="L204" s="432"/>
      <c r="M204" s="432"/>
      <c r="N204" s="432">
        <v>119</v>
      </c>
    </row>
    <row r="205" spans="1:14">
      <c r="A205" s="438">
        <v>2013601</v>
      </c>
      <c r="B205" s="398" t="s">
        <v>1621</v>
      </c>
      <c r="C205" s="307">
        <f t="shared" si="3"/>
        <v>875</v>
      </c>
      <c r="D205" s="432"/>
      <c r="E205" s="432"/>
      <c r="F205" s="445">
        <v>875</v>
      </c>
      <c r="G205" s="432"/>
      <c r="H205" s="432"/>
      <c r="I205" s="432"/>
      <c r="J205" s="432"/>
      <c r="K205" s="432"/>
      <c r="L205" s="432"/>
      <c r="M205" s="432"/>
      <c r="N205" s="432"/>
    </row>
    <row r="206" spans="1:14">
      <c r="A206" s="438">
        <v>2013602</v>
      </c>
      <c r="B206" s="398" t="s">
        <v>1622</v>
      </c>
      <c r="C206" s="307">
        <f t="shared" si="3"/>
        <v>337</v>
      </c>
      <c r="D206" s="432"/>
      <c r="E206" s="432"/>
      <c r="F206" s="438"/>
      <c r="G206" s="432"/>
      <c r="H206" s="432"/>
      <c r="I206" s="432">
        <v>218</v>
      </c>
      <c r="J206" s="432"/>
      <c r="K206" s="432"/>
      <c r="L206" s="432"/>
      <c r="M206" s="432"/>
      <c r="N206" s="432">
        <v>119</v>
      </c>
    </row>
    <row r="207" hidden="1" spans="1:14">
      <c r="A207" s="438">
        <v>2013603</v>
      </c>
      <c r="B207" s="398" t="s">
        <v>1623</v>
      </c>
      <c r="C207" s="307">
        <f t="shared" si="3"/>
        <v>0</v>
      </c>
      <c r="D207" s="432"/>
      <c r="E207" s="432"/>
      <c r="F207" s="438"/>
      <c r="G207" s="432"/>
      <c r="H207" s="432"/>
      <c r="I207" s="432"/>
      <c r="J207" s="432"/>
      <c r="K207" s="432"/>
      <c r="L207" s="432"/>
      <c r="M207" s="432"/>
      <c r="N207" s="432"/>
    </row>
    <row r="208" spans="1:14">
      <c r="A208" s="438">
        <v>2013650</v>
      </c>
      <c r="B208" s="398" t="s">
        <v>1630</v>
      </c>
      <c r="C208" s="307">
        <f t="shared" si="3"/>
        <v>30</v>
      </c>
      <c r="D208" s="432"/>
      <c r="E208" s="432"/>
      <c r="F208" s="438">
        <v>30</v>
      </c>
      <c r="G208" s="432"/>
      <c r="H208" s="432"/>
      <c r="I208" s="432"/>
      <c r="J208" s="432"/>
      <c r="K208" s="432"/>
      <c r="L208" s="432"/>
      <c r="M208" s="432"/>
      <c r="N208" s="432"/>
    </row>
    <row r="209" spans="1:14">
      <c r="A209" s="438">
        <v>2013699</v>
      </c>
      <c r="B209" s="398" t="s">
        <v>1731</v>
      </c>
      <c r="C209" s="307">
        <f t="shared" si="3"/>
        <v>913</v>
      </c>
      <c r="D209" s="432"/>
      <c r="E209" s="432"/>
      <c r="F209" s="438"/>
      <c r="G209" s="432"/>
      <c r="H209" s="432"/>
      <c r="I209" s="432">
        <v>913</v>
      </c>
      <c r="J209" s="432"/>
      <c r="K209" s="432"/>
      <c r="L209" s="432"/>
      <c r="M209" s="432"/>
      <c r="N209" s="432"/>
    </row>
    <row r="210" spans="1:14">
      <c r="A210" s="438">
        <v>20137</v>
      </c>
      <c r="B210" s="398" t="s">
        <v>1732</v>
      </c>
      <c r="C210" s="307">
        <f t="shared" si="3"/>
        <v>351</v>
      </c>
      <c r="D210" s="432"/>
      <c r="E210" s="432"/>
      <c r="F210" s="438">
        <v>281</v>
      </c>
      <c r="G210" s="432"/>
      <c r="H210" s="432"/>
      <c r="I210" s="432">
        <v>70</v>
      </c>
      <c r="J210" s="432">
        <v>0</v>
      </c>
      <c r="K210" s="432"/>
      <c r="L210" s="432"/>
      <c r="M210" s="432"/>
      <c r="N210" s="432"/>
    </row>
    <row r="211" spans="1:14">
      <c r="A211" s="438">
        <v>2013701</v>
      </c>
      <c r="B211" s="398" t="s">
        <v>1621</v>
      </c>
      <c r="C211" s="307">
        <f t="shared" si="3"/>
        <v>123</v>
      </c>
      <c r="D211" s="432"/>
      <c r="E211" s="432"/>
      <c r="F211" s="438">
        <v>123</v>
      </c>
      <c r="G211" s="432"/>
      <c r="H211" s="432"/>
      <c r="I211" s="432"/>
      <c r="J211" s="432"/>
      <c r="K211" s="432"/>
      <c r="L211" s="432"/>
      <c r="M211" s="432"/>
      <c r="N211" s="432"/>
    </row>
    <row r="212" spans="1:14">
      <c r="A212" s="438">
        <v>2013702</v>
      </c>
      <c r="B212" s="398" t="s">
        <v>1622</v>
      </c>
      <c r="C212" s="307">
        <f t="shared" si="3"/>
        <v>70</v>
      </c>
      <c r="D212" s="432"/>
      <c r="E212" s="432"/>
      <c r="F212" s="438"/>
      <c r="G212" s="432"/>
      <c r="H212" s="432"/>
      <c r="I212" s="432">
        <v>70</v>
      </c>
      <c r="J212" s="432">
        <v>0</v>
      </c>
      <c r="K212" s="432"/>
      <c r="L212" s="432"/>
      <c r="M212" s="432"/>
      <c r="N212" s="432"/>
    </row>
    <row r="213" hidden="1" spans="1:14">
      <c r="A213" s="438">
        <v>2013703</v>
      </c>
      <c r="B213" s="398" t="s">
        <v>1623</v>
      </c>
      <c r="C213" s="307">
        <f t="shared" si="3"/>
        <v>0</v>
      </c>
      <c r="D213" s="432"/>
      <c r="E213" s="432"/>
      <c r="F213" s="438"/>
      <c r="G213" s="432"/>
      <c r="H213" s="432"/>
      <c r="I213" s="432"/>
      <c r="J213" s="432"/>
      <c r="K213" s="432"/>
      <c r="L213" s="432"/>
      <c r="M213" s="432"/>
      <c r="N213" s="432"/>
    </row>
    <row r="214" hidden="1" spans="1:14">
      <c r="A214" s="438">
        <v>2013704</v>
      </c>
      <c r="B214" s="398" t="s">
        <v>1733</v>
      </c>
      <c r="C214" s="307">
        <f t="shared" si="3"/>
        <v>0</v>
      </c>
      <c r="D214" s="432"/>
      <c r="E214" s="432"/>
      <c r="F214" s="438"/>
      <c r="G214" s="432"/>
      <c r="H214" s="432"/>
      <c r="I214" s="432"/>
      <c r="J214" s="432"/>
      <c r="K214" s="432"/>
      <c r="L214" s="432"/>
      <c r="M214" s="432"/>
      <c r="N214" s="432"/>
    </row>
    <row r="215" spans="1:14">
      <c r="A215" s="438">
        <v>2013750</v>
      </c>
      <c r="B215" s="398" t="s">
        <v>1630</v>
      </c>
      <c r="C215" s="307">
        <f t="shared" si="3"/>
        <v>158</v>
      </c>
      <c r="D215" s="432"/>
      <c r="E215" s="432"/>
      <c r="F215" s="438">
        <v>158</v>
      </c>
      <c r="G215" s="432"/>
      <c r="H215" s="432"/>
      <c r="I215" s="432"/>
      <c r="J215" s="432"/>
      <c r="K215" s="432"/>
      <c r="L215" s="432"/>
      <c r="M215" s="432"/>
      <c r="N215" s="432"/>
    </row>
    <row r="216" hidden="1" spans="1:14">
      <c r="A216" s="438">
        <v>2013799</v>
      </c>
      <c r="B216" s="398" t="s">
        <v>1734</v>
      </c>
      <c r="C216" s="307">
        <f t="shared" si="3"/>
        <v>0</v>
      </c>
      <c r="D216" s="432"/>
      <c r="E216" s="432"/>
      <c r="F216" s="438"/>
      <c r="G216" s="432"/>
      <c r="H216" s="432"/>
      <c r="I216" s="432"/>
      <c r="J216" s="432"/>
      <c r="K216" s="432"/>
      <c r="L216" s="432"/>
      <c r="M216" s="432"/>
      <c r="N216" s="432"/>
    </row>
    <row r="217" spans="1:14">
      <c r="A217" s="438">
        <v>20138</v>
      </c>
      <c r="B217" s="398" t="s">
        <v>1735</v>
      </c>
      <c r="C217" s="307">
        <f t="shared" si="3"/>
        <v>4962</v>
      </c>
      <c r="D217" s="432"/>
      <c r="E217" s="432"/>
      <c r="F217" s="438">
        <v>3626</v>
      </c>
      <c r="G217" s="432"/>
      <c r="H217" s="432"/>
      <c r="I217" s="432">
        <v>249</v>
      </c>
      <c r="J217" s="432">
        <v>662</v>
      </c>
      <c r="K217" s="432"/>
      <c r="L217" s="432">
        <v>270</v>
      </c>
      <c r="M217" s="432"/>
      <c r="N217" s="432">
        <v>155</v>
      </c>
    </row>
    <row r="218" spans="1:14">
      <c r="A218" s="438">
        <v>2013801</v>
      </c>
      <c r="B218" s="398" t="s">
        <v>1621</v>
      </c>
      <c r="C218" s="307">
        <f t="shared" si="3"/>
        <v>3324</v>
      </c>
      <c r="D218" s="432"/>
      <c r="E218" s="432"/>
      <c r="F218" s="438">
        <v>3324</v>
      </c>
      <c r="G218" s="432"/>
      <c r="H218" s="432"/>
      <c r="I218" s="432"/>
      <c r="J218" s="432"/>
      <c r="K218" s="432"/>
      <c r="L218" s="432"/>
      <c r="M218" s="432"/>
      <c r="N218" s="432"/>
    </row>
    <row r="219" hidden="1" spans="1:14">
      <c r="A219" s="438">
        <v>2013802</v>
      </c>
      <c r="B219" s="398" t="s">
        <v>1622</v>
      </c>
      <c r="C219" s="307">
        <f t="shared" si="3"/>
        <v>0</v>
      </c>
      <c r="D219" s="432"/>
      <c r="E219" s="432"/>
      <c r="F219" s="438"/>
      <c r="G219" s="432"/>
      <c r="H219" s="432"/>
      <c r="I219" s="432"/>
      <c r="J219" s="432"/>
      <c r="K219" s="432"/>
      <c r="L219" s="432"/>
      <c r="M219" s="432"/>
      <c r="N219" s="432"/>
    </row>
    <row r="220" hidden="1" spans="1:14">
      <c r="A220" s="438">
        <v>2013803</v>
      </c>
      <c r="B220" s="398" t="s">
        <v>1623</v>
      </c>
      <c r="C220" s="307">
        <f t="shared" si="3"/>
        <v>0</v>
      </c>
      <c r="D220" s="432"/>
      <c r="E220" s="432"/>
      <c r="F220" s="438"/>
      <c r="G220" s="432"/>
      <c r="H220" s="432"/>
      <c r="I220" s="432"/>
      <c r="J220" s="432"/>
      <c r="K220" s="432"/>
      <c r="L220" s="432"/>
      <c r="M220" s="432"/>
      <c r="N220" s="432"/>
    </row>
    <row r="221" spans="1:14">
      <c r="A221" s="438">
        <v>2013804</v>
      </c>
      <c r="B221" s="398" t="s">
        <v>1736</v>
      </c>
      <c r="C221" s="307">
        <f t="shared" si="3"/>
        <v>1062</v>
      </c>
      <c r="D221" s="432"/>
      <c r="E221" s="432"/>
      <c r="F221" s="438"/>
      <c r="G221" s="432"/>
      <c r="H221" s="432"/>
      <c r="I221" s="432">
        <v>249</v>
      </c>
      <c r="J221" s="432">
        <v>662</v>
      </c>
      <c r="K221" s="432"/>
      <c r="L221" s="432"/>
      <c r="M221" s="432"/>
      <c r="N221" s="432">
        <v>151</v>
      </c>
    </row>
    <row r="222" hidden="1" spans="1:14">
      <c r="A222" s="438">
        <v>2013805</v>
      </c>
      <c r="B222" s="398" t="s">
        <v>1737</v>
      </c>
      <c r="C222" s="307">
        <f t="shared" si="3"/>
        <v>0</v>
      </c>
      <c r="D222" s="432"/>
      <c r="E222" s="432"/>
      <c r="F222" s="438"/>
      <c r="G222" s="432"/>
      <c r="H222" s="432"/>
      <c r="I222" s="432"/>
      <c r="J222" s="432"/>
      <c r="K222" s="432"/>
      <c r="L222" s="432"/>
      <c r="M222" s="432"/>
      <c r="N222" s="432"/>
    </row>
    <row r="223" hidden="1" spans="1:14">
      <c r="A223" s="438">
        <v>2013808</v>
      </c>
      <c r="B223" s="398" t="s">
        <v>1662</v>
      </c>
      <c r="C223" s="307">
        <f t="shared" si="3"/>
        <v>0</v>
      </c>
      <c r="D223" s="432"/>
      <c r="E223" s="432"/>
      <c r="F223" s="438"/>
      <c r="G223" s="432"/>
      <c r="H223" s="432"/>
      <c r="I223" s="432"/>
      <c r="J223" s="432"/>
      <c r="K223" s="432"/>
      <c r="L223" s="432"/>
      <c r="M223" s="432"/>
      <c r="N223" s="432"/>
    </row>
    <row r="224" spans="1:14">
      <c r="A224" s="438">
        <v>2013810</v>
      </c>
      <c r="B224" s="398" t="s">
        <v>1738</v>
      </c>
      <c r="C224" s="307">
        <f t="shared" si="3"/>
        <v>4</v>
      </c>
      <c r="D224" s="432"/>
      <c r="E224" s="432"/>
      <c r="F224" s="438"/>
      <c r="G224" s="432"/>
      <c r="H224" s="432"/>
      <c r="I224" s="432"/>
      <c r="J224" s="432"/>
      <c r="K224" s="432"/>
      <c r="L224" s="432"/>
      <c r="M224" s="432"/>
      <c r="N224" s="432">
        <v>4</v>
      </c>
    </row>
    <row r="225" spans="1:14">
      <c r="A225" s="438">
        <v>2013812</v>
      </c>
      <c r="B225" s="398" t="s">
        <v>1739</v>
      </c>
      <c r="C225" s="307">
        <f t="shared" si="3"/>
        <v>21</v>
      </c>
      <c r="D225" s="432"/>
      <c r="E225" s="432"/>
      <c r="F225" s="438"/>
      <c r="G225" s="432"/>
      <c r="H225" s="432"/>
      <c r="I225" s="432"/>
      <c r="J225" s="432"/>
      <c r="K225" s="432"/>
      <c r="L225" s="432">
        <v>21</v>
      </c>
      <c r="M225" s="432"/>
      <c r="N225" s="432"/>
    </row>
    <row r="226" hidden="1" spans="1:14">
      <c r="A226" s="438">
        <v>2013813</v>
      </c>
      <c r="B226" s="398" t="s">
        <v>1740</v>
      </c>
      <c r="C226" s="307">
        <f t="shared" si="3"/>
        <v>0</v>
      </c>
      <c r="D226" s="432"/>
      <c r="E226" s="432"/>
      <c r="F226" s="438"/>
      <c r="G226" s="432"/>
      <c r="H226" s="432"/>
      <c r="I226" s="432"/>
      <c r="J226" s="432"/>
      <c r="K226" s="432"/>
      <c r="L226" s="432"/>
      <c r="M226" s="432"/>
      <c r="N226" s="432"/>
    </row>
    <row r="227" spans="1:14">
      <c r="A227" s="438">
        <v>2013814</v>
      </c>
      <c r="B227" s="398" t="s">
        <v>1741</v>
      </c>
      <c r="C227" s="307">
        <f t="shared" si="3"/>
        <v>3</v>
      </c>
      <c r="D227" s="432"/>
      <c r="E227" s="432"/>
      <c r="F227" s="438"/>
      <c r="G227" s="432"/>
      <c r="H227" s="432"/>
      <c r="I227" s="432"/>
      <c r="J227" s="432"/>
      <c r="K227" s="432"/>
      <c r="L227" s="432">
        <v>3</v>
      </c>
      <c r="M227" s="432"/>
      <c r="N227" s="432"/>
    </row>
    <row r="228" spans="1:14">
      <c r="A228" s="438">
        <v>2013815</v>
      </c>
      <c r="B228" s="398" t="s">
        <v>1742</v>
      </c>
      <c r="C228" s="307">
        <f t="shared" si="3"/>
        <v>6</v>
      </c>
      <c r="D228" s="432"/>
      <c r="E228" s="432"/>
      <c r="F228" s="438"/>
      <c r="G228" s="432"/>
      <c r="H228" s="432"/>
      <c r="I228" s="432"/>
      <c r="J228" s="432"/>
      <c r="K228" s="432"/>
      <c r="L228" s="432">
        <v>6</v>
      </c>
      <c r="M228" s="432"/>
      <c r="N228" s="432"/>
    </row>
    <row r="229" spans="1:14">
      <c r="A229" s="438">
        <v>2013816</v>
      </c>
      <c r="B229" s="398" t="s">
        <v>1743</v>
      </c>
      <c r="C229" s="307">
        <f t="shared" si="3"/>
        <v>238</v>
      </c>
      <c r="D229" s="432"/>
      <c r="E229" s="432"/>
      <c r="F229" s="438"/>
      <c r="G229" s="432"/>
      <c r="H229" s="432"/>
      <c r="I229" s="432"/>
      <c r="J229" s="432"/>
      <c r="K229" s="432"/>
      <c r="L229" s="432">
        <v>238</v>
      </c>
      <c r="M229" s="432"/>
      <c r="N229" s="432"/>
    </row>
    <row r="230" spans="1:14">
      <c r="A230" s="438">
        <v>2013850</v>
      </c>
      <c r="B230" s="398" t="s">
        <v>1630</v>
      </c>
      <c r="C230" s="307">
        <f t="shared" si="3"/>
        <v>302</v>
      </c>
      <c r="D230" s="432"/>
      <c r="E230" s="432"/>
      <c r="F230" s="438">
        <v>302</v>
      </c>
      <c r="G230" s="432"/>
      <c r="H230" s="432"/>
      <c r="I230" s="432"/>
      <c r="J230" s="432"/>
      <c r="K230" s="432"/>
      <c r="L230" s="432"/>
      <c r="M230" s="432"/>
      <c r="N230" s="432"/>
    </row>
    <row r="231" spans="1:14">
      <c r="A231" s="438">
        <v>2013899</v>
      </c>
      <c r="B231" s="398" t="s">
        <v>1744</v>
      </c>
      <c r="C231" s="307">
        <f t="shared" si="3"/>
        <v>2</v>
      </c>
      <c r="D231" s="432"/>
      <c r="E231" s="432"/>
      <c r="F231" s="438"/>
      <c r="G231" s="432"/>
      <c r="H231" s="432"/>
      <c r="I231" s="432"/>
      <c r="J231" s="432"/>
      <c r="K231" s="432"/>
      <c r="L231" s="432">
        <v>2</v>
      </c>
      <c r="M231" s="432"/>
      <c r="N231" s="432"/>
    </row>
    <row r="232" spans="1:14">
      <c r="A232" s="438">
        <v>20139</v>
      </c>
      <c r="B232" s="398" t="s">
        <v>1745</v>
      </c>
      <c r="C232" s="307">
        <f t="shared" si="3"/>
        <v>713</v>
      </c>
      <c r="D232" s="432"/>
      <c r="E232" s="432"/>
      <c r="F232" s="438">
        <v>253</v>
      </c>
      <c r="G232" s="432"/>
      <c r="H232" s="432"/>
      <c r="I232" s="432">
        <v>239</v>
      </c>
      <c r="J232" s="432">
        <v>151</v>
      </c>
      <c r="K232" s="432"/>
      <c r="L232" s="432">
        <v>52</v>
      </c>
      <c r="M232" s="432"/>
      <c r="N232" s="432">
        <v>18</v>
      </c>
    </row>
    <row r="233" spans="1:14">
      <c r="A233" s="438">
        <v>2013901</v>
      </c>
      <c r="B233" s="398" t="s">
        <v>1746</v>
      </c>
      <c r="C233" s="307">
        <f t="shared" si="3"/>
        <v>196</v>
      </c>
      <c r="D233" s="432"/>
      <c r="E233" s="432"/>
      <c r="F233" s="438">
        <v>196</v>
      </c>
      <c r="G233" s="432"/>
      <c r="H233" s="432"/>
      <c r="I233" s="432"/>
      <c r="J233" s="432"/>
      <c r="K233" s="432"/>
      <c r="L233" s="432"/>
      <c r="M233" s="432"/>
      <c r="N233" s="432"/>
    </row>
    <row r="234" spans="1:14">
      <c r="A234" s="438">
        <v>2013902</v>
      </c>
      <c r="B234" s="398" t="s">
        <v>1622</v>
      </c>
      <c r="C234" s="307">
        <f t="shared" si="3"/>
        <v>408</v>
      </c>
      <c r="D234" s="432"/>
      <c r="E234" s="432"/>
      <c r="F234" s="438"/>
      <c r="G234" s="432"/>
      <c r="H234" s="432"/>
      <c r="I234" s="432">
        <v>239</v>
      </c>
      <c r="J234" s="432">
        <v>151</v>
      </c>
      <c r="K234" s="432"/>
      <c r="L234" s="432"/>
      <c r="M234" s="432"/>
      <c r="N234" s="432">
        <v>18</v>
      </c>
    </row>
    <row r="235" spans="1:14">
      <c r="A235" s="438">
        <v>2013904</v>
      </c>
      <c r="B235" s="398" t="s">
        <v>1716</v>
      </c>
      <c r="C235" s="307">
        <f t="shared" si="3"/>
        <v>52</v>
      </c>
      <c r="D235" s="432"/>
      <c r="E235" s="432"/>
      <c r="F235" s="438"/>
      <c r="G235" s="432"/>
      <c r="H235" s="432"/>
      <c r="I235" s="432"/>
      <c r="J235" s="432"/>
      <c r="K235" s="432"/>
      <c r="L235" s="432">
        <v>52</v>
      </c>
      <c r="M235" s="432"/>
      <c r="N235" s="432"/>
    </row>
    <row r="236" spans="1:14">
      <c r="A236" s="438">
        <v>2013950</v>
      </c>
      <c r="B236" s="398" t="s">
        <v>1747</v>
      </c>
      <c r="C236" s="307">
        <f t="shared" si="3"/>
        <v>57</v>
      </c>
      <c r="D236" s="432"/>
      <c r="E236" s="432"/>
      <c r="F236" s="438">
        <v>57</v>
      </c>
      <c r="G236" s="432"/>
      <c r="H236" s="432"/>
      <c r="I236" s="432"/>
      <c r="J236" s="432"/>
      <c r="K236" s="432"/>
      <c r="L236" s="432"/>
      <c r="M236" s="432"/>
      <c r="N236" s="432"/>
    </row>
    <row r="237" spans="1:14">
      <c r="A237" s="438">
        <v>20140</v>
      </c>
      <c r="B237" s="398" t="s">
        <v>1748</v>
      </c>
      <c r="C237" s="307">
        <f t="shared" si="3"/>
        <v>773</v>
      </c>
      <c r="D237" s="432"/>
      <c r="E237" s="432"/>
      <c r="F237" s="476">
        <v>565</v>
      </c>
      <c r="G237" s="432"/>
      <c r="H237" s="432"/>
      <c r="I237" s="432">
        <v>30</v>
      </c>
      <c r="J237" s="432">
        <v>178</v>
      </c>
      <c r="K237" s="432"/>
      <c r="L237" s="432"/>
      <c r="M237" s="432"/>
      <c r="N237" s="432"/>
    </row>
    <row r="238" spans="1:14">
      <c r="A238" s="438">
        <v>2014001</v>
      </c>
      <c r="B238" s="398" t="s">
        <v>1621</v>
      </c>
      <c r="C238" s="307">
        <f t="shared" si="3"/>
        <v>339</v>
      </c>
      <c r="D238" s="432"/>
      <c r="E238" s="432"/>
      <c r="F238" s="438">
        <v>339</v>
      </c>
      <c r="G238" s="432"/>
      <c r="H238" s="432"/>
      <c r="I238" s="432"/>
      <c r="J238" s="432"/>
      <c r="K238" s="432"/>
      <c r="L238" s="432"/>
      <c r="M238" s="432"/>
      <c r="N238" s="432"/>
    </row>
    <row r="239" spans="1:14">
      <c r="A239" s="438">
        <v>2014002</v>
      </c>
      <c r="B239" s="398" t="s">
        <v>1622</v>
      </c>
      <c r="C239" s="307">
        <f t="shared" si="3"/>
        <v>208</v>
      </c>
      <c r="D239" s="432"/>
      <c r="E239" s="432"/>
      <c r="F239" s="438"/>
      <c r="G239" s="432"/>
      <c r="H239" s="432"/>
      <c r="I239" s="432">
        <v>30</v>
      </c>
      <c r="J239" s="432">
        <v>178</v>
      </c>
      <c r="K239" s="432"/>
      <c r="L239" s="432"/>
      <c r="M239" s="432"/>
      <c r="N239" s="432"/>
    </row>
    <row r="240" hidden="1" spans="1:14">
      <c r="A240" s="438">
        <v>2014004</v>
      </c>
      <c r="B240" s="398" t="s">
        <v>1749</v>
      </c>
      <c r="C240" s="307">
        <f t="shared" si="3"/>
        <v>0</v>
      </c>
      <c r="D240" s="432"/>
      <c r="E240" s="432"/>
      <c r="F240" s="438"/>
      <c r="G240" s="432"/>
      <c r="H240" s="432"/>
      <c r="I240" s="432"/>
      <c r="J240" s="432"/>
      <c r="K240" s="432"/>
      <c r="L240" s="432"/>
      <c r="M240" s="432"/>
      <c r="N240" s="432"/>
    </row>
    <row r="241" spans="1:14">
      <c r="A241" s="438">
        <v>2014050</v>
      </c>
      <c r="B241" s="398" t="s">
        <v>1630</v>
      </c>
      <c r="C241" s="307">
        <f t="shared" si="3"/>
        <v>226</v>
      </c>
      <c r="D241" s="432"/>
      <c r="E241" s="432"/>
      <c r="F241" s="438">
        <v>226</v>
      </c>
      <c r="G241" s="432"/>
      <c r="H241" s="432"/>
      <c r="I241" s="432"/>
      <c r="J241" s="432"/>
      <c r="K241" s="432"/>
      <c r="L241" s="432"/>
      <c r="M241" s="432"/>
      <c r="N241" s="432"/>
    </row>
    <row r="242" spans="1:14">
      <c r="A242" s="438">
        <v>20141</v>
      </c>
      <c r="B242" s="398" t="s">
        <v>1750</v>
      </c>
      <c r="C242" s="307">
        <f t="shared" si="3"/>
        <v>1444</v>
      </c>
      <c r="D242" s="432"/>
      <c r="E242" s="432"/>
      <c r="F242" s="438">
        <v>442</v>
      </c>
      <c r="G242" s="432"/>
      <c r="H242" s="432"/>
      <c r="I242" s="432">
        <v>126</v>
      </c>
      <c r="J242" s="432">
        <v>650</v>
      </c>
      <c r="K242" s="432"/>
      <c r="L242" s="432"/>
      <c r="M242" s="432"/>
      <c r="N242" s="432">
        <v>226</v>
      </c>
    </row>
    <row r="243" spans="1:14">
      <c r="A243" s="438">
        <v>2014101</v>
      </c>
      <c r="B243" s="398" t="s">
        <v>1621</v>
      </c>
      <c r="C243" s="307">
        <f t="shared" si="3"/>
        <v>234</v>
      </c>
      <c r="D243" s="432"/>
      <c r="E243" s="432"/>
      <c r="F243" s="438">
        <v>234</v>
      </c>
      <c r="G243" s="432"/>
      <c r="H243" s="432"/>
      <c r="I243" s="432"/>
      <c r="J243" s="432"/>
      <c r="K243" s="432"/>
      <c r="L243" s="432"/>
      <c r="M243" s="432"/>
      <c r="N243" s="432"/>
    </row>
    <row r="244" spans="1:14">
      <c r="A244" s="438">
        <v>2014102</v>
      </c>
      <c r="B244" s="398" t="s">
        <v>1622</v>
      </c>
      <c r="C244" s="307">
        <f t="shared" si="3"/>
        <v>666</v>
      </c>
      <c r="D244" s="432"/>
      <c r="E244" s="432"/>
      <c r="F244" s="438"/>
      <c r="G244" s="432"/>
      <c r="H244" s="432"/>
      <c r="I244" s="432">
        <v>62</v>
      </c>
      <c r="J244" s="432">
        <v>378</v>
      </c>
      <c r="K244" s="432"/>
      <c r="L244" s="432"/>
      <c r="M244" s="432"/>
      <c r="N244" s="432">
        <v>226</v>
      </c>
    </row>
    <row r="245" spans="1:14">
      <c r="A245" s="438">
        <v>2014150</v>
      </c>
      <c r="B245" s="398" t="s">
        <v>1630</v>
      </c>
      <c r="C245" s="307">
        <f t="shared" si="3"/>
        <v>208</v>
      </c>
      <c r="D245" s="432"/>
      <c r="E245" s="432"/>
      <c r="F245" s="438">
        <v>208</v>
      </c>
      <c r="G245" s="432"/>
      <c r="H245" s="432"/>
      <c r="I245" s="432"/>
      <c r="J245" s="432"/>
      <c r="K245" s="432"/>
      <c r="L245" s="432"/>
      <c r="M245" s="432"/>
      <c r="N245" s="432"/>
    </row>
    <row r="246" spans="1:14">
      <c r="A246" s="438">
        <v>2014199</v>
      </c>
      <c r="B246" s="398" t="s">
        <v>1751</v>
      </c>
      <c r="C246" s="307">
        <f t="shared" si="3"/>
        <v>336</v>
      </c>
      <c r="D246" s="432"/>
      <c r="E246" s="432"/>
      <c r="F246" s="438"/>
      <c r="G246" s="432"/>
      <c r="H246" s="432"/>
      <c r="I246" s="432">
        <v>64</v>
      </c>
      <c r="J246" s="432">
        <v>272</v>
      </c>
      <c r="K246" s="432"/>
      <c r="L246" s="432"/>
      <c r="M246" s="432"/>
      <c r="N246" s="432"/>
    </row>
    <row r="247" hidden="1" spans="1:14">
      <c r="A247" s="438">
        <v>20199</v>
      </c>
      <c r="B247" s="398" t="s">
        <v>1752</v>
      </c>
      <c r="C247" s="307">
        <f t="shared" si="3"/>
        <v>0</v>
      </c>
      <c r="D247" s="432"/>
      <c r="E247" s="432"/>
      <c r="F247" s="438"/>
      <c r="G247" s="432"/>
      <c r="H247" s="432"/>
      <c r="I247" s="432"/>
      <c r="J247" s="432"/>
      <c r="K247" s="432"/>
      <c r="L247" s="432"/>
      <c r="M247" s="432"/>
      <c r="N247" s="432"/>
    </row>
    <row r="248" hidden="1" spans="1:14">
      <c r="A248" s="438">
        <v>2019901</v>
      </c>
      <c r="B248" s="398" t="s">
        <v>1753</v>
      </c>
      <c r="C248" s="307">
        <f t="shared" si="3"/>
        <v>0</v>
      </c>
      <c r="D248" s="432"/>
      <c r="E248" s="432"/>
      <c r="F248" s="438"/>
      <c r="G248" s="432"/>
      <c r="H248" s="432"/>
      <c r="I248" s="432"/>
      <c r="J248" s="432"/>
      <c r="K248" s="432"/>
      <c r="L248" s="432"/>
      <c r="M248" s="432"/>
      <c r="N248" s="432"/>
    </row>
    <row r="249" hidden="1" spans="1:14">
      <c r="A249" s="438">
        <v>2019999</v>
      </c>
      <c r="B249" s="398" t="s">
        <v>1754</v>
      </c>
      <c r="C249" s="307">
        <f t="shared" si="3"/>
        <v>0</v>
      </c>
      <c r="D249" s="432"/>
      <c r="E249" s="432"/>
      <c r="F249" s="438"/>
      <c r="G249" s="432"/>
      <c r="H249" s="432"/>
      <c r="I249" s="432"/>
      <c r="J249" s="432"/>
      <c r="K249" s="432"/>
      <c r="L249" s="432"/>
      <c r="M249" s="432"/>
      <c r="N249" s="432"/>
    </row>
    <row r="250" hidden="1" spans="1:14">
      <c r="A250" s="438">
        <v>202</v>
      </c>
      <c r="B250" s="439" t="s">
        <v>1755</v>
      </c>
      <c r="C250" s="307">
        <f t="shared" si="3"/>
        <v>0</v>
      </c>
      <c r="D250" s="432"/>
      <c r="E250" s="432"/>
      <c r="F250" s="438"/>
      <c r="G250" s="432"/>
      <c r="H250" s="432"/>
      <c r="I250" s="432"/>
      <c r="J250" s="432"/>
      <c r="K250" s="432"/>
      <c r="L250" s="432"/>
      <c r="M250" s="432"/>
      <c r="N250" s="432"/>
    </row>
    <row r="251" hidden="1" spans="1:14">
      <c r="A251" s="438">
        <v>20201</v>
      </c>
      <c r="B251" s="398" t="s">
        <v>1756</v>
      </c>
      <c r="C251" s="307">
        <f t="shared" si="3"/>
        <v>0</v>
      </c>
      <c r="D251" s="432"/>
      <c r="E251" s="432"/>
      <c r="F251" s="438"/>
      <c r="G251" s="432"/>
      <c r="H251" s="432"/>
      <c r="I251" s="432"/>
      <c r="J251" s="432"/>
      <c r="K251" s="432"/>
      <c r="L251" s="432"/>
      <c r="M251" s="432"/>
      <c r="N251" s="432"/>
    </row>
    <row r="252" hidden="1" spans="1:14">
      <c r="A252" s="438">
        <v>2020101</v>
      </c>
      <c r="B252" s="398" t="s">
        <v>1621</v>
      </c>
      <c r="C252" s="307">
        <f t="shared" si="3"/>
        <v>0</v>
      </c>
      <c r="D252" s="432"/>
      <c r="E252" s="432"/>
      <c r="F252" s="438"/>
      <c r="G252" s="432"/>
      <c r="H252" s="432"/>
      <c r="I252" s="432"/>
      <c r="J252" s="432"/>
      <c r="K252" s="432"/>
      <c r="L252" s="432"/>
      <c r="M252" s="432"/>
      <c r="N252" s="432"/>
    </row>
    <row r="253" hidden="1" spans="1:14">
      <c r="A253" s="438">
        <v>2020102</v>
      </c>
      <c r="B253" s="398" t="s">
        <v>1622</v>
      </c>
      <c r="C253" s="307">
        <f t="shared" si="3"/>
        <v>0</v>
      </c>
      <c r="D253" s="432"/>
      <c r="E253" s="432"/>
      <c r="F253" s="438"/>
      <c r="G253" s="432"/>
      <c r="H253" s="432"/>
      <c r="I253" s="432"/>
      <c r="J253" s="432"/>
      <c r="K253" s="432"/>
      <c r="L253" s="432"/>
      <c r="M253" s="432"/>
      <c r="N253" s="432"/>
    </row>
    <row r="254" hidden="1" spans="1:14">
      <c r="A254" s="438">
        <v>2020103</v>
      </c>
      <c r="B254" s="398" t="s">
        <v>1623</v>
      </c>
      <c r="C254" s="307">
        <f t="shared" si="3"/>
        <v>0</v>
      </c>
      <c r="D254" s="432"/>
      <c r="E254" s="432"/>
      <c r="F254" s="438"/>
      <c r="G254" s="432"/>
      <c r="H254" s="432"/>
      <c r="I254" s="432"/>
      <c r="J254" s="432"/>
      <c r="K254" s="432"/>
      <c r="L254" s="432"/>
      <c r="M254" s="432"/>
      <c r="N254" s="432"/>
    </row>
    <row r="255" hidden="1" spans="1:14">
      <c r="A255" s="438">
        <v>2020104</v>
      </c>
      <c r="B255" s="398" t="s">
        <v>1716</v>
      </c>
      <c r="C255" s="307">
        <f t="shared" si="3"/>
        <v>0</v>
      </c>
      <c r="D255" s="432"/>
      <c r="E255" s="432"/>
      <c r="F255" s="438"/>
      <c r="G255" s="432"/>
      <c r="H255" s="432"/>
      <c r="I255" s="432"/>
      <c r="J255" s="432"/>
      <c r="K255" s="432"/>
      <c r="L255" s="432"/>
      <c r="M255" s="432"/>
      <c r="N255" s="432"/>
    </row>
    <row r="256" hidden="1" spans="1:14">
      <c r="A256" s="438">
        <v>2020150</v>
      </c>
      <c r="B256" s="398" t="s">
        <v>1630</v>
      </c>
      <c r="C256" s="307">
        <f t="shared" si="3"/>
        <v>0</v>
      </c>
      <c r="D256" s="432"/>
      <c r="E256" s="432"/>
      <c r="F256" s="438"/>
      <c r="G256" s="432"/>
      <c r="H256" s="432"/>
      <c r="I256" s="432"/>
      <c r="J256" s="432"/>
      <c r="K256" s="432"/>
      <c r="L256" s="432"/>
      <c r="M256" s="432"/>
      <c r="N256" s="432"/>
    </row>
    <row r="257" hidden="1" spans="1:14">
      <c r="A257" s="438">
        <v>2020199</v>
      </c>
      <c r="B257" s="398" t="s">
        <v>1757</v>
      </c>
      <c r="C257" s="307">
        <f t="shared" si="3"/>
        <v>0</v>
      </c>
      <c r="D257" s="432"/>
      <c r="E257" s="432"/>
      <c r="F257" s="438"/>
      <c r="G257" s="432"/>
      <c r="H257" s="432"/>
      <c r="I257" s="432"/>
      <c r="J257" s="432"/>
      <c r="K257" s="432"/>
      <c r="L257" s="432"/>
      <c r="M257" s="432"/>
      <c r="N257" s="432"/>
    </row>
    <row r="258" hidden="1" spans="1:14">
      <c r="A258" s="438">
        <v>20202</v>
      </c>
      <c r="B258" s="398" t="s">
        <v>1758</v>
      </c>
      <c r="C258" s="307">
        <f t="shared" si="3"/>
        <v>0</v>
      </c>
      <c r="D258" s="432"/>
      <c r="E258" s="432"/>
      <c r="F258" s="438"/>
      <c r="G258" s="432"/>
      <c r="H258" s="432"/>
      <c r="I258" s="432"/>
      <c r="J258" s="432"/>
      <c r="K258" s="432"/>
      <c r="L258" s="432"/>
      <c r="M258" s="432"/>
      <c r="N258" s="432"/>
    </row>
    <row r="259" hidden="1" spans="1:14">
      <c r="A259" s="438">
        <v>2020201</v>
      </c>
      <c r="B259" s="398" t="s">
        <v>1759</v>
      </c>
      <c r="C259" s="307">
        <f t="shared" si="3"/>
        <v>0</v>
      </c>
      <c r="D259" s="432"/>
      <c r="E259" s="432"/>
      <c r="F259" s="438"/>
      <c r="G259" s="432"/>
      <c r="H259" s="432"/>
      <c r="I259" s="432"/>
      <c r="J259" s="432"/>
      <c r="K259" s="432"/>
      <c r="L259" s="432"/>
      <c r="M259" s="432"/>
      <c r="N259" s="432"/>
    </row>
    <row r="260" hidden="1" spans="1:14">
      <c r="A260" s="438">
        <v>2020202</v>
      </c>
      <c r="B260" s="398" t="s">
        <v>1760</v>
      </c>
      <c r="C260" s="307">
        <f t="shared" si="3"/>
        <v>0</v>
      </c>
      <c r="D260" s="432"/>
      <c r="E260" s="432"/>
      <c r="F260" s="438"/>
      <c r="G260" s="432"/>
      <c r="H260" s="432"/>
      <c r="I260" s="432"/>
      <c r="J260" s="432"/>
      <c r="K260" s="432"/>
      <c r="L260" s="432"/>
      <c r="M260" s="432"/>
      <c r="N260" s="432"/>
    </row>
    <row r="261" hidden="1" spans="1:14">
      <c r="A261" s="438">
        <v>20203</v>
      </c>
      <c r="B261" s="398" t="s">
        <v>1761</v>
      </c>
      <c r="C261" s="307">
        <f t="shared" si="3"/>
        <v>0</v>
      </c>
      <c r="D261" s="432"/>
      <c r="E261" s="432"/>
      <c r="F261" s="438"/>
      <c r="G261" s="432"/>
      <c r="H261" s="432"/>
      <c r="I261" s="432"/>
      <c r="J261" s="432"/>
      <c r="K261" s="432"/>
      <c r="L261" s="432"/>
      <c r="M261" s="432"/>
      <c r="N261" s="432"/>
    </row>
    <row r="262" hidden="1" spans="1:14">
      <c r="A262" s="438">
        <v>2020304</v>
      </c>
      <c r="B262" s="439" t="s">
        <v>1762</v>
      </c>
      <c r="C262" s="307">
        <f t="shared" ref="C262:C325" si="4">D262+E262+F262+G262+H262+I262+J262+K262+L262+M262+N262+O262+P262</f>
        <v>0</v>
      </c>
      <c r="D262" s="432"/>
      <c r="E262" s="432"/>
      <c r="F262" s="438"/>
      <c r="G262" s="432"/>
      <c r="H262" s="432"/>
      <c r="I262" s="432"/>
      <c r="J262" s="432"/>
      <c r="K262" s="432"/>
      <c r="L262" s="432"/>
      <c r="M262" s="432"/>
      <c r="N262" s="432"/>
    </row>
    <row r="263" hidden="1" spans="1:14">
      <c r="A263" s="438">
        <v>2020306</v>
      </c>
      <c r="B263" s="398" t="s">
        <v>1763</v>
      </c>
      <c r="C263" s="307">
        <f t="shared" si="4"/>
        <v>0</v>
      </c>
      <c r="D263" s="432"/>
      <c r="E263" s="432"/>
      <c r="F263" s="438"/>
      <c r="G263" s="432"/>
      <c r="H263" s="432"/>
      <c r="I263" s="432"/>
      <c r="J263" s="432"/>
      <c r="K263" s="432"/>
      <c r="L263" s="432"/>
      <c r="M263" s="432"/>
      <c r="N263" s="432"/>
    </row>
    <row r="264" hidden="1" spans="1:14">
      <c r="A264" s="438">
        <v>20204</v>
      </c>
      <c r="B264" s="398" t="s">
        <v>1764</v>
      </c>
      <c r="C264" s="307">
        <f t="shared" si="4"/>
        <v>0</v>
      </c>
      <c r="D264" s="432"/>
      <c r="E264" s="432"/>
      <c r="F264" s="438"/>
      <c r="G264" s="432"/>
      <c r="H264" s="432"/>
      <c r="I264" s="432"/>
      <c r="J264" s="432"/>
      <c r="K264" s="432"/>
      <c r="L264" s="432"/>
      <c r="M264" s="432"/>
      <c r="N264" s="432"/>
    </row>
    <row r="265" hidden="1" spans="1:14">
      <c r="A265" s="438">
        <v>2020401</v>
      </c>
      <c r="B265" s="398" t="s">
        <v>1765</v>
      </c>
      <c r="C265" s="307">
        <f t="shared" si="4"/>
        <v>0</v>
      </c>
      <c r="D265" s="432"/>
      <c r="E265" s="432"/>
      <c r="F265" s="438"/>
      <c r="G265" s="432"/>
      <c r="H265" s="432"/>
      <c r="I265" s="432"/>
      <c r="J265" s="432"/>
      <c r="K265" s="432"/>
      <c r="L265" s="432"/>
      <c r="M265" s="432"/>
      <c r="N265" s="432"/>
    </row>
    <row r="266" hidden="1" spans="1:14">
      <c r="A266" s="438">
        <v>2020402</v>
      </c>
      <c r="B266" s="398" t="s">
        <v>1766</v>
      </c>
      <c r="C266" s="307">
        <f t="shared" si="4"/>
        <v>0</v>
      </c>
      <c r="D266" s="432"/>
      <c r="E266" s="432"/>
      <c r="F266" s="438"/>
      <c r="G266" s="432"/>
      <c r="H266" s="432"/>
      <c r="I266" s="432"/>
      <c r="J266" s="432"/>
      <c r="K266" s="432"/>
      <c r="L266" s="432"/>
      <c r="M266" s="432"/>
      <c r="N266" s="432"/>
    </row>
    <row r="267" hidden="1" spans="1:14">
      <c r="A267" s="438">
        <v>2020403</v>
      </c>
      <c r="B267" s="398" t="s">
        <v>1767</v>
      </c>
      <c r="C267" s="307">
        <f t="shared" si="4"/>
        <v>0</v>
      </c>
      <c r="D267" s="432"/>
      <c r="E267" s="432"/>
      <c r="F267" s="438"/>
      <c r="G267" s="432"/>
      <c r="H267" s="432"/>
      <c r="I267" s="432"/>
      <c r="J267" s="432"/>
      <c r="K267" s="432"/>
      <c r="L267" s="432"/>
      <c r="M267" s="432"/>
      <c r="N267" s="432"/>
    </row>
    <row r="268" hidden="1" spans="1:14">
      <c r="A268" s="438">
        <v>2020404</v>
      </c>
      <c r="B268" s="398" t="s">
        <v>1768</v>
      </c>
      <c r="C268" s="307">
        <f t="shared" si="4"/>
        <v>0</v>
      </c>
      <c r="D268" s="432"/>
      <c r="E268" s="432"/>
      <c r="F268" s="438"/>
      <c r="G268" s="432"/>
      <c r="H268" s="432"/>
      <c r="I268" s="432"/>
      <c r="J268" s="432"/>
      <c r="K268" s="432"/>
      <c r="L268" s="432"/>
      <c r="M268" s="432"/>
      <c r="N268" s="432"/>
    </row>
    <row r="269" hidden="1" spans="1:14">
      <c r="A269" s="438">
        <v>2020499</v>
      </c>
      <c r="B269" s="398" t="s">
        <v>1769</v>
      </c>
      <c r="C269" s="307">
        <f t="shared" si="4"/>
        <v>0</v>
      </c>
      <c r="D269" s="432"/>
      <c r="E269" s="432"/>
      <c r="F269" s="438"/>
      <c r="G269" s="432"/>
      <c r="H269" s="432"/>
      <c r="I269" s="432"/>
      <c r="J269" s="432"/>
      <c r="K269" s="432"/>
      <c r="L269" s="432"/>
      <c r="M269" s="432"/>
      <c r="N269" s="432"/>
    </row>
    <row r="270" hidden="1" spans="1:14">
      <c r="A270" s="438">
        <v>20205</v>
      </c>
      <c r="B270" s="398" t="s">
        <v>1770</v>
      </c>
      <c r="C270" s="307">
        <f t="shared" si="4"/>
        <v>0</v>
      </c>
      <c r="D270" s="432"/>
      <c r="E270" s="432"/>
      <c r="F270" s="438"/>
      <c r="G270" s="432"/>
      <c r="H270" s="432"/>
      <c r="I270" s="432"/>
      <c r="J270" s="432"/>
      <c r="K270" s="432"/>
      <c r="L270" s="432"/>
      <c r="M270" s="432"/>
      <c r="N270" s="432"/>
    </row>
    <row r="271" hidden="1" spans="1:14">
      <c r="A271" s="438">
        <v>2020503</v>
      </c>
      <c r="B271" s="398" t="s">
        <v>1771</v>
      </c>
      <c r="C271" s="307">
        <f t="shared" si="4"/>
        <v>0</v>
      </c>
      <c r="D271" s="432"/>
      <c r="E271" s="432"/>
      <c r="F271" s="438"/>
      <c r="G271" s="432"/>
      <c r="H271" s="432"/>
      <c r="I271" s="432"/>
      <c r="J271" s="432"/>
      <c r="K271" s="432"/>
      <c r="L271" s="432"/>
      <c r="M271" s="432"/>
      <c r="N271" s="432"/>
    </row>
    <row r="272" hidden="1" spans="1:14">
      <c r="A272" s="438">
        <v>2020504</v>
      </c>
      <c r="B272" s="398" t="s">
        <v>1772</v>
      </c>
      <c r="C272" s="307">
        <f t="shared" si="4"/>
        <v>0</v>
      </c>
      <c r="D272" s="432"/>
      <c r="E272" s="432"/>
      <c r="F272" s="438"/>
      <c r="G272" s="432"/>
      <c r="H272" s="432"/>
      <c r="I272" s="432"/>
      <c r="J272" s="432"/>
      <c r="K272" s="432"/>
      <c r="L272" s="432"/>
      <c r="M272" s="432"/>
      <c r="N272" s="432"/>
    </row>
    <row r="273" hidden="1" spans="1:14">
      <c r="A273" s="438">
        <v>2020505</v>
      </c>
      <c r="B273" s="398" t="s">
        <v>1773</v>
      </c>
      <c r="C273" s="307">
        <f t="shared" si="4"/>
        <v>0</v>
      </c>
      <c r="D273" s="432"/>
      <c r="E273" s="432"/>
      <c r="F273" s="438"/>
      <c r="G273" s="432"/>
      <c r="H273" s="432"/>
      <c r="I273" s="432"/>
      <c r="J273" s="432"/>
      <c r="K273" s="432"/>
      <c r="L273" s="432"/>
      <c r="M273" s="432"/>
      <c r="N273" s="432"/>
    </row>
    <row r="274" hidden="1" spans="1:14">
      <c r="A274" s="438">
        <v>2020599</v>
      </c>
      <c r="B274" s="398" t="s">
        <v>1774</v>
      </c>
      <c r="C274" s="307">
        <f t="shared" si="4"/>
        <v>0</v>
      </c>
      <c r="D274" s="432"/>
      <c r="E274" s="432"/>
      <c r="F274" s="438"/>
      <c r="G274" s="432"/>
      <c r="H274" s="432"/>
      <c r="I274" s="432"/>
      <c r="J274" s="432"/>
      <c r="K274" s="432"/>
      <c r="L274" s="432"/>
      <c r="M274" s="432"/>
      <c r="N274" s="432"/>
    </row>
    <row r="275" hidden="1" spans="1:14">
      <c r="A275" s="438">
        <v>20206</v>
      </c>
      <c r="B275" s="398" t="s">
        <v>1775</v>
      </c>
      <c r="C275" s="307">
        <f t="shared" si="4"/>
        <v>0</v>
      </c>
      <c r="D275" s="432"/>
      <c r="E275" s="432"/>
      <c r="F275" s="438"/>
      <c r="G275" s="432"/>
      <c r="H275" s="432"/>
      <c r="I275" s="432"/>
      <c r="J275" s="432"/>
      <c r="K275" s="432"/>
      <c r="L275" s="432"/>
      <c r="M275" s="432"/>
      <c r="N275" s="432"/>
    </row>
    <row r="276" hidden="1" spans="1:14">
      <c r="A276" s="438">
        <v>2020601</v>
      </c>
      <c r="B276" s="398" t="s">
        <v>1776</v>
      </c>
      <c r="C276" s="307">
        <f t="shared" si="4"/>
        <v>0</v>
      </c>
      <c r="D276" s="432"/>
      <c r="E276" s="432"/>
      <c r="F276" s="438"/>
      <c r="G276" s="432"/>
      <c r="H276" s="432"/>
      <c r="I276" s="432"/>
      <c r="J276" s="432"/>
      <c r="K276" s="432"/>
      <c r="L276" s="432"/>
      <c r="M276" s="432"/>
      <c r="N276" s="432"/>
    </row>
    <row r="277" hidden="1" spans="1:14">
      <c r="A277" s="438">
        <v>20207</v>
      </c>
      <c r="B277" s="398" t="s">
        <v>1777</v>
      </c>
      <c r="C277" s="307">
        <f t="shared" si="4"/>
        <v>0</v>
      </c>
      <c r="D277" s="432"/>
      <c r="E277" s="432"/>
      <c r="F277" s="438"/>
      <c r="G277" s="432"/>
      <c r="H277" s="432"/>
      <c r="I277" s="432"/>
      <c r="J277" s="432"/>
      <c r="K277" s="432"/>
      <c r="L277" s="432"/>
      <c r="M277" s="432"/>
      <c r="N277" s="432"/>
    </row>
    <row r="278" hidden="1" spans="1:14">
      <c r="A278" s="438">
        <v>2020701</v>
      </c>
      <c r="B278" s="398" t="s">
        <v>1778</v>
      </c>
      <c r="C278" s="307">
        <f t="shared" si="4"/>
        <v>0</v>
      </c>
      <c r="D278" s="432"/>
      <c r="E278" s="432"/>
      <c r="F278" s="438"/>
      <c r="G278" s="432"/>
      <c r="H278" s="432"/>
      <c r="I278" s="432"/>
      <c r="J278" s="432"/>
      <c r="K278" s="432"/>
      <c r="L278" s="432"/>
      <c r="M278" s="432"/>
      <c r="N278" s="432"/>
    </row>
    <row r="279" hidden="1" spans="1:14">
      <c r="A279" s="438">
        <v>2020702</v>
      </c>
      <c r="B279" s="398" t="s">
        <v>1779</v>
      </c>
      <c r="C279" s="307">
        <f t="shared" si="4"/>
        <v>0</v>
      </c>
      <c r="D279" s="432"/>
      <c r="E279" s="432"/>
      <c r="F279" s="438"/>
      <c r="G279" s="432"/>
      <c r="H279" s="432"/>
      <c r="I279" s="432"/>
      <c r="J279" s="432"/>
      <c r="K279" s="432"/>
      <c r="L279" s="432"/>
      <c r="M279" s="432"/>
      <c r="N279" s="432"/>
    </row>
    <row r="280" hidden="1" spans="1:14">
      <c r="A280" s="438">
        <v>2020703</v>
      </c>
      <c r="B280" s="398" t="s">
        <v>1780</v>
      </c>
      <c r="C280" s="307">
        <f t="shared" si="4"/>
        <v>0</v>
      </c>
      <c r="D280" s="432"/>
      <c r="E280" s="432"/>
      <c r="F280" s="438"/>
      <c r="G280" s="432"/>
      <c r="H280" s="432"/>
      <c r="I280" s="432"/>
      <c r="J280" s="432"/>
      <c r="K280" s="432"/>
      <c r="L280" s="432"/>
      <c r="M280" s="432"/>
      <c r="N280" s="432"/>
    </row>
    <row r="281" hidden="1" spans="1:14">
      <c r="A281" s="438">
        <v>2020799</v>
      </c>
      <c r="B281" s="398" t="s">
        <v>1781</v>
      </c>
      <c r="C281" s="307">
        <f t="shared" si="4"/>
        <v>0</v>
      </c>
      <c r="D281" s="432"/>
      <c r="E281" s="432"/>
      <c r="F281" s="438"/>
      <c r="G281" s="432"/>
      <c r="H281" s="432"/>
      <c r="I281" s="432"/>
      <c r="J281" s="432"/>
      <c r="K281" s="432"/>
      <c r="L281" s="432"/>
      <c r="M281" s="432"/>
      <c r="N281" s="432"/>
    </row>
    <row r="282" hidden="1" spans="1:14">
      <c r="A282" s="438">
        <v>20208</v>
      </c>
      <c r="B282" s="398" t="s">
        <v>1782</v>
      </c>
      <c r="C282" s="307">
        <f t="shared" si="4"/>
        <v>0</v>
      </c>
      <c r="D282" s="432"/>
      <c r="E282" s="432"/>
      <c r="F282" s="438"/>
      <c r="G282" s="432"/>
      <c r="H282" s="432"/>
      <c r="I282" s="432"/>
      <c r="J282" s="432"/>
      <c r="K282" s="432"/>
      <c r="L282" s="432"/>
      <c r="M282" s="432"/>
      <c r="N282" s="432"/>
    </row>
    <row r="283" hidden="1" spans="1:14">
      <c r="A283" s="438">
        <v>2020801</v>
      </c>
      <c r="B283" s="398" t="s">
        <v>1621</v>
      </c>
      <c r="C283" s="307">
        <f t="shared" si="4"/>
        <v>0</v>
      </c>
      <c r="D283" s="432"/>
      <c r="E283" s="432"/>
      <c r="F283" s="438"/>
      <c r="G283" s="432"/>
      <c r="H283" s="432"/>
      <c r="I283" s="432"/>
      <c r="J283" s="432"/>
      <c r="K283" s="432"/>
      <c r="L283" s="432"/>
      <c r="M283" s="432"/>
      <c r="N283" s="432"/>
    </row>
    <row r="284" hidden="1" spans="1:14">
      <c r="A284" s="438">
        <v>2020802</v>
      </c>
      <c r="B284" s="398" t="s">
        <v>1622</v>
      </c>
      <c r="C284" s="307">
        <f t="shared" si="4"/>
        <v>0</v>
      </c>
      <c r="D284" s="432"/>
      <c r="E284" s="432"/>
      <c r="F284" s="438"/>
      <c r="G284" s="432"/>
      <c r="H284" s="432"/>
      <c r="I284" s="432"/>
      <c r="J284" s="432"/>
      <c r="K284" s="432"/>
      <c r="L284" s="432"/>
      <c r="M284" s="432"/>
      <c r="N284" s="432"/>
    </row>
    <row r="285" hidden="1" spans="1:14">
      <c r="A285" s="438">
        <v>2020803</v>
      </c>
      <c r="B285" s="398" t="s">
        <v>1623</v>
      </c>
      <c r="C285" s="307">
        <f t="shared" si="4"/>
        <v>0</v>
      </c>
      <c r="D285" s="432"/>
      <c r="E285" s="432"/>
      <c r="F285" s="438"/>
      <c r="G285" s="432"/>
      <c r="H285" s="432"/>
      <c r="I285" s="432"/>
      <c r="J285" s="432"/>
      <c r="K285" s="432"/>
      <c r="L285" s="432"/>
      <c r="M285" s="432"/>
      <c r="N285" s="432"/>
    </row>
    <row r="286" hidden="1" spans="1:14">
      <c r="A286" s="438">
        <v>2020850</v>
      </c>
      <c r="B286" s="398" t="s">
        <v>1630</v>
      </c>
      <c r="C286" s="307">
        <f t="shared" si="4"/>
        <v>0</v>
      </c>
      <c r="D286" s="432"/>
      <c r="E286" s="432"/>
      <c r="F286" s="438"/>
      <c r="G286" s="432"/>
      <c r="H286" s="432"/>
      <c r="I286" s="432"/>
      <c r="J286" s="432"/>
      <c r="K286" s="432"/>
      <c r="L286" s="432"/>
      <c r="M286" s="432"/>
      <c r="N286" s="432"/>
    </row>
    <row r="287" hidden="1" spans="1:14">
      <c r="A287" s="438">
        <v>2020899</v>
      </c>
      <c r="B287" s="398" t="s">
        <v>1783</v>
      </c>
      <c r="C287" s="307">
        <f t="shared" si="4"/>
        <v>0</v>
      </c>
      <c r="D287" s="432"/>
      <c r="E287" s="432"/>
      <c r="F287" s="438"/>
      <c r="G287" s="432"/>
      <c r="H287" s="432"/>
      <c r="I287" s="432"/>
      <c r="J287" s="432"/>
      <c r="K287" s="432"/>
      <c r="L287" s="432"/>
      <c r="M287" s="432"/>
      <c r="N287" s="432"/>
    </row>
    <row r="288" hidden="1" spans="1:14">
      <c r="A288" s="438">
        <v>20299</v>
      </c>
      <c r="B288" s="398" t="s">
        <v>1784</v>
      </c>
      <c r="C288" s="307">
        <f t="shared" si="4"/>
        <v>0</v>
      </c>
      <c r="D288" s="432"/>
      <c r="E288" s="432"/>
      <c r="F288" s="438"/>
      <c r="G288" s="432"/>
      <c r="H288" s="432"/>
      <c r="I288" s="432"/>
      <c r="J288" s="432"/>
      <c r="K288" s="432"/>
      <c r="L288" s="432"/>
      <c r="M288" s="432"/>
      <c r="N288" s="432"/>
    </row>
    <row r="289" hidden="1" spans="1:14">
      <c r="A289" s="438">
        <v>2029999</v>
      </c>
      <c r="B289" s="398" t="s">
        <v>1785</v>
      </c>
      <c r="C289" s="307">
        <f t="shared" si="4"/>
        <v>0</v>
      </c>
      <c r="D289" s="432"/>
      <c r="E289" s="432"/>
      <c r="F289" s="438"/>
      <c r="G289" s="432"/>
      <c r="H289" s="432"/>
      <c r="I289" s="432"/>
      <c r="J289" s="432"/>
      <c r="K289" s="432"/>
      <c r="L289" s="432"/>
      <c r="M289" s="432"/>
      <c r="N289" s="432"/>
    </row>
    <row r="290" spans="1:16">
      <c r="A290" s="438">
        <v>203</v>
      </c>
      <c r="B290" s="439" t="s">
        <v>1786</v>
      </c>
      <c r="C290" s="307">
        <f t="shared" si="4"/>
        <v>700</v>
      </c>
      <c r="D290" s="432"/>
      <c r="E290" s="432"/>
      <c r="F290" s="438"/>
      <c r="G290" s="432"/>
      <c r="H290" s="432"/>
      <c r="I290" s="432">
        <v>428</v>
      </c>
      <c r="J290" s="432">
        <v>50</v>
      </c>
      <c r="K290" s="432"/>
      <c r="L290" s="432">
        <v>73</v>
      </c>
      <c r="M290" s="432"/>
      <c r="N290" s="432"/>
      <c r="O290"/>
      <c r="P290">
        <v>149</v>
      </c>
    </row>
    <row r="291" hidden="1" spans="1:14">
      <c r="A291" s="438">
        <v>20301</v>
      </c>
      <c r="B291" s="398" t="s">
        <v>1787</v>
      </c>
      <c r="C291" s="307">
        <f t="shared" si="4"/>
        <v>0</v>
      </c>
      <c r="D291" s="432"/>
      <c r="E291" s="432"/>
      <c r="F291" s="438"/>
      <c r="G291" s="432"/>
      <c r="H291" s="432"/>
      <c r="I291" s="432"/>
      <c r="J291" s="432"/>
      <c r="K291" s="432"/>
      <c r="L291" s="432"/>
      <c r="M291" s="432"/>
      <c r="N291" s="432"/>
    </row>
    <row r="292" hidden="1" spans="1:14">
      <c r="A292" s="438">
        <v>2030101</v>
      </c>
      <c r="B292" s="398" t="s">
        <v>1788</v>
      </c>
      <c r="C292" s="307">
        <f t="shared" si="4"/>
        <v>0</v>
      </c>
      <c r="D292" s="432"/>
      <c r="E292" s="432"/>
      <c r="F292" s="438"/>
      <c r="G292" s="432"/>
      <c r="H292" s="432"/>
      <c r="I292" s="432"/>
      <c r="J292" s="432"/>
      <c r="K292" s="432"/>
      <c r="L292" s="432"/>
      <c r="M292" s="432"/>
      <c r="N292" s="432"/>
    </row>
    <row r="293" hidden="1" spans="1:14">
      <c r="A293" s="438">
        <v>2030102</v>
      </c>
      <c r="B293" s="398" t="s">
        <v>1789</v>
      </c>
      <c r="C293" s="307">
        <f t="shared" si="4"/>
        <v>0</v>
      </c>
      <c r="D293" s="432"/>
      <c r="E293" s="432"/>
      <c r="F293" s="438"/>
      <c r="G293" s="432"/>
      <c r="H293" s="432"/>
      <c r="I293" s="432"/>
      <c r="J293" s="432"/>
      <c r="K293" s="432"/>
      <c r="L293" s="432"/>
      <c r="M293" s="432"/>
      <c r="N293" s="432"/>
    </row>
    <row r="294" hidden="1" spans="1:14">
      <c r="A294" s="438">
        <v>2030199</v>
      </c>
      <c r="B294" s="398" t="s">
        <v>1790</v>
      </c>
      <c r="C294" s="307">
        <f t="shared" si="4"/>
        <v>0</v>
      </c>
      <c r="D294" s="432"/>
      <c r="E294" s="432"/>
      <c r="F294" s="438"/>
      <c r="G294" s="432"/>
      <c r="H294" s="432"/>
      <c r="I294" s="432"/>
      <c r="J294" s="432"/>
      <c r="K294" s="432"/>
      <c r="L294" s="432"/>
      <c r="M294" s="432"/>
      <c r="N294" s="432"/>
    </row>
    <row r="295" hidden="1" spans="1:14">
      <c r="A295" s="438">
        <v>20304</v>
      </c>
      <c r="B295" s="398" t="s">
        <v>1791</v>
      </c>
      <c r="C295" s="307">
        <f t="shared" si="4"/>
        <v>0</v>
      </c>
      <c r="D295" s="432"/>
      <c r="E295" s="432"/>
      <c r="F295" s="438"/>
      <c r="G295" s="432"/>
      <c r="H295" s="432"/>
      <c r="I295" s="432"/>
      <c r="J295" s="432"/>
      <c r="K295" s="432"/>
      <c r="L295" s="432"/>
      <c r="M295" s="432"/>
      <c r="N295" s="432"/>
    </row>
    <row r="296" hidden="1" spans="1:14">
      <c r="A296" s="438">
        <v>2030401</v>
      </c>
      <c r="B296" s="398" t="s">
        <v>1792</v>
      </c>
      <c r="C296" s="307">
        <f t="shared" si="4"/>
        <v>0</v>
      </c>
      <c r="D296" s="432"/>
      <c r="E296" s="432"/>
      <c r="F296" s="438"/>
      <c r="G296" s="432"/>
      <c r="H296" s="432"/>
      <c r="I296" s="432"/>
      <c r="J296" s="432"/>
      <c r="K296" s="432"/>
      <c r="L296" s="432"/>
      <c r="M296" s="432"/>
      <c r="N296" s="432"/>
    </row>
    <row r="297" hidden="1" spans="1:14">
      <c r="A297" s="438">
        <v>20305</v>
      </c>
      <c r="B297" s="398" t="s">
        <v>1793</v>
      </c>
      <c r="C297" s="307">
        <f t="shared" si="4"/>
        <v>0</v>
      </c>
      <c r="D297" s="432"/>
      <c r="E297" s="432"/>
      <c r="F297" s="438"/>
      <c r="G297" s="432"/>
      <c r="H297" s="432"/>
      <c r="I297" s="432"/>
      <c r="J297" s="432"/>
      <c r="K297" s="432"/>
      <c r="L297" s="432"/>
      <c r="M297" s="432"/>
      <c r="N297" s="432"/>
    </row>
    <row r="298" hidden="1" spans="1:14">
      <c r="A298" s="438">
        <v>2030501</v>
      </c>
      <c r="B298" s="398" t="s">
        <v>1794</v>
      </c>
      <c r="C298" s="307">
        <f t="shared" si="4"/>
        <v>0</v>
      </c>
      <c r="D298" s="432"/>
      <c r="E298" s="432"/>
      <c r="F298" s="438"/>
      <c r="G298" s="432"/>
      <c r="H298" s="432"/>
      <c r="I298" s="432"/>
      <c r="J298" s="432"/>
      <c r="K298" s="432"/>
      <c r="L298" s="432"/>
      <c r="M298" s="432"/>
      <c r="N298" s="432"/>
    </row>
    <row r="299" spans="1:16">
      <c r="A299" s="438">
        <v>20306</v>
      </c>
      <c r="B299" s="398" t="s">
        <v>1795</v>
      </c>
      <c r="C299" s="307">
        <f t="shared" si="4"/>
        <v>700</v>
      </c>
      <c r="D299" s="432"/>
      <c r="E299" s="432"/>
      <c r="F299" s="438"/>
      <c r="G299" s="432"/>
      <c r="H299" s="432"/>
      <c r="I299" s="432">
        <v>428</v>
      </c>
      <c r="J299" s="432">
        <v>50</v>
      </c>
      <c r="K299" s="432"/>
      <c r="L299" s="432">
        <v>73</v>
      </c>
      <c r="M299" s="432"/>
      <c r="N299" s="432"/>
      <c r="O299"/>
      <c r="P299">
        <v>149</v>
      </c>
    </row>
    <row r="300" spans="1:16">
      <c r="A300" s="438">
        <v>2030601</v>
      </c>
      <c r="B300" s="398" t="s">
        <v>1796</v>
      </c>
      <c r="C300" s="307">
        <f t="shared" si="4"/>
        <v>274</v>
      </c>
      <c r="D300" s="432"/>
      <c r="E300" s="432"/>
      <c r="F300" s="438"/>
      <c r="G300" s="432"/>
      <c r="H300" s="432"/>
      <c r="I300" s="432">
        <v>225</v>
      </c>
      <c r="J300" s="432"/>
      <c r="K300" s="432"/>
      <c r="L300" s="432"/>
      <c r="M300" s="432"/>
      <c r="N300" s="432"/>
      <c r="O300"/>
      <c r="P300">
        <v>49</v>
      </c>
    </row>
    <row r="301" hidden="1" spans="1:14">
      <c r="A301" s="438">
        <v>2030602</v>
      </c>
      <c r="B301" s="398" t="s">
        <v>1797</v>
      </c>
      <c r="C301" s="307">
        <f t="shared" si="4"/>
        <v>0</v>
      </c>
      <c r="D301" s="432"/>
      <c r="E301" s="432"/>
      <c r="F301" s="438"/>
      <c r="G301" s="432"/>
      <c r="H301" s="432"/>
      <c r="I301" s="432"/>
      <c r="J301" s="432"/>
      <c r="K301" s="432"/>
      <c r="L301" s="432"/>
      <c r="M301" s="432"/>
      <c r="N301" s="432"/>
    </row>
    <row r="302" spans="1:16">
      <c r="A302" s="438">
        <v>2030603</v>
      </c>
      <c r="B302" s="398" t="s">
        <v>1798</v>
      </c>
      <c r="C302" s="307">
        <f t="shared" si="4"/>
        <v>100</v>
      </c>
      <c r="D302" s="432"/>
      <c r="E302" s="432"/>
      <c r="F302" s="438"/>
      <c r="G302" s="432"/>
      <c r="H302" s="432"/>
      <c r="I302" s="432"/>
      <c r="J302" s="432">
        <v>50</v>
      </c>
      <c r="K302" s="432"/>
      <c r="L302" s="432"/>
      <c r="M302" s="432"/>
      <c r="N302" s="432"/>
      <c r="O302"/>
      <c r="P302">
        <v>50</v>
      </c>
    </row>
    <row r="303" hidden="1" spans="1:14">
      <c r="A303" s="438">
        <v>2030604</v>
      </c>
      <c r="B303" s="398" t="s">
        <v>1799</v>
      </c>
      <c r="C303" s="307">
        <f t="shared" si="4"/>
        <v>0</v>
      </c>
      <c r="D303" s="432"/>
      <c r="E303" s="432"/>
      <c r="F303" s="438"/>
      <c r="G303" s="432"/>
      <c r="H303" s="432"/>
      <c r="I303" s="432"/>
      <c r="J303" s="432"/>
      <c r="K303" s="432"/>
      <c r="L303" s="432"/>
      <c r="M303" s="432"/>
      <c r="N303" s="432"/>
    </row>
    <row r="304" spans="1:16">
      <c r="A304" s="438">
        <v>2030607</v>
      </c>
      <c r="B304" s="398" t="s">
        <v>1800</v>
      </c>
      <c r="C304" s="307">
        <f t="shared" si="4"/>
        <v>296</v>
      </c>
      <c r="D304" s="432"/>
      <c r="E304" s="432"/>
      <c r="F304" s="438"/>
      <c r="G304" s="432"/>
      <c r="H304" s="432"/>
      <c r="I304" s="432">
        <v>173</v>
      </c>
      <c r="J304" s="432"/>
      <c r="K304" s="432"/>
      <c r="L304" s="432">
        <v>73</v>
      </c>
      <c r="M304" s="432"/>
      <c r="N304" s="432"/>
      <c r="O304"/>
      <c r="P304">
        <v>50</v>
      </c>
    </row>
    <row r="305" hidden="1" spans="1:14">
      <c r="A305" s="438">
        <v>2030608</v>
      </c>
      <c r="B305" s="398" t="s">
        <v>1801</v>
      </c>
      <c r="C305" s="307">
        <f t="shared" si="4"/>
        <v>0</v>
      </c>
      <c r="D305" s="432"/>
      <c r="E305" s="432"/>
      <c r="F305" s="438"/>
      <c r="G305" s="432"/>
      <c r="H305" s="432"/>
      <c r="I305" s="432"/>
      <c r="J305" s="432"/>
      <c r="K305" s="432"/>
      <c r="L305" s="432"/>
      <c r="M305" s="432"/>
      <c r="N305" s="432"/>
    </row>
    <row r="306" spans="1:14">
      <c r="A306" s="438">
        <v>2030699</v>
      </c>
      <c r="B306" s="398" t="s">
        <v>1802</v>
      </c>
      <c r="C306" s="307">
        <f t="shared" si="4"/>
        <v>30</v>
      </c>
      <c r="D306" s="432"/>
      <c r="E306" s="432"/>
      <c r="F306" s="438"/>
      <c r="G306" s="432"/>
      <c r="H306" s="432"/>
      <c r="I306" s="432">
        <v>30</v>
      </c>
      <c r="J306" s="432"/>
      <c r="K306" s="432"/>
      <c r="L306" s="432"/>
      <c r="M306" s="432"/>
      <c r="N306" s="432"/>
    </row>
    <row r="307" hidden="1" spans="1:14">
      <c r="A307" s="438">
        <v>20399</v>
      </c>
      <c r="B307" s="398" t="s">
        <v>1803</v>
      </c>
      <c r="C307" s="307">
        <f t="shared" si="4"/>
        <v>0</v>
      </c>
      <c r="D307" s="432"/>
      <c r="E307" s="432"/>
      <c r="F307" s="438"/>
      <c r="G307" s="432"/>
      <c r="H307" s="432"/>
      <c r="I307" s="432"/>
      <c r="J307" s="432"/>
      <c r="K307" s="432"/>
      <c r="L307" s="432"/>
      <c r="M307" s="432"/>
      <c r="N307" s="432"/>
    </row>
    <row r="308" hidden="1" spans="1:14">
      <c r="A308" s="438">
        <v>2039999</v>
      </c>
      <c r="B308" s="398" t="s">
        <v>1804</v>
      </c>
      <c r="C308" s="307">
        <f t="shared" si="4"/>
        <v>0</v>
      </c>
      <c r="D308" s="432"/>
      <c r="E308" s="432"/>
      <c r="F308" s="438"/>
      <c r="G308" s="432"/>
      <c r="H308" s="432"/>
      <c r="I308" s="432"/>
      <c r="J308" s="432"/>
      <c r="K308" s="432"/>
      <c r="L308" s="432"/>
      <c r="M308" s="432"/>
      <c r="N308" s="432"/>
    </row>
    <row r="309" spans="1:16">
      <c r="A309" s="438">
        <v>204</v>
      </c>
      <c r="B309" s="439" t="s">
        <v>1805</v>
      </c>
      <c r="C309" s="307">
        <f t="shared" si="4"/>
        <v>51368</v>
      </c>
      <c r="D309" s="432"/>
      <c r="E309" s="432"/>
      <c r="F309" s="438">
        <v>24158</v>
      </c>
      <c r="G309" s="432"/>
      <c r="H309" s="432"/>
      <c r="I309" s="432">
        <v>5720</v>
      </c>
      <c r="J309" s="432">
        <v>4557</v>
      </c>
      <c r="K309" s="432"/>
      <c r="L309" s="432">
        <v>4184</v>
      </c>
      <c r="M309" s="432"/>
      <c r="N309" s="432">
        <v>7749</v>
      </c>
      <c r="O309"/>
      <c r="P309">
        <v>5000</v>
      </c>
    </row>
    <row r="310" hidden="1" spans="1:14">
      <c r="A310" s="438">
        <v>20401</v>
      </c>
      <c r="B310" s="398" t="s">
        <v>1806</v>
      </c>
      <c r="C310" s="307">
        <f t="shared" si="4"/>
        <v>0</v>
      </c>
      <c r="D310" s="432"/>
      <c r="E310" s="432"/>
      <c r="F310" s="438"/>
      <c r="G310" s="432"/>
      <c r="H310" s="432"/>
      <c r="I310" s="432"/>
      <c r="J310" s="432"/>
      <c r="K310" s="432"/>
      <c r="L310" s="432"/>
      <c r="M310" s="432"/>
      <c r="N310" s="432"/>
    </row>
    <row r="311" hidden="1" spans="1:14">
      <c r="A311" s="438">
        <v>2040101</v>
      </c>
      <c r="B311" s="398" t="s">
        <v>1807</v>
      </c>
      <c r="C311" s="307">
        <f t="shared" si="4"/>
        <v>0</v>
      </c>
      <c r="D311" s="432"/>
      <c r="E311" s="432"/>
      <c r="F311" s="438"/>
      <c r="G311" s="432"/>
      <c r="H311" s="432"/>
      <c r="I311" s="432"/>
      <c r="J311" s="432"/>
      <c r="K311" s="432"/>
      <c r="L311" s="432"/>
      <c r="M311" s="432"/>
      <c r="N311" s="432"/>
    </row>
    <row r="312" hidden="1" spans="1:14">
      <c r="A312" s="438">
        <v>2040199</v>
      </c>
      <c r="B312" s="398" t="s">
        <v>1808</v>
      </c>
      <c r="C312" s="307">
        <f t="shared" si="4"/>
        <v>0</v>
      </c>
      <c r="D312" s="432"/>
      <c r="E312" s="432"/>
      <c r="F312" s="438"/>
      <c r="G312" s="432"/>
      <c r="H312" s="432"/>
      <c r="I312" s="432"/>
      <c r="J312" s="432"/>
      <c r="K312" s="432"/>
      <c r="L312" s="432"/>
      <c r="M312" s="432"/>
      <c r="N312" s="432"/>
    </row>
    <row r="313" spans="1:16">
      <c r="A313" s="438">
        <v>20402</v>
      </c>
      <c r="B313" s="398" t="s">
        <v>1809</v>
      </c>
      <c r="C313" s="307">
        <f t="shared" si="4"/>
        <v>47789</v>
      </c>
      <c r="D313" s="432"/>
      <c r="E313" s="432"/>
      <c r="F313" s="445">
        <v>22427</v>
      </c>
      <c r="G313" s="432"/>
      <c r="H313" s="432"/>
      <c r="I313" s="432">
        <v>5645</v>
      </c>
      <c r="J313" s="432">
        <v>4454</v>
      </c>
      <c r="K313" s="432"/>
      <c r="L313" s="432">
        <v>3628</v>
      </c>
      <c r="M313" s="432"/>
      <c r="N313" s="432">
        <v>7635</v>
      </c>
      <c r="O313"/>
      <c r="P313">
        <v>4000</v>
      </c>
    </row>
    <row r="314" spans="1:16">
      <c r="A314" s="438">
        <v>2040201</v>
      </c>
      <c r="B314" s="398" t="s">
        <v>1621</v>
      </c>
      <c r="C314" s="307">
        <f t="shared" si="4"/>
        <v>22303</v>
      </c>
      <c r="D314" s="432"/>
      <c r="E314" s="432"/>
      <c r="F314" s="438">
        <v>20303</v>
      </c>
      <c r="G314" s="432"/>
      <c r="H314" s="432"/>
      <c r="I314" s="432"/>
      <c r="J314" s="432"/>
      <c r="K314" s="432"/>
      <c r="L314" s="432"/>
      <c r="M314" s="432"/>
      <c r="N314" s="432"/>
      <c r="O314"/>
      <c r="P314">
        <v>2000</v>
      </c>
    </row>
    <row r="315" spans="1:16">
      <c r="A315" s="438">
        <v>2040202</v>
      </c>
      <c r="B315" s="398" t="s">
        <v>1622</v>
      </c>
      <c r="C315" s="307">
        <f t="shared" si="4"/>
        <v>9067</v>
      </c>
      <c r="D315" s="432"/>
      <c r="E315" s="432"/>
      <c r="F315" s="438"/>
      <c r="G315" s="432"/>
      <c r="H315" s="432"/>
      <c r="I315" s="432"/>
      <c r="J315" s="432">
        <v>2036</v>
      </c>
      <c r="K315" s="432"/>
      <c r="L315" s="432"/>
      <c r="M315" s="432"/>
      <c r="N315" s="432">
        <v>6031</v>
      </c>
      <c r="O315"/>
      <c r="P315">
        <v>1000</v>
      </c>
    </row>
    <row r="316" hidden="1" spans="1:14">
      <c r="A316" s="438">
        <v>2040203</v>
      </c>
      <c r="B316" s="398" t="s">
        <v>1623</v>
      </c>
      <c r="C316" s="307">
        <f t="shared" si="4"/>
        <v>0</v>
      </c>
      <c r="D316" s="432"/>
      <c r="E316" s="432"/>
      <c r="F316" s="438"/>
      <c r="G316" s="432"/>
      <c r="H316" s="432"/>
      <c r="I316" s="432"/>
      <c r="J316" s="432"/>
      <c r="K316" s="432"/>
      <c r="L316" s="432"/>
      <c r="M316" s="432"/>
      <c r="N316" s="432"/>
    </row>
    <row r="317" spans="1:14">
      <c r="A317" s="438">
        <v>2040219</v>
      </c>
      <c r="B317" s="398" t="s">
        <v>1662</v>
      </c>
      <c r="C317" s="307">
        <f t="shared" si="4"/>
        <v>2179</v>
      </c>
      <c r="D317" s="432"/>
      <c r="E317" s="432"/>
      <c r="F317" s="438"/>
      <c r="G317" s="432"/>
      <c r="H317" s="432"/>
      <c r="I317" s="432"/>
      <c r="J317" s="432">
        <v>2179</v>
      </c>
      <c r="K317" s="432"/>
      <c r="L317" s="432"/>
      <c r="M317" s="432"/>
      <c r="N317" s="432"/>
    </row>
    <row r="318" spans="1:14">
      <c r="A318" s="438">
        <v>2040220</v>
      </c>
      <c r="B318" s="398" t="s">
        <v>1810</v>
      </c>
      <c r="C318" s="307">
        <f t="shared" si="4"/>
        <v>10740</v>
      </c>
      <c r="D318" s="432"/>
      <c r="E318" s="432"/>
      <c r="F318" s="438"/>
      <c r="G318" s="432"/>
      <c r="H318" s="432"/>
      <c r="I318" s="432">
        <v>5511</v>
      </c>
      <c r="J318" s="432">
        <v>190</v>
      </c>
      <c r="K318" s="432"/>
      <c r="L318" s="432">
        <v>3628</v>
      </c>
      <c r="M318" s="432"/>
      <c r="N318" s="432">
        <v>1411</v>
      </c>
    </row>
    <row r="319" hidden="1" spans="1:14">
      <c r="A319" s="438">
        <v>2040221</v>
      </c>
      <c r="B319" s="398" t="s">
        <v>1811</v>
      </c>
      <c r="C319" s="307">
        <f t="shared" si="4"/>
        <v>0</v>
      </c>
      <c r="D319" s="432"/>
      <c r="E319" s="432"/>
      <c r="F319" s="438"/>
      <c r="G319" s="432"/>
      <c r="H319" s="432"/>
      <c r="I319" s="432"/>
      <c r="J319" s="432"/>
      <c r="K319" s="432"/>
      <c r="L319" s="432"/>
      <c r="M319" s="432"/>
      <c r="N319" s="432"/>
    </row>
    <row r="320" hidden="1" spans="1:14">
      <c r="A320" s="438">
        <v>2040222</v>
      </c>
      <c r="B320" s="398" t="s">
        <v>1812</v>
      </c>
      <c r="C320" s="307">
        <f t="shared" si="4"/>
        <v>0</v>
      </c>
      <c r="D320" s="432"/>
      <c r="E320" s="432"/>
      <c r="F320" s="438"/>
      <c r="G320" s="432"/>
      <c r="H320" s="432"/>
      <c r="I320" s="432"/>
      <c r="J320" s="432"/>
      <c r="K320" s="432"/>
      <c r="L320" s="432"/>
      <c r="M320" s="432"/>
      <c r="N320" s="432"/>
    </row>
    <row r="321" hidden="1" spans="1:14">
      <c r="A321" s="438">
        <v>2040223</v>
      </c>
      <c r="B321" s="398" t="s">
        <v>1813</v>
      </c>
      <c r="C321" s="307">
        <f t="shared" si="4"/>
        <v>0</v>
      </c>
      <c r="D321" s="432"/>
      <c r="E321" s="432"/>
      <c r="F321" s="438"/>
      <c r="G321" s="432"/>
      <c r="H321" s="432"/>
      <c r="I321" s="432"/>
      <c r="J321" s="432"/>
      <c r="K321" s="432"/>
      <c r="L321" s="432"/>
      <c r="M321" s="432"/>
      <c r="N321" s="432"/>
    </row>
    <row r="322" spans="1:16">
      <c r="A322" s="438">
        <v>2040250</v>
      </c>
      <c r="B322" s="398" t="s">
        <v>1630</v>
      </c>
      <c r="C322" s="307">
        <f t="shared" si="4"/>
        <v>3258</v>
      </c>
      <c r="D322" s="432"/>
      <c r="E322" s="432"/>
      <c r="F322" s="438">
        <v>2124</v>
      </c>
      <c r="G322" s="432"/>
      <c r="H322" s="432"/>
      <c r="I322" s="432">
        <v>134</v>
      </c>
      <c r="J322" s="432"/>
      <c r="K322" s="432"/>
      <c r="L322" s="432"/>
      <c r="M322" s="432"/>
      <c r="N322" s="432"/>
      <c r="O322"/>
      <c r="P322">
        <v>1000</v>
      </c>
    </row>
    <row r="323" spans="1:14">
      <c r="A323" s="438">
        <v>2040299</v>
      </c>
      <c r="B323" s="398" t="s">
        <v>1814</v>
      </c>
      <c r="C323" s="307">
        <f t="shared" si="4"/>
        <v>242</v>
      </c>
      <c r="D323" s="432"/>
      <c r="E323" s="432"/>
      <c r="F323" s="438"/>
      <c r="G323" s="432"/>
      <c r="H323" s="432"/>
      <c r="I323" s="432"/>
      <c r="J323" s="432">
        <v>49</v>
      </c>
      <c r="K323" s="432"/>
      <c r="L323" s="432"/>
      <c r="M323" s="432"/>
      <c r="N323" s="432">
        <v>193</v>
      </c>
    </row>
    <row r="324" hidden="1" spans="1:14">
      <c r="A324" s="438">
        <v>20403</v>
      </c>
      <c r="B324" s="398" t="s">
        <v>1815</v>
      </c>
      <c r="C324" s="307">
        <f t="shared" si="4"/>
        <v>0</v>
      </c>
      <c r="D324" s="432"/>
      <c r="E324" s="432"/>
      <c r="F324" s="438"/>
      <c r="G324" s="432"/>
      <c r="H324" s="432"/>
      <c r="I324" s="432"/>
      <c r="J324" s="432"/>
      <c r="K324" s="432"/>
      <c r="L324" s="432"/>
      <c r="M324" s="432"/>
      <c r="N324" s="432"/>
    </row>
    <row r="325" hidden="1" spans="1:14">
      <c r="A325" s="438">
        <v>2040301</v>
      </c>
      <c r="B325" s="398" t="s">
        <v>1621</v>
      </c>
      <c r="C325" s="307">
        <f t="shared" si="4"/>
        <v>0</v>
      </c>
      <c r="D325" s="432"/>
      <c r="E325" s="432"/>
      <c r="F325" s="438"/>
      <c r="G325" s="432"/>
      <c r="H325" s="432"/>
      <c r="I325" s="432"/>
      <c r="J325" s="432"/>
      <c r="K325" s="432"/>
      <c r="L325" s="432"/>
      <c r="M325" s="432"/>
      <c r="N325" s="432"/>
    </row>
    <row r="326" hidden="1" spans="1:14">
      <c r="A326" s="438">
        <v>2040302</v>
      </c>
      <c r="B326" s="398" t="s">
        <v>1622</v>
      </c>
      <c r="C326" s="307">
        <f t="shared" ref="C326:C389" si="5">D326+E326+F326+G326+H326+I326+J326+K326+L326+M326+N326+O326+P326</f>
        <v>0</v>
      </c>
      <c r="D326" s="432"/>
      <c r="E326" s="432"/>
      <c r="F326" s="438"/>
      <c r="G326" s="432"/>
      <c r="H326" s="432"/>
      <c r="I326" s="432"/>
      <c r="J326" s="432"/>
      <c r="K326" s="432"/>
      <c r="L326" s="432"/>
      <c r="M326" s="432"/>
      <c r="N326" s="432"/>
    </row>
    <row r="327" hidden="1" spans="1:14">
      <c r="A327" s="438">
        <v>2040303</v>
      </c>
      <c r="B327" s="398" t="s">
        <v>1623</v>
      </c>
      <c r="C327" s="307">
        <f t="shared" si="5"/>
        <v>0</v>
      </c>
      <c r="D327" s="432"/>
      <c r="E327" s="432"/>
      <c r="F327" s="438"/>
      <c r="G327" s="432"/>
      <c r="H327" s="432"/>
      <c r="I327" s="432"/>
      <c r="J327" s="432"/>
      <c r="K327" s="432"/>
      <c r="L327" s="432"/>
      <c r="M327" s="432"/>
      <c r="N327" s="432"/>
    </row>
    <row r="328" hidden="1" spans="1:14">
      <c r="A328" s="438">
        <v>2040304</v>
      </c>
      <c r="B328" s="398" t="s">
        <v>1816</v>
      </c>
      <c r="C328" s="307">
        <f t="shared" si="5"/>
        <v>0</v>
      </c>
      <c r="D328" s="432"/>
      <c r="E328" s="432"/>
      <c r="F328" s="438"/>
      <c r="G328" s="432"/>
      <c r="H328" s="432"/>
      <c r="I328" s="432"/>
      <c r="J328" s="432"/>
      <c r="K328" s="432"/>
      <c r="L328" s="432"/>
      <c r="M328" s="432"/>
      <c r="N328" s="432"/>
    </row>
    <row r="329" hidden="1" spans="1:14">
      <c r="A329" s="438">
        <v>2040350</v>
      </c>
      <c r="B329" s="398" t="s">
        <v>1630</v>
      </c>
      <c r="C329" s="307">
        <f t="shared" si="5"/>
        <v>0</v>
      </c>
      <c r="D329" s="432"/>
      <c r="E329" s="432"/>
      <c r="F329" s="438"/>
      <c r="G329" s="432"/>
      <c r="H329" s="432"/>
      <c r="I329" s="432"/>
      <c r="J329" s="432"/>
      <c r="K329" s="432"/>
      <c r="L329" s="432"/>
      <c r="M329" s="432"/>
      <c r="N329" s="432"/>
    </row>
    <row r="330" hidden="1" spans="1:14">
      <c r="A330" s="438">
        <v>2040399</v>
      </c>
      <c r="B330" s="398" t="s">
        <v>1817</v>
      </c>
      <c r="C330" s="307">
        <f t="shared" si="5"/>
        <v>0</v>
      </c>
      <c r="D330" s="432"/>
      <c r="E330" s="432"/>
      <c r="F330" s="438"/>
      <c r="G330" s="432"/>
      <c r="H330" s="432"/>
      <c r="I330" s="432"/>
      <c r="J330" s="432"/>
      <c r="K330" s="432"/>
      <c r="L330" s="432"/>
      <c r="M330" s="432"/>
      <c r="N330" s="432"/>
    </row>
    <row r="331" spans="1:14">
      <c r="A331" s="438">
        <v>20404</v>
      </c>
      <c r="B331" s="398" t="s">
        <v>1818</v>
      </c>
      <c r="C331" s="307">
        <f t="shared" si="5"/>
        <v>4</v>
      </c>
      <c r="D331" s="432"/>
      <c r="E331" s="432"/>
      <c r="F331" s="438"/>
      <c r="G331" s="432"/>
      <c r="H331" s="432"/>
      <c r="I331" s="432"/>
      <c r="J331" s="432">
        <v>4</v>
      </c>
      <c r="K331" s="432"/>
      <c r="L331" s="432"/>
      <c r="M331" s="432"/>
      <c r="N331" s="432"/>
    </row>
    <row r="332" hidden="1" spans="1:14">
      <c r="A332" s="438">
        <v>2040401</v>
      </c>
      <c r="B332" s="398" t="s">
        <v>1621</v>
      </c>
      <c r="C332" s="307">
        <f t="shared" si="5"/>
        <v>0</v>
      </c>
      <c r="D332" s="432"/>
      <c r="E332" s="432"/>
      <c r="F332" s="438"/>
      <c r="G332" s="432"/>
      <c r="H332" s="432"/>
      <c r="I332" s="432"/>
      <c r="J332" s="432"/>
      <c r="K332" s="432"/>
      <c r="L332" s="432"/>
      <c r="M332" s="432"/>
      <c r="N332" s="432"/>
    </row>
    <row r="333" spans="1:14">
      <c r="A333" s="438">
        <v>2040402</v>
      </c>
      <c r="B333" s="398" t="s">
        <v>1622</v>
      </c>
      <c r="C333" s="307">
        <f t="shared" si="5"/>
        <v>4</v>
      </c>
      <c r="D333" s="432"/>
      <c r="E333" s="432"/>
      <c r="F333" s="438"/>
      <c r="G333" s="432"/>
      <c r="H333" s="432"/>
      <c r="I333" s="432"/>
      <c r="J333" s="432">
        <v>4</v>
      </c>
      <c r="K333" s="432"/>
      <c r="L333" s="432"/>
      <c r="M333" s="432"/>
      <c r="N333" s="432"/>
    </row>
    <row r="334" hidden="1" spans="1:14">
      <c r="A334" s="438">
        <v>2040403</v>
      </c>
      <c r="B334" s="398" t="s">
        <v>1623</v>
      </c>
      <c r="C334" s="307">
        <f t="shared" si="5"/>
        <v>0</v>
      </c>
      <c r="D334" s="432"/>
      <c r="E334" s="432"/>
      <c r="F334" s="438"/>
      <c r="G334" s="432"/>
      <c r="H334" s="432"/>
      <c r="I334" s="432"/>
      <c r="J334" s="432"/>
      <c r="K334" s="432"/>
      <c r="L334" s="432"/>
      <c r="M334" s="432"/>
      <c r="N334" s="432"/>
    </row>
    <row r="335" hidden="1" spans="1:14">
      <c r="A335" s="438">
        <v>2040409</v>
      </c>
      <c r="B335" s="398" t="s">
        <v>1819</v>
      </c>
      <c r="C335" s="307">
        <f t="shared" si="5"/>
        <v>0</v>
      </c>
      <c r="D335" s="432"/>
      <c r="E335" s="432"/>
      <c r="F335" s="438"/>
      <c r="G335" s="432"/>
      <c r="H335" s="432"/>
      <c r="I335" s="432"/>
      <c r="J335" s="432"/>
      <c r="K335" s="432"/>
      <c r="L335" s="432"/>
      <c r="M335" s="432"/>
      <c r="N335" s="432"/>
    </row>
    <row r="336" hidden="1" spans="1:14">
      <c r="A336" s="438">
        <v>2040410</v>
      </c>
      <c r="B336" s="398" t="s">
        <v>1820</v>
      </c>
      <c r="C336" s="307">
        <f t="shared" si="5"/>
        <v>0</v>
      </c>
      <c r="D336" s="432"/>
      <c r="E336" s="432"/>
      <c r="F336" s="438"/>
      <c r="G336" s="432"/>
      <c r="H336" s="432"/>
      <c r="I336" s="432"/>
      <c r="J336" s="432"/>
      <c r="K336" s="432"/>
      <c r="L336" s="432"/>
      <c r="M336" s="432"/>
      <c r="N336" s="432"/>
    </row>
    <row r="337" hidden="1" spans="1:14">
      <c r="A337" s="438">
        <v>2040450</v>
      </c>
      <c r="B337" s="398" t="s">
        <v>1630</v>
      </c>
      <c r="C337" s="307">
        <f t="shared" si="5"/>
        <v>0</v>
      </c>
      <c r="D337" s="432"/>
      <c r="E337" s="432"/>
      <c r="F337" s="438"/>
      <c r="G337" s="432"/>
      <c r="H337" s="432"/>
      <c r="I337" s="432"/>
      <c r="J337" s="432"/>
      <c r="K337" s="432"/>
      <c r="L337" s="432"/>
      <c r="M337" s="432"/>
      <c r="N337" s="432"/>
    </row>
    <row r="338" hidden="1" spans="1:14">
      <c r="A338" s="438">
        <v>2040499</v>
      </c>
      <c r="B338" s="398" t="s">
        <v>1821</v>
      </c>
      <c r="C338" s="307">
        <f t="shared" si="5"/>
        <v>0</v>
      </c>
      <c r="D338" s="432"/>
      <c r="E338" s="432"/>
      <c r="F338" s="438"/>
      <c r="G338" s="432"/>
      <c r="H338" s="432"/>
      <c r="I338" s="432"/>
      <c r="J338" s="432"/>
      <c r="K338" s="432"/>
      <c r="L338" s="432"/>
      <c r="M338" s="432"/>
      <c r="N338" s="432"/>
    </row>
    <row r="339" spans="1:14">
      <c r="A339" s="438">
        <v>20405</v>
      </c>
      <c r="B339" s="398" t="s">
        <v>1822</v>
      </c>
      <c r="C339" s="307">
        <f t="shared" si="5"/>
        <v>8</v>
      </c>
      <c r="D339" s="432"/>
      <c r="E339" s="432"/>
      <c r="F339" s="438"/>
      <c r="G339" s="432"/>
      <c r="H339" s="432"/>
      <c r="I339" s="432"/>
      <c r="J339" s="432">
        <v>8</v>
      </c>
      <c r="K339" s="432"/>
      <c r="L339" s="432"/>
      <c r="M339" s="432"/>
      <c r="N339" s="432"/>
    </row>
    <row r="340" hidden="1" spans="1:14">
      <c r="A340" s="438">
        <v>2040501</v>
      </c>
      <c r="B340" s="398" t="s">
        <v>1621</v>
      </c>
      <c r="C340" s="307">
        <f t="shared" si="5"/>
        <v>0</v>
      </c>
      <c r="D340" s="432"/>
      <c r="E340" s="432"/>
      <c r="F340" s="438"/>
      <c r="G340" s="432"/>
      <c r="H340" s="432"/>
      <c r="I340" s="432"/>
      <c r="J340" s="432"/>
      <c r="K340" s="432"/>
      <c r="L340" s="432"/>
      <c r="M340" s="432"/>
      <c r="N340" s="432"/>
    </row>
    <row r="341" spans="1:14">
      <c r="A341" s="438">
        <v>2040502</v>
      </c>
      <c r="B341" s="398" t="s">
        <v>1622</v>
      </c>
      <c r="C341" s="307">
        <f t="shared" si="5"/>
        <v>8</v>
      </c>
      <c r="D341" s="432"/>
      <c r="E341" s="432"/>
      <c r="F341" s="438"/>
      <c r="G341" s="432"/>
      <c r="H341" s="432"/>
      <c r="I341" s="432"/>
      <c r="J341" s="432">
        <v>8</v>
      </c>
      <c r="K341" s="432"/>
      <c r="L341" s="432"/>
      <c r="M341" s="432"/>
      <c r="N341" s="432"/>
    </row>
    <row r="342" hidden="1" spans="1:14">
      <c r="A342" s="438">
        <v>2040503</v>
      </c>
      <c r="B342" s="398" t="s">
        <v>1623</v>
      </c>
      <c r="C342" s="307">
        <f t="shared" si="5"/>
        <v>0</v>
      </c>
      <c r="D342" s="432"/>
      <c r="E342" s="432"/>
      <c r="F342" s="438"/>
      <c r="G342" s="432"/>
      <c r="H342" s="432"/>
      <c r="I342" s="432"/>
      <c r="J342" s="432"/>
      <c r="K342" s="432"/>
      <c r="L342" s="432"/>
      <c r="M342" s="432"/>
      <c r="N342" s="432"/>
    </row>
    <row r="343" hidden="1" spans="1:14">
      <c r="A343" s="438">
        <v>2040504</v>
      </c>
      <c r="B343" s="398" t="s">
        <v>1823</v>
      </c>
      <c r="C343" s="307">
        <f t="shared" si="5"/>
        <v>0</v>
      </c>
      <c r="D343" s="432"/>
      <c r="E343" s="432"/>
      <c r="F343" s="438"/>
      <c r="G343" s="432"/>
      <c r="H343" s="432"/>
      <c r="I343" s="432"/>
      <c r="J343" s="432"/>
      <c r="K343" s="432"/>
      <c r="L343" s="432"/>
      <c r="M343" s="432"/>
      <c r="N343" s="432"/>
    </row>
    <row r="344" hidden="1" spans="1:14">
      <c r="A344" s="438">
        <v>2040505</v>
      </c>
      <c r="B344" s="398" t="s">
        <v>1824</v>
      </c>
      <c r="C344" s="307">
        <f t="shared" si="5"/>
        <v>0</v>
      </c>
      <c r="D344" s="432"/>
      <c r="E344" s="432"/>
      <c r="F344" s="438"/>
      <c r="G344" s="432"/>
      <c r="H344" s="432"/>
      <c r="I344" s="432"/>
      <c r="J344" s="432"/>
      <c r="K344" s="432"/>
      <c r="L344" s="432"/>
      <c r="M344" s="432"/>
      <c r="N344" s="432"/>
    </row>
    <row r="345" hidden="1" spans="1:14">
      <c r="A345" s="438">
        <v>2040506</v>
      </c>
      <c r="B345" s="398" t="s">
        <v>1825</v>
      </c>
      <c r="C345" s="307">
        <f t="shared" si="5"/>
        <v>0</v>
      </c>
      <c r="D345" s="432"/>
      <c r="E345" s="432"/>
      <c r="F345" s="438"/>
      <c r="G345" s="432"/>
      <c r="H345" s="432"/>
      <c r="I345" s="432"/>
      <c r="J345" s="432"/>
      <c r="K345" s="432"/>
      <c r="L345" s="432"/>
      <c r="M345" s="432"/>
      <c r="N345" s="432"/>
    </row>
    <row r="346" hidden="1" spans="1:14">
      <c r="A346" s="438">
        <v>2040550</v>
      </c>
      <c r="B346" s="398" t="s">
        <v>1630</v>
      </c>
      <c r="C346" s="307">
        <f t="shared" si="5"/>
        <v>0</v>
      </c>
      <c r="D346" s="432"/>
      <c r="E346" s="432"/>
      <c r="F346" s="438"/>
      <c r="G346" s="432"/>
      <c r="H346" s="432"/>
      <c r="I346" s="432"/>
      <c r="J346" s="432"/>
      <c r="K346" s="432"/>
      <c r="L346" s="432"/>
      <c r="M346" s="432"/>
      <c r="N346" s="432"/>
    </row>
    <row r="347" hidden="1" spans="1:14">
      <c r="A347" s="438">
        <v>2040599</v>
      </c>
      <c r="B347" s="398" t="s">
        <v>1826</v>
      </c>
      <c r="C347" s="307">
        <f t="shared" si="5"/>
        <v>0</v>
      </c>
      <c r="D347" s="432"/>
      <c r="E347" s="432"/>
      <c r="F347" s="438"/>
      <c r="G347" s="432"/>
      <c r="H347" s="432"/>
      <c r="I347" s="432"/>
      <c r="J347" s="432"/>
      <c r="K347" s="432"/>
      <c r="L347" s="432"/>
      <c r="M347" s="432"/>
      <c r="N347" s="432"/>
    </row>
    <row r="348" spans="1:16">
      <c r="A348" s="438">
        <v>20406</v>
      </c>
      <c r="B348" s="398" t="s">
        <v>1827</v>
      </c>
      <c r="C348" s="307">
        <f t="shared" si="5"/>
        <v>3567</v>
      </c>
      <c r="D348" s="432"/>
      <c r="E348" s="432"/>
      <c r="F348" s="438">
        <v>1731</v>
      </c>
      <c r="G348" s="432"/>
      <c r="H348" s="432"/>
      <c r="I348" s="432">
        <v>75</v>
      </c>
      <c r="J348" s="432">
        <v>91</v>
      </c>
      <c r="K348" s="432"/>
      <c r="L348" s="432">
        <v>556</v>
      </c>
      <c r="M348" s="432"/>
      <c r="N348" s="432">
        <v>114</v>
      </c>
      <c r="O348"/>
      <c r="P348">
        <v>1000</v>
      </c>
    </row>
    <row r="349" spans="1:16">
      <c r="A349" s="438">
        <v>2040601</v>
      </c>
      <c r="B349" s="398" t="s">
        <v>1621</v>
      </c>
      <c r="C349" s="307">
        <f t="shared" si="5"/>
        <v>1916</v>
      </c>
      <c r="D349" s="432"/>
      <c r="E349" s="432"/>
      <c r="F349" s="438">
        <v>1416</v>
      </c>
      <c r="G349" s="432"/>
      <c r="H349" s="432"/>
      <c r="I349" s="432"/>
      <c r="J349" s="432"/>
      <c r="K349" s="432"/>
      <c r="L349" s="432"/>
      <c r="M349" s="432"/>
      <c r="N349" s="432"/>
      <c r="O349"/>
      <c r="P349">
        <v>500</v>
      </c>
    </row>
    <row r="350" spans="1:14">
      <c r="A350" s="438">
        <v>2040602</v>
      </c>
      <c r="B350" s="398" t="s">
        <v>1622</v>
      </c>
      <c r="C350" s="307">
        <f t="shared" si="5"/>
        <v>91</v>
      </c>
      <c r="D350" s="432"/>
      <c r="E350" s="432"/>
      <c r="F350" s="438"/>
      <c r="G350" s="432"/>
      <c r="H350" s="432"/>
      <c r="I350" s="432"/>
      <c r="J350" s="432">
        <v>91</v>
      </c>
      <c r="K350" s="432"/>
      <c r="L350" s="432"/>
      <c r="M350" s="432"/>
      <c r="N350" s="432"/>
    </row>
    <row r="351" hidden="1" spans="1:14">
      <c r="A351" s="438">
        <v>2040603</v>
      </c>
      <c r="B351" s="398" t="s">
        <v>1623</v>
      </c>
      <c r="C351" s="307">
        <f t="shared" si="5"/>
        <v>0</v>
      </c>
      <c r="D351" s="432"/>
      <c r="E351" s="432"/>
      <c r="F351" s="438"/>
      <c r="G351" s="432"/>
      <c r="H351" s="432"/>
      <c r="I351" s="432"/>
      <c r="J351" s="432"/>
      <c r="K351" s="432"/>
      <c r="L351" s="432"/>
      <c r="M351" s="432"/>
      <c r="N351" s="432"/>
    </row>
    <row r="352" spans="1:16">
      <c r="A352" s="438">
        <v>2040604</v>
      </c>
      <c r="B352" s="398" t="s">
        <v>1828</v>
      </c>
      <c r="C352" s="307">
        <f t="shared" si="5"/>
        <v>1006</v>
      </c>
      <c r="D352" s="432"/>
      <c r="E352" s="432"/>
      <c r="F352" s="438"/>
      <c r="G352" s="432"/>
      <c r="H352" s="432"/>
      <c r="I352" s="432">
        <v>36</v>
      </c>
      <c r="J352" s="432"/>
      <c r="K352" s="432"/>
      <c r="L352" s="432">
        <v>556</v>
      </c>
      <c r="M352" s="432"/>
      <c r="N352" s="432">
        <v>114</v>
      </c>
      <c r="O352"/>
      <c r="P352">
        <v>300</v>
      </c>
    </row>
    <row r="353" spans="1:14">
      <c r="A353" s="438">
        <v>2040605</v>
      </c>
      <c r="B353" s="398" t="s">
        <v>1829</v>
      </c>
      <c r="C353" s="307">
        <f t="shared" si="5"/>
        <v>13</v>
      </c>
      <c r="D353" s="432"/>
      <c r="E353" s="432"/>
      <c r="F353" s="438"/>
      <c r="G353" s="432"/>
      <c r="H353" s="432"/>
      <c r="I353" s="432">
        <v>13</v>
      </c>
      <c r="J353" s="432"/>
      <c r="K353" s="432"/>
      <c r="L353" s="432"/>
      <c r="M353" s="432"/>
      <c r="N353" s="432"/>
    </row>
    <row r="354" spans="1:14">
      <c r="A354" s="438">
        <v>2040606</v>
      </c>
      <c r="B354" s="398" t="s">
        <v>1830</v>
      </c>
      <c r="C354" s="307">
        <f t="shared" si="5"/>
        <v>26</v>
      </c>
      <c r="D354" s="432"/>
      <c r="E354" s="432"/>
      <c r="F354" s="438"/>
      <c r="G354" s="432"/>
      <c r="H354" s="432"/>
      <c r="I354" s="432">
        <v>26</v>
      </c>
      <c r="J354" s="432"/>
      <c r="K354" s="432"/>
      <c r="L354" s="432"/>
      <c r="M354" s="432"/>
      <c r="N354" s="432"/>
    </row>
    <row r="355" hidden="1" spans="1:14">
      <c r="A355" s="438">
        <v>2040607</v>
      </c>
      <c r="B355" s="398" t="s">
        <v>1831</v>
      </c>
      <c r="C355" s="307">
        <f t="shared" si="5"/>
        <v>0</v>
      </c>
      <c r="D355" s="432"/>
      <c r="E355" s="432"/>
      <c r="F355" s="438"/>
      <c r="G355" s="432"/>
      <c r="H355" s="432"/>
      <c r="I355" s="432">
        <v>0</v>
      </c>
      <c r="J355" s="432"/>
      <c r="K355" s="432"/>
      <c r="L355" s="432"/>
      <c r="M355" s="432"/>
      <c r="N355" s="432"/>
    </row>
    <row r="356" hidden="1" spans="1:14">
      <c r="A356" s="438">
        <v>2040608</v>
      </c>
      <c r="B356" s="398" t="s">
        <v>1832</v>
      </c>
      <c r="C356" s="307">
        <f t="shared" si="5"/>
        <v>0</v>
      </c>
      <c r="D356" s="432"/>
      <c r="E356" s="432"/>
      <c r="F356" s="438"/>
      <c r="G356" s="432"/>
      <c r="H356" s="432"/>
      <c r="I356" s="432"/>
      <c r="J356" s="432"/>
      <c r="K356" s="432"/>
      <c r="L356" s="432"/>
      <c r="M356" s="432"/>
      <c r="N356" s="432"/>
    </row>
    <row r="357" hidden="1" spans="1:14">
      <c r="A357" s="438">
        <v>2040610</v>
      </c>
      <c r="B357" s="398" t="s">
        <v>1833</v>
      </c>
      <c r="C357" s="307">
        <f t="shared" si="5"/>
        <v>0</v>
      </c>
      <c r="D357" s="432"/>
      <c r="E357" s="432"/>
      <c r="F357" s="438"/>
      <c r="G357" s="432"/>
      <c r="H357" s="432"/>
      <c r="I357" s="432"/>
      <c r="J357" s="432"/>
      <c r="K357" s="432"/>
      <c r="L357" s="432"/>
      <c r="M357" s="432"/>
      <c r="N357" s="432"/>
    </row>
    <row r="358" hidden="1" spans="1:14">
      <c r="A358" s="438">
        <v>2040612</v>
      </c>
      <c r="B358" s="398" t="s">
        <v>1834</v>
      </c>
      <c r="C358" s="307">
        <f t="shared" si="5"/>
        <v>0</v>
      </c>
      <c r="D358" s="432"/>
      <c r="E358" s="432"/>
      <c r="F358" s="438"/>
      <c r="G358" s="432"/>
      <c r="H358" s="432"/>
      <c r="I358" s="432"/>
      <c r="J358" s="432"/>
      <c r="K358" s="432"/>
      <c r="L358" s="432"/>
      <c r="M358" s="432"/>
      <c r="N358" s="432"/>
    </row>
    <row r="359" hidden="1" spans="1:14">
      <c r="A359" s="438">
        <v>2040613</v>
      </c>
      <c r="B359" s="398" t="s">
        <v>1662</v>
      </c>
      <c r="C359" s="307">
        <f t="shared" si="5"/>
        <v>0</v>
      </c>
      <c r="D359" s="432"/>
      <c r="E359" s="432"/>
      <c r="F359" s="438"/>
      <c r="G359" s="432"/>
      <c r="H359" s="432"/>
      <c r="I359" s="432"/>
      <c r="J359" s="432"/>
      <c r="K359" s="432"/>
      <c r="L359" s="432"/>
      <c r="M359" s="432"/>
      <c r="N359" s="432"/>
    </row>
    <row r="360" spans="1:16">
      <c r="A360" s="438">
        <v>2040650</v>
      </c>
      <c r="B360" s="398" t="s">
        <v>1630</v>
      </c>
      <c r="C360" s="307">
        <f t="shared" si="5"/>
        <v>515</v>
      </c>
      <c r="D360" s="432"/>
      <c r="E360" s="432"/>
      <c r="F360" s="438">
        <v>315</v>
      </c>
      <c r="G360" s="432"/>
      <c r="H360" s="432"/>
      <c r="I360" s="432"/>
      <c r="J360" s="432"/>
      <c r="K360" s="432"/>
      <c r="L360" s="432"/>
      <c r="M360" s="432"/>
      <c r="N360" s="432"/>
      <c r="O360"/>
      <c r="P360">
        <v>200</v>
      </c>
    </row>
    <row r="361" hidden="1" spans="1:14">
      <c r="A361" s="438">
        <v>2040699</v>
      </c>
      <c r="B361" s="398" t="s">
        <v>1835</v>
      </c>
      <c r="C361" s="307">
        <f t="shared" si="5"/>
        <v>0</v>
      </c>
      <c r="D361" s="432"/>
      <c r="E361" s="432"/>
      <c r="F361" s="438"/>
      <c r="G361" s="432"/>
      <c r="H361" s="432"/>
      <c r="I361" s="432"/>
      <c r="J361" s="432"/>
      <c r="K361" s="432"/>
      <c r="L361" s="432"/>
      <c r="M361" s="432"/>
      <c r="N361" s="432"/>
    </row>
    <row r="362" hidden="1" spans="1:14">
      <c r="A362" s="438">
        <v>20407</v>
      </c>
      <c r="B362" s="398" t="s">
        <v>1836</v>
      </c>
      <c r="C362" s="307">
        <f t="shared" si="5"/>
        <v>0</v>
      </c>
      <c r="D362" s="432"/>
      <c r="E362" s="432"/>
      <c r="F362" s="438"/>
      <c r="G362" s="432"/>
      <c r="H362" s="432"/>
      <c r="I362" s="432"/>
      <c r="J362" s="432"/>
      <c r="K362" s="432"/>
      <c r="L362" s="432"/>
      <c r="M362" s="432"/>
      <c r="N362" s="432"/>
    </row>
    <row r="363" hidden="1" spans="1:14">
      <c r="A363" s="438">
        <v>2040701</v>
      </c>
      <c r="B363" s="398" t="s">
        <v>1621</v>
      </c>
      <c r="C363" s="307">
        <f t="shared" si="5"/>
        <v>0</v>
      </c>
      <c r="D363" s="432"/>
      <c r="E363" s="432"/>
      <c r="F363" s="438"/>
      <c r="G363" s="432"/>
      <c r="H363" s="432"/>
      <c r="I363" s="432"/>
      <c r="J363" s="432"/>
      <c r="K363" s="432"/>
      <c r="L363" s="432"/>
      <c r="M363" s="432"/>
      <c r="N363" s="432"/>
    </row>
    <row r="364" hidden="1" spans="1:14">
      <c r="A364" s="438">
        <v>2040702</v>
      </c>
      <c r="B364" s="398" t="s">
        <v>1622</v>
      </c>
      <c r="C364" s="307">
        <f t="shared" si="5"/>
        <v>0</v>
      </c>
      <c r="D364" s="432"/>
      <c r="E364" s="432"/>
      <c r="F364" s="438"/>
      <c r="G364" s="432"/>
      <c r="H364" s="432"/>
      <c r="I364" s="432"/>
      <c r="J364" s="432"/>
      <c r="K364" s="432"/>
      <c r="L364" s="432"/>
      <c r="M364" s="432"/>
      <c r="N364" s="432"/>
    </row>
    <row r="365" hidden="1" spans="1:14">
      <c r="A365" s="438">
        <v>2040703</v>
      </c>
      <c r="B365" s="398" t="s">
        <v>1623</v>
      </c>
      <c r="C365" s="307">
        <f t="shared" si="5"/>
        <v>0</v>
      </c>
      <c r="D365" s="432"/>
      <c r="E365" s="432"/>
      <c r="F365" s="438"/>
      <c r="G365" s="432"/>
      <c r="H365" s="432"/>
      <c r="I365" s="432"/>
      <c r="J365" s="432"/>
      <c r="K365" s="432"/>
      <c r="L365" s="432"/>
      <c r="M365" s="432"/>
      <c r="N365" s="432"/>
    </row>
    <row r="366" hidden="1" spans="1:14">
      <c r="A366" s="438">
        <v>2040704</v>
      </c>
      <c r="B366" s="398" t="s">
        <v>1837</v>
      </c>
      <c r="C366" s="307">
        <f t="shared" si="5"/>
        <v>0</v>
      </c>
      <c r="D366" s="432"/>
      <c r="E366" s="432"/>
      <c r="F366" s="438"/>
      <c r="G366" s="432"/>
      <c r="H366" s="432"/>
      <c r="I366" s="432"/>
      <c r="J366" s="432"/>
      <c r="K366" s="432"/>
      <c r="L366" s="432"/>
      <c r="M366" s="432"/>
      <c r="N366" s="432"/>
    </row>
    <row r="367" hidden="1" spans="1:14">
      <c r="A367" s="438">
        <v>2040705</v>
      </c>
      <c r="B367" s="398" t="s">
        <v>1838</v>
      </c>
      <c r="C367" s="307">
        <f t="shared" si="5"/>
        <v>0</v>
      </c>
      <c r="D367" s="432"/>
      <c r="E367" s="432"/>
      <c r="F367" s="438"/>
      <c r="G367" s="432"/>
      <c r="H367" s="432"/>
      <c r="I367" s="432"/>
      <c r="J367" s="432"/>
      <c r="K367" s="432"/>
      <c r="L367" s="432"/>
      <c r="M367" s="432"/>
      <c r="N367" s="432"/>
    </row>
    <row r="368" hidden="1" spans="1:14">
      <c r="A368" s="438">
        <v>2040706</v>
      </c>
      <c r="B368" s="398" t="s">
        <v>1839</v>
      </c>
      <c r="C368" s="307">
        <f t="shared" si="5"/>
        <v>0</v>
      </c>
      <c r="D368" s="432"/>
      <c r="E368" s="432"/>
      <c r="F368" s="438"/>
      <c r="G368" s="432"/>
      <c r="H368" s="432"/>
      <c r="I368" s="432"/>
      <c r="J368" s="432"/>
      <c r="K368" s="432"/>
      <c r="L368" s="432"/>
      <c r="M368" s="432"/>
      <c r="N368" s="432"/>
    </row>
    <row r="369" hidden="1" spans="1:14">
      <c r="A369" s="438">
        <v>2040707</v>
      </c>
      <c r="B369" s="398" t="s">
        <v>1662</v>
      </c>
      <c r="C369" s="307">
        <f t="shared" si="5"/>
        <v>0</v>
      </c>
      <c r="D369" s="432"/>
      <c r="E369" s="432"/>
      <c r="F369" s="438"/>
      <c r="G369" s="432"/>
      <c r="H369" s="432"/>
      <c r="I369" s="432"/>
      <c r="J369" s="432"/>
      <c r="K369" s="432"/>
      <c r="L369" s="432"/>
      <c r="M369" s="432"/>
      <c r="N369" s="432"/>
    </row>
    <row r="370" hidden="1" spans="1:14">
      <c r="A370" s="438">
        <v>2040750</v>
      </c>
      <c r="B370" s="398" t="s">
        <v>1630</v>
      </c>
      <c r="C370" s="307">
        <f t="shared" si="5"/>
        <v>0</v>
      </c>
      <c r="D370" s="432"/>
      <c r="E370" s="432"/>
      <c r="F370" s="438"/>
      <c r="G370" s="432"/>
      <c r="H370" s="432"/>
      <c r="I370" s="432"/>
      <c r="J370" s="432"/>
      <c r="K370" s="432"/>
      <c r="L370" s="432"/>
      <c r="M370" s="432"/>
      <c r="N370" s="432"/>
    </row>
    <row r="371" hidden="1" spans="1:14">
      <c r="A371" s="438">
        <v>2040799</v>
      </c>
      <c r="B371" s="398" t="s">
        <v>1840</v>
      </c>
      <c r="C371" s="307">
        <f t="shared" si="5"/>
        <v>0</v>
      </c>
      <c r="D371" s="432"/>
      <c r="E371" s="432"/>
      <c r="F371" s="438"/>
      <c r="G371" s="432"/>
      <c r="H371" s="432"/>
      <c r="I371" s="432"/>
      <c r="J371" s="432"/>
      <c r="K371" s="432"/>
      <c r="L371" s="432"/>
      <c r="M371" s="432"/>
      <c r="N371" s="432"/>
    </row>
    <row r="372" hidden="1" spans="1:14">
      <c r="A372" s="438">
        <v>20408</v>
      </c>
      <c r="B372" s="398" t="s">
        <v>1841</v>
      </c>
      <c r="C372" s="307">
        <f t="shared" si="5"/>
        <v>0</v>
      </c>
      <c r="D372" s="432"/>
      <c r="E372" s="432"/>
      <c r="F372" s="438"/>
      <c r="G372" s="432"/>
      <c r="H372" s="432"/>
      <c r="I372" s="432"/>
      <c r="J372" s="432"/>
      <c r="K372" s="432"/>
      <c r="L372" s="432"/>
      <c r="M372" s="432"/>
      <c r="N372" s="432"/>
    </row>
    <row r="373" hidden="1" spans="1:14">
      <c r="A373" s="438">
        <v>2040801</v>
      </c>
      <c r="B373" s="398" t="s">
        <v>1621</v>
      </c>
      <c r="C373" s="307">
        <f t="shared" si="5"/>
        <v>0</v>
      </c>
      <c r="D373" s="432"/>
      <c r="E373" s="432"/>
      <c r="F373" s="438"/>
      <c r="G373" s="432"/>
      <c r="H373" s="432"/>
      <c r="I373" s="432"/>
      <c r="J373" s="432"/>
      <c r="K373" s="432"/>
      <c r="L373" s="432"/>
      <c r="M373" s="432"/>
      <c r="N373" s="432"/>
    </row>
    <row r="374" hidden="1" spans="1:14">
      <c r="A374" s="438">
        <v>2040802</v>
      </c>
      <c r="B374" s="398" t="s">
        <v>1622</v>
      </c>
      <c r="C374" s="307">
        <f t="shared" si="5"/>
        <v>0</v>
      </c>
      <c r="D374" s="432"/>
      <c r="E374" s="432"/>
      <c r="F374" s="438"/>
      <c r="G374" s="432"/>
      <c r="H374" s="432"/>
      <c r="I374" s="432"/>
      <c r="J374" s="432"/>
      <c r="K374" s="432"/>
      <c r="L374" s="432"/>
      <c r="M374" s="432"/>
      <c r="N374" s="432"/>
    </row>
    <row r="375" hidden="1" spans="1:14">
      <c r="A375" s="438">
        <v>2040803</v>
      </c>
      <c r="B375" s="398" t="s">
        <v>1623</v>
      </c>
      <c r="C375" s="307">
        <f t="shared" si="5"/>
        <v>0</v>
      </c>
      <c r="D375" s="432"/>
      <c r="E375" s="432"/>
      <c r="F375" s="438"/>
      <c r="G375" s="432"/>
      <c r="H375" s="432"/>
      <c r="I375" s="432"/>
      <c r="J375" s="432"/>
      <c r="K375" s="432"/>
      <c r="L375" s="432"/>
      <c r="M375" s="432"/>
      <c r="N375" s="432"/>
    </row>
    <row r="376" hidden="1" spans="1:14">
      <c r="A376" s="438">
        <v>2040804</v>
      </c>
      <c r="B376" s="398" t="s">
        <v>1842</v>
      </c>
      <c r="C376" s="307">
        <f t="shared" si="5"/>
        <v>0</v>
      </c>
      <c r="D376" s="432"/>
      <c r="E376" s="432"/>
      <c r="F376" s="438"/>
      <c r="G376" s="432"/>
      <c r="H376" s="432"/>
      <c r="I376" s="432"/>
      <c r="J376" s="432"/>
      <c r="K376" s="432"/>
      <c r="L376" s="432"/>
      <c r="M376" s="432"/>
      <c r="N376" s="432"/>
    </row>
    <row r="377" hidden="1" spans="1:14">
      <c r="A377" s="438">
        <v>2040805</v>
      </c>
      <c r="B377" s="398" t="s">
        <v>1843</v>
      </c>
      <c r="C377" s="307">
        <f t="shared" si="5"/>
        <v>0</v>
      </c>
      <c r="D377" s="432"/>
      <c r="E377" s="432"/>
      <c r="F377" s="438"/>
      <c r="G377" s="432"/>
      <c r="H377" s="432"/>
      <c r="I377" s="432"/>
      <c r="J377" s="432"/>
      <c r="K377" s="432"/>
      <c r="L377" s="432"/>
      <c r="M377" s="432"/>
      <c r="N377" s="432"/>
    </row>
    <row r="378" hidden="1" spans="1:14">
      <c r="A378" s="438">
        <v>2040806</v>
      </c>
      <c r="B378" s="398" t="s">
        <v>1844</v>
      </c>
      <c r="C378" s="307">
        <f t="shared" si="5"/>
        <v>0</v>
      </c>
      <c r="D378" s="432"/>
      <c r="E378" s="432"/>
      <c r="F378" s="438"/>
      <c r="G378" s="432"/>
      <c r="H378" s="432"/>
      <c r="I378" s="432"/>
      <c r="J378" s="432"/>
      <c r="K378" s="432"/>
      <c r="L378" s="432"/>
      <c r="M378" s="432"/>
      <c r="N378" s="432"/>
    </row>
    <row r="379" hidden="1" spans="1:14">
      <c r="A379" s="438">
        <v>2040807</v>
      </c>
      <c r="B379" s="398" t="s">
        <v>1662</v>
      </c>
      <c r="C379" s="307">
        <f t="shared" si="5"/>
        <v>0</v>
      </c>
      <c r="D379" s="432"/>
      <c r="E379" s="432"/>
      <c r="F379" s="438"/>
      <c r="G379" s="432"/>
      <c r="H379" s="432"/>
      <c r="I379" s="432"/>
      <c r="J379" s="432"/>
      <c r="K379" s="432"/>
      <c r="L379" s="432"/>
      <c r="M379" s="432"/>
      <c r="N379" s="432"/>
    </row>
    <row r="380" hidden="1" spans="1:14">
      <c r="A380" s="438">
        <v>2040850</v>
      </c>
      <c r="B380" s="398" t="s">
        <v>1630</v>
      </c>
      <c r="C380" s="307">
        <f t="shared" si="5"/>
        <v>0</v>
      </c>
      <c r="D380" s="432"/>
      <c r="E380" s="432"/>
      <c r="F380" s="438"/>
      <c r="G380" s="432"/>
      <c r="H380" s="432"/>
      <c r="I380" s="432"/>
      <c r="J380" s="432"/>
      <c r="K380" s="432"/>
      <c r="L380" s="432"/>
      <c r="M380" s="432"/>
      <c r="N380" s="432"/>
    </row>
    <row r="381" hidden="1" spans="1:14">
      <c r="A381" s="438">
        <v>2040899</v>
      </c>
      <c r="B381" s="398" t="s">
        <v>1845</v>
      </c>
      <c r="C381" s="307">
        <f t="shared" si="5"/>
        <v>0</v>
      </c>
      <c r="D381" s="432"/>
      <c r="E381" s="432"/>
      <c r="F381" s="438"/>
      <c r="G381" s="432"/>
      <c r="H381" s="432"/>
      <c r="I381" s="432"/>
      <c r="J381" s="432"/>
      <c r="K381" s="432"/>
      <c r="L381" s="432"/>
      <c r="M381" s="432"/>
      <c r="N381" s="432"/>
    </row>
    <row r="382" hidden="1" spans="1:14">
      <c r="A382" s="438">
        <v>20409</v>
      </c>
      <c r="B382" s="398" t="s">
        <v>1846</v>
      </c>
      <c r="C382" s="307">
        <f t="shared" si="5"/>
        <v>0</v>
      </c>
      <c r="D382" s="432"/>
      <c r="E382" s="432"/>
      <c r="F382" s="438"/>
      <c r="G382" s="432"/>
      <c r="H382" s="432"/>
      <c r="I382" s="432"/>
      <c r="J382" s="432"/>
      <c r="K382" s="432"/>
      <c r="L382" s="432"/>
      <c r="M382" s="432"/>
      <c r="N382" s="432"/>
    </row>
    <row r="383" hidden="1" spans="1:14">
      <c r="A383" s="438">
        <v>2040901</v>
      </c>
      <c r="B383" s="398" t="s">
        <v>1621</v>
      </c>
      <c r="C383" s="307">
        <f t="shared" si="5"/>
        <v>0</v>
      </c>
      <c r="D383" s="432"/>
      <c r="E383" s="432"/>
      <c r="F383" s="438"/>
      <c r="G383" s="432"/>
      <c r="H383" s="432"/>
      <c r="I383" s="432"/>
      <c r="J383" s="432"/>
      <c r="K383" s="432"/>
      <c r="L383" s="432"/>
      <c r="M383" s="432"/>
      <c r="N383" s="432"/>
    </row>
    <row r="384" hidden="1" spans="1:14">
      <c r="A384" s="438">
        <v>2040902</v>
      </c>
      <c r="B384" s="398" t="s">
        <v>1622</v>
      </c>
      <c r="C384" s="307">
        <f t="shared" si="5"/>
        <v>0</v>
      </c>
      <c r="D384" s="432"/>
      <c r="E384" s="432"/>
      <c r="F384" s="438"/>
      <c r="G384" s="432"/>
      <c r="H384" s="432"/>
      <c r="I384" s="432"/>
      <c r="J384" s="432"/>
      <c r="K384" s="432"/>
      <c r="L384" s="432"/>
      <c r="M384" s="432"/>
      <c r="N384" s="432"/>
    </row>
    <row r="385" hidden="1" spans="1:14">
      <c r="A385" s="438">
        <v>2040903</v>
      </c>
      <c r="B385" s="398" t="s">
        <v>1623</v>
      </c>
      <c r="C385" s="307">
        <f t="shared" si="5"/>
        <v>0</v>
      </c>
      <c r="D385" s="432"/>
      <c r="E385" s="432"/>
      <c r="F385" s="438"/>
      <c r="G385" s="432"/>
      <c r="H385" s="432"/>
      <c r="I385" s="432"/>
      <c r="J385" s="432"/>
      <c r="K385" s="432"/>
      <c r="L385" s="432"/>
      <c r="M385" s="432"/>
      <c r="N385" s="432"/>
    </row>
    <row r="386" hidden="1" spans="1:14">
      <c r="A386" s="438">
        <v>2040904</v>
      </c>
      <c r="B386" s="398" t="s">
        <v>1847</v>
      </c>
      <c r="C386" s="307">
        <f t="shared" si="5"/>
        <v>0</v>
      </c>
      <c r="D386" s="432"/>
      <c r="E386" s="432"/>
      <c r="F386" s="438"/>
      <c r="G386" s="432"/>
      <c r="H386" s="432"/>
      <c r="I386" s="432"/>
      <c r="J386" s="432"/>
      <c r="K386" s="432"/>
      <c r="L386" s="432"/>
      <c r="M386" s="432"/>
      <c r="N386" s="432"/>
    </row>
    <row r="387" hidden="1" spans="1:14">
      <c r="A387" s="438">
        <v>2040905</v>
      </c>
      <c r="B387" s="398" t="s">
        <v>1848</v>
      </c>
      <c r="C387" s="307">
        <f t="shared" si="5"/>
        <v>0</v>
      </c>
      <c r="D387" s="432"/>
      <c r="E387" s="432"/>
      <c r="F387" s="438"/>
      <c r="G387" s="432"/>
      <c r="H387" s="432"/>
      <c r="I387" s="432"/>
      <c r="J387" s="432"/>
      <c r="K387" s="432"/>
      <c r="L387" s="432"/>
      <c r="M387" s="432"/>
      <c r="N387" s="432"/>
    </row>
    <row r="388" hidden="1" spans="1:14">
      <c r="A388" s="438">
        <v>2040950</v>
      </c>
      <c r="B388" s="398" t="s">
        <v>1630</v>
      </c>
      <c r="C388" s="307">
        <f t="shared" si="5"/>
        <v>0</v>
      </c>
      <c r="D388" s="432"/>
      <c r="E388" s="432"/>
      <c r="F388" s="438"/>
      <c r="G388" s="432"/>
      <c r="H388" s="432"/>
      <c r="I388" s="432"/>
      <c r="J388" s="432"/>
      <c r="K388" s="432"/>
      <c r="L388" s="432"/>
      <c r="M388" s="432"/>
      <c r="N388" s="432"/>
    </row>
    <row r="389" hidden="1" spans="1:14">
      <c r="A389" s="438">
        <v>2040999</v>
      </c>
      <c r="B389" s="398" t="s">
        <v>1849</v>
      </c>
      <c r="C389" s="307">
        <f t="shared" si="5"/>
        <v>0</v>
      </c>
      <c r="D389" s="432"/>
      <c r="E389" s="432"/>
      <c r="F389" s="438"/>
      <c r="G389" s="432"/>
      <c r="H389" s="432"/>
      <c r="I389" s="432"/>
      <c r="J389" s="432"/>
      <c r="K389" s="432"/>
      <c r="L389" s="432"/>
      <c r="M389" s="432"/>
      <c r="N389" s="432"/>
    </row>
    <row r="390" hidden="1" spans="1:14">
      <c r="A390" s="438">
        <v>20410</v>
      </c>
      <c r="B390" s="398" t="s">
        <v>1850</v>
      </c>
      <c r="C390" s="307">
        <f t="shared" ref="C390:C453" si="6">D390+E390+F390+G390+H390+I390+J390+K390+L390+M390+N390+O390+P390</f>
        <v>0</v>
      </c>
      <c r="D390" s="432"/>
      <c r="E390" s="432"/>
      <c r="F390" s="438"/>
      <c r="G390" s="432"/>
      <c r="H390" s="432"/>
      <c r="I390" s="432"/>
      <c r="J390" s="432"/>
      <c r="K390" s="432"/>
      <c r="L390" s="432"/>
      <c r="M390" s="432"/>
      <c r="N390" s="432"/>
    </row>
    <row r="391" hidden="1" spans="1:14">
      <c r="A391" s="438">
        <v>2041001</v>
      </c>
      <c r="B391" s="398" t="s">
        <v>1621</v>
      </c>
      <c r="C391" s="307">
        <f t="shared" si="6"/>
        <v>0</v>
      </c>
      <c r="D391" s="432"/>
      <c r="E391" s="432"/>
      <c r="F391" s="438"/>
      <c r="G391" s="432"/>
      <c r="H391" s="432"/>
      <c r="I391" s="432"/>
      <c r="J391" s="432"/>
      <c r="K391" s="432"/>
      <c r="L391" s="432"/>
      <c r="M391" s="432"/>
      <c r="N391" s="432"/>
    </row>
    <row r="392" hidden="1" spans="1:14">
      <c r="A392" s="438">
        <v>2041002</v>
      </c>
      <c r="B392" s="398" t="s">
        <v>1622</v>
      </c>
      <c r="C392" s="307">
        <f t="shared" si="6"/>
        <v>0</v>
      </c>
      <c r="D392" s="432"/>
      <c r="E392" s="432"/>
      <c r="F392" s="438"/>
      <c r="G392" s="432"/>
      <c r="H392" s="432"/>
      <c r="I392" s="432"/>
      <c r="J392" s="432"/>
      <c r="K392" s="432"/>
      <c r="L392" s="432"/>
      <c r="M392" s="432"/>
      <c r="N392" s="432"/>
    </row>
    <row r="393" hidden="1" spans="1:14">
      <c r="A393" s="438">
        <v>2041006</v>
      </c>
      <c r="B393" s="398" t="s">
        <v>1662</v>
      </c>
      <c r="C393" s="307">
        <f t="shared" si="6"/>
        <v>0</v>
      </c>
      <c r="D393" s="432"/>
      <c r="E393" s="432"/>
      <c r="F393" s="438"/>
      <c r="G393" s="432"/>
      <c r="H393" s="432"/>
      <c r="I393" s="432"/>
      <c r="J393" s="432"/>
      <c r="K393" s="432"/>
      <c r="L393" s="432"/>
      <c r="M393" s="432"/>
      <c r="N393" s="432"/>
    </row>
    <row r="394" hidden="1" spans="1:14">
      <c r="A394" s="438">
        <v>2041007</v>
      </c>
      <c r="B394" s="398" t="s">
        <v>1851</v>
      </c>
      <c r="C394" s="307">
        <f t="shared" si="6"/>
        <v>0</v>
      </c>
      <c r="D394" s="432"/>
      <c r="E394" s="432"/>
      <c r="F394" s="438"/>
      <c r="G394" s="432"/>
      <c r="H394" s="432"/>
      <c r="I394" s="432"/>
      <c r="J394" s="432"/>
      <c r="K394" s="432"/>
      <c r="L394" s="432"/>
      <c r="M394" s="432"/>
      <c r="N394" s="432"/>
    </row>
    <row r="395" hidden="1" spans="1:14">
      <c r="A395" s="438">
        <v>2041099</v>
      </c>
      <c r="B395" s="398" t="s">
        <v>1852</v>
      </c>
      <c r="C395" s="307">
        <f t="shared" si="6"/>
        <v>0</v>
      </c>
      <c r="D395" s="432"/>
      <c r="E395" s="432"/>
      <c r="F395" s="438"/>
      <c r="G395" s="432"/>
      <c r="H395" s="432"/>
      <c r="I395" s="432"/>
      <c r="J395" s="432"/>
      <c r="K395" s="432"/>
      <c r="L395" s="432"/>
      <c r="M395" s="432"/>
      <c r="N395" s="432"/>
    </row>
    <row r="396" hidden="1" spans="1:14">
      <c r="A396" s="438">
        <v>20499</v>
      </c>
      <c r="B396" s="398" t="s">
        <v>1853</v>
      </c>
      <c r="C396" s="307">
        <f t="shared" si="6"/>
        <v>0</v>
      </c>
      <c r="D396" s="432"/>
      <c r="E396" s="432"/>
      <c r="F396" s="438"/>
      <c r="G396" s="432"/>
      <c r="H396" s="432"/>
      <c r="I396" s="432"/>
      <c r="J396" s="432"/>
      <c r="K396" s="432"/>
      <c r="L396" s="432"/>
      <c r="M396" s="432"/>
      <c r="N396" s="432"/>
    </row>
    <row r="397" hidden="1" spans="1:14">
      <c r="A397" s="438">
        <v>2049902</v>
      </c>
      <c r="B397" s="398" t="s">
        <v>1854</v>
      </c>
      <c r="C397" s="307">
        <f t="shared" si="6"/>
        <v>0</v>
      </c>
      <c r="D397" s="432"/>
      <c r="E397" s="432"/>
      <c r="F397" s="438"/>
      <c r="G397" s="432"/>
      <c r="H397" s="432"/>
      <c r="I397" s="432"/>
      <c r="J397" s="432"/>
      <c r="K397" s="432"/>
      <c r="L397" s="432"/>
      <c r="M397" s="432"/>
      <c r="N397" s="432"/>
    </row>
    <row r="398" hidden="1" spans="1:14">
      <c r="A398" s="438">
        <v>2049999</v>
      </c>
      <c r="B398" s="398" t="s">
        <v>1855</v>
      </c>
      <c r="C398" s="307">
        <f t="shared" si="6"/>
        <v>0</v>
      </c>
      <c r="D398" s="432"/>
      <c r="E398" s="432"/>
      <c r="F398" s="438"/>
      <c r="G398" s="432"/>
      <c r="H398" s="432"/>
      <c r="I398" s="432"/>
      <c r="J398" s="432"/>
      <c r="K398" s="432"/>
      <c r="L398" s="432"/>
      <c r="M398" s="432"/>
      <c r="N398" s="432"/>
    </row>
    <row r="399" spans="1:14">
      <c r="A399" s="438">
        <v>205</v>
      </c>
      <c r="B399" s="439" t="s">
        <v>1856</v>
      </c>
      <c r="C399" s="307">
        <f t="shared" si="6"/>
        <v>274570</v>
      </c>
      <c r="D399" s="432"/>
      <c r="E399" s="432"/>
      <c r="F399" s="445">
        <v>211075</v>
      </c>
      <c r="G399" s="432">
        <f>13228-1273</f>
        <v>11955</v>
      </c>
      <c r="H399" s="432">
        <v>6086</v>
      </c>
      <c r="I399" s="432">
        <v>594</v>
      </c>
      <c r="J399" s="432">
        <v>2737</v>
      </c>
      <c r="K399" s="432">
        <v>150</v>
      </c>
      <c r="L399" s="432">
        <v>27898</v>
      </c>
      <c r="M399" s="432"/>
      <c r="N399" s="432">
        <v>14075</v>
      </c>
    </row>
    <row r="400" spans="1:14">
      <c r="A400" s="438">
        <v>20501</v>
      </c>
      <c r="B400" s="398" t="s">
        <v>1857</v>
      </c>
      <c r="C400" s="307">
        <f t="shared" si="6"/>
        <v>1567</v>
      </c>
      <c r="D400" s="432"/>
      <c r="E400" s="432"/>
      <c r="F400" s="438">
        <v>1567</v>
      </c>
      <c r="G400" s="432"/>
      <c r="H400" s="432"/>
      <c r="I400" s="432"/>
      <c r="J400" s="432"/>
      <c r="K400" s="432"/>
      <c r="L400" s="432"/>
      <c r="M400" s="432"/>
      <c r="N400" s="432"/>
    </row>
    <row r="401" spans="1:14">
      <c r="A401" s="438">
        <v>2050101</v>
      </c>
      <c r="B401" s="398" t="s">
        <v>1621</v>
      </c>
      <c r="C401" s="307">
        <f t="shared" si="6"/>
        <v>410</v>
      </c>
      <c r="D401" s="432"/>
      <c r="E401" s="432"/>
      <c r="F401" s="438">
        <v>410</v>
      </c>
      <c r="G401" s="432"/>
      <c r="H401" s="432"/>
      <c r="I401" s="432"/>
      <c r="J401" s="432"/>
      <c r="K401" s="432"/>
      <c r="L401" s="432"/>
      <c r="M401" s="432"/>
      <c r="N401" s="432"/>
    </row>
    <row r="402" hidden="1" spans="1:14">
      <c r="A402" s="438">
        <v>2050102</v>
      </c>
      <c r="B402" s="398" t="s">
        <v>1622</v>
      </c>
      <c r="C402" s="307">
        <f t="shared" si="6"/>
        <v>0</v>
      </c>
      <c r="D402" s="432"/>
      <c r="E402" s="432"/>
      <c r="F402" s="438"/>
      <c r="G402" s="432"/>
      <c r="H402" s="432"/>
      <c r="I402" s="432"/>
      <c r="J402" s="432"/>
      <c r="K402" s="432"/>
      <c r="L402" s="432"/>
      <c r="M402" s="432"/>
      <c r="N402" s="432"/>
    </row>
    <row r="403" hidden="1" spans="1:14">
      <c r="A403" s="438">
        <v>2050103</v>
      </c>
      <c r="B403" s="439" t="s">
        <v>1623</v>
      </c>
      <c r="C403" s="307">
        <f t="shared" si="6"/>
        <v>0</v>
      </c>
      <c r="D403" s="432"/>
      <c r="E403" s="432"/>
      <c r="F403" s="438"/>
      <c r="G403" s="432"/>
      <c r="H403" s="432"/>
      <c r="I403" s="432"/>
      <c r="J403" s="432"/>
      <c r="K403" s="432"/>
      <c r="L403" s="432"/>
      <c r="M403" s="432"/>
      <c r="N403" s="432"/>
    </row>
    <row r="404" spans="1:14">
      <c r="A404" s="438">
        <v>2050199</v>
      </c>
      <c r="B404" s="398" t="s">
        <v>1858</v>
      </c>
      <c r="C404" s="307">
        <f t="shared" si="6"/>
        <v>1157</v>
      </c>
      <c r="D404" s="432"/>
      <c r="E404" s="432"/>
      <c r="F404" s="445">
        <v>1157</v>
      </c>
      <c r="G404" s="432"/>
      <c r="H404" s="432"/>
      <c r="I404" s="432"/>
      <c r="J404" s="432"/>
      <c r="K404" s="432"/>
      <c r="L404" s="432"/>
      <c r="M404" s="432"/>
      <c r="N404" s="432"/>
    </row>
    <row r="405" spans="1:14">
      <c r="A405" s="438">
        <v>20502</v>
      </c>
      <c r="B405" s="398" t="s">
        <v>1859</v>
      </c>
      <c r="C405" s="307">
        <f t="shared" si="6"/>
        <v>256980</v>
      </c>
      <c r="D405" s="432"/>
      <c r="E405" s="432"/>
      <c r="F405" s="438">
        <v>200107</v>
      </c>
      <c r="G405" s="432">
        <f>13228-1273</f>
        <v>11955</v>
      </c>
      <c r="H405" s="432">
        <v>5975</v>
      </c>
      <c r="I405" s="432">
        <v>408</v>
      </c>
      <c r="J405" s="432">
        <v>37</v>
      </c>
      <c r="K405" s="432"/>
      <c r="L405" s="432">
        <v>25274</v>
      </c>
      <c r="M405" s="432"/>
      <c r="N405" s="432">
        <v>13224</v>
      </c>
    </row>
    <row r="406" spans="1:14">
      <c r="A406" s="438">
        <v>2050201</v>
      </c>
      <c r="B406" s="398" t="s">
        <v>1860</v>
      </c>
      <c r="C406" s="307">
        <f t="shared" si="6"/>
        <v>19057</v>
      </c>
      <c r="D406" s="432"/>
      <c r="E406" s="432"/>
      <c r="F406" s="445">
        <v>9400</v>
      </c>
      <c r="G406" s="432">
        <v>650</v>
      </c>
      <c r="H406" s="432">
        <v>1452</v>
      </c>
      <c r="I406" s="432">
        <v>0</v>
      </c>
      <c r="J406" s="432">
        <v>0</v>
      </c>
      <c r="K406" s="432"/>
      <c r="L406" s="432">
        <v>6156</v>
      </c>
      <c r="M406" s="432"/>
      <c r="N406" s="432">
        <v>1399</v>
      </c>
    </row>
    <row r="407" spans="1:14">
      <c r="A407" s="438">
        <v>2050202</v>
      </c>
      <c r="B407" s="398" t="s">
        <v>1861</v>
      </c>
      <c r="C407" s="307">
        <f t="shared" si="6"/>
        <v>112617</v>
      </c>
      <c r="D407" s="432"/>
      <c r="E407" s="432"/>
      <c r="F407" s="438">
        <v>88748</v>
      </c>
      <c r="G407" s="432">
        <f>5850-1273</f>
        <v>4577</v>
      </c>
      <c r="H407" s="432">
        <v>2737</v>
      </c>
      <c r="I407" s="432">
        <v>261</v>
      </c>
      <c r="J407" s="432">
        <v>37</v>
      </c>
      <c r="K407" s="432"/>
      <c r="L407" s="432">
        <v>9011</v>
      </c>
      <c r="M407" s="432"/>
      <c r="N407" s="432">
        <v>7246</v>
      </c>
    </row>
    <row r="408" spans="1:14">
      <c r="A408" s="438">
        <v>2050203</v>
      </c>
      <c r="B408" s="398" t="s">
        <v>1862</v>
      </c>
      <c r="C408" s="307">
        <f t="shared" si="6"/>
        <v>77749</v>
      </c>
      <c r="D408" s="432"/>
      <c r="E408" s="432"/>
      <c r="F408" s="438">
        <v>63308</v>
      </c>
      <c r="G408" s="432">
        <v>4388</v>
      </c>
      <c r="H408" s="432">
        <v>1606</v>
      </c>
      <c r="I408" s="432">
        <v>144</v>
      </c>
      <c r="J408" s="432"/>
      <c r="K408" s="432"/>
      <c r="L408" s="432">
        <v>5429</v>
      </c>
      <c r="M408" s="432"/>
      <c r="N408" s="432">
        <v>2874</v>
      </c>
    </row>
    <row r="409" spans="1:14">
      <c r="A409" s="438">
        <v>2050204</v>
      </c>
      <c r="B409" s="398" t="s">
        <v>1863</v>
      </c>
      <c r="C409" s="307">
        <f t="shared" si="6"/>
        <v>47544</v>
      </c>
      <c r="D409" s="432"/>
      <c r="E409" s="432"/>
      <c r="F409" s="438">
        <v>38651</v>
      </c>
      <c r="G409" s="432">
        <v>2340</v>
      </c>
      <c r="H409" s="432">
        <v>180</v>
      </c>
      <c r="I409" s="432">
        <v>0</v>
      </c>
      <c r="J409" s="432"/>
      <c r="K409" s="432"/>
      <c r="L409" s="432">
        <v>4678</v>
      </c>
      <c r="M409" s="432"/>
      <c r="N409" s="432">
        <v>1695</v>
      </c>
    </row>
    <row r="410" spans="1:14">
      <c r="A410" s="438">
        <v>2050205</v>
      </c>
      <c r="B410" s="398" t="s">
        <v>1864</v>
      </c>
      <c r="C410" s="307">
        <f t="shared" si="6"/>
        <v>13</v>
      </c>
      <c r="D410" s="432"/>
      <c r="E410" s="432"/>
      <c r="F410" s="438"/>
      <c r="G410" s="432"/>
      <c r="H410" s="432"/>
      <c r="I410" s="432">
        <v>3</v>
      </c>
      <c r="J410" s="432"/>
      <c r="K410" s="432"/>
      <c r="L410" s="432"/>
      <c r="M410" s="432"/>
      <c r="N410" s="450">
        <v>10</v>
      </c>
    </row>
    <row r="411" hidden="1" spans="1:14">
      <c r="A411" s="438">
        <v>2050299</v>
      </c>
      <c r="B411" s="398" t="s">
        <v>1865</v>
      </c>
      <c r="C411" s="307">
        <f t="shared" si="6"/>
        <v>0</v>
      </c>
      <c r="D411" s="432"/>
      <c r="E411" s="432"/>
      <c r="F411" s="438"/>
      <c r="G411" s="432"/>
      <c r="H411" s="432"/>
      <c r="I411" s="432"/>
      <c r="J411" s="432"/>
      <c r="K411" s="432"/>
      <c r="L411" s="432"/>
      <c r="M411" s="432"/>
      <c r="N411" s="432"/>
    </row>
    <row r="412" spans="1:14">
      <c r="A412" s="438">
        <v>20503</v>
      </c>
      <c r="B412" s="398" t="s">
        <v>1866</v>
      </c>
      <c r="C412" s="307">
        <f t="shared" si="6"/>
        <v>9905</v>
      </c>
      <c r="D412" s="432"/>
      <c r="E412" s="432"/>
      <c r="F412" s="438">
        <v>6497</v>
      </c>
      <c r="G412" s="432"/>
      <c r="H412" s="432">
        <v>111</v>
      </c>
      <c r="I412" s="432"/>
      <c r="J412" s="432"/>
      <c r="K412" s="432">
        <v>150</v>
      </c>
      <c r="L412" s="432">
        <v>2462</v>
      </c>
      <c r="M412" s="432"/>
      <c r="N412" s="432">
        <v>685</v>
      </c>
    </row>
    <row r="413" hidden="1" spans="1:14">
      <c r="A413" s="438">
        <v>2050301</v>
      </c>
      <c r="B413" s="398" t="s">
        <v>1867</v>
      </c>
      <c r="C413" s="307">
        <f t="shared" si="6"/>
        <v>0</v>
      </c>
      <c r="D413" s="432"/>
      <c r="E413" s="432"/>
      <c r="F413" s="438"/>
      <c r="G413" s="432"/>
      <c r="H413" s="432"/>
      <c r="I413" s="432"/>
      <c r="J413" s="432"/>
      <c r="K413" s="432"/>
      <c r="L413" s="432"/>
      <c r="M413" s="432"/>
      <c r="N413" s="432"/>
    </row>
    <row r="414" spans="1:14">
      <c r="A414" s="438">
        <v>2050302</v>
      </c>
      <c r="B414" s="398" t="s">
        <v>1868</v>
      </c>
      <c r="C414" s="307">
        <f t="shared" si="6"/>
        <v>9755</v>
      </c>
      <c r="D414" s="432"/>
      <c r="E414" s="432"/>
      <c r="F414" s="438">
        <v>6497</v>
      </c>
      <c r="G414" s="432"/>
      <c r="H414" s="432">
        <v>111</v>
      </c>
      <c r="I414" s="432"/>
      <c r="J414" s="432"/>
      <c r="K414" s="432"/>
      <c r="L414" s="432">
        <v>2462</v>
      </c>
      <c r="M414" s="432"/>
      <c r="N414" s="432">
        <v>685</v>
      </c>
    </row>
    <row r="415" spans="1:14">
      <c r="A415" s="438">
        <v>2050303</v>
      </c>
      <c r="B415" s="398" t="s">
        <v>1869</v>
      </c>
      <c r="C415" s="307">
        <f t="shared" si="6"/>
        <v>150</v>
      </c>
      <c r="D415" s="432"/>
      <c r="E415" s="432"/>
      <c r="F415" s="438"/>
      <c r="G415" s="432"/>
      <c r="H415" s="432"/>
      <c r="I415" s="432"/>
      <c r="J415" s="432"/>
      <c r="K415" s="432">
        <v>150</v>
      </c>
      <c r="L415" s="432"/>
      <c r="M415" s="432"/>
      <c r="N415" s="432"/>
    </row>
    <row r="416" hidden="1" spans="1:14">
      <c r="A416" s="438">
        <v>2050305</v>
      </c>
      <c r="B416" s="398" t="s">
        <v>1870</v>
      </c>
      <c r="C416" s="307">
        <f t="shared" si="6"/>
        <v>0</v>
      </c>
      <c r="D416" s="432"/>
      <c r="E416" s="432"/>
      <c r="F416" s="438"/>
      <c r="G416" s="432"/>
      <c r="H416" s="432"/>
      <c r="I416" s="432"/>
      <c r="J416" s="432"/>
      <c r="K416" s="432"/>
      <c r="L416" s="432"/>
      <c r="M416" s="432"/>
      <c r="N416" s="432"/>
    </row>
    <row r="417" hidden="1" spans="1:14">
      <c r="A417" s="438">
        <v>2050399</v>
      </c>
      <c r="B417" s="398" t="s">
        <v>1871</v>
      </c>
      <c r="C417" s="307">
        <f t="shared" si="6"/>
        <v>0</v>
      </c>
      <c r="D417" s="432"/>
      <c r="E417" s="432"/>
      <c r="F417" s="438"/>
      <c r="G417" s="432"/>
      <c r="H417" s="432"/>
      <c r="I417" s="432"/>
      <c r="J417" s="432"/>
      <c r="K417" s="432"/>
      <c r="L417" s="432"/>
      <c r="M417" s="432"/>
      <c r="N417" s="432"/>
    </row>
    <row r="418" hidden="1" spans="1:14">
      <c r="A418" s="438">
        <v>20504</v>
      </c>
      <c r="B418" s="398" t="s">
        <v>1872</v>
      </c>
      <c r="C418" s="307">
        <f t="shared" si="6"/>
        <v>0</v>
      </c>
      <c r="D418" s="432"/>
      <c r="E418" s="432"/>
      <c r="F418" s="438"/>
      <c r="G418" s="432"/>
      <c r="H418" s="432"/>
      <c r="I418" s="432"/>
      <c r="J418" s="432"/>
      <c r="K418" s="432"/>
      <c r="L418" s="432"/>
      <c r="M418" s="432"/>
      <c r="N418" s="432"/>
    </row>
    <row r="419" hidden="1" spans="1:14">
      <c r="A419" s="438">
        <v>2050401</v>
      </c>
      <c r="B419" s="398" t="s">
        <v>1873</v>
      </c>
      <c r="C419" s="307">
        <f t="shared" si="6"/>
        <v>0</v>
      </c>
      <c r="D419" s="432"/>
      <c r="E419" s="432"/>
      <c r="F419" s="438"/>
      <c r="G419" s="432"/>
      <c r="H419" s="432"/>
      <c r="I419" s="432"/>
      <c r="J419" s="432"/>
      <c r="K419" s="432"/>
      <c r="L419" s="432"/>
      <c r="M419" s="432"/>
      <c r="N419" s="432"/>
    </row>
    <row r="420" hidden="1" spans="1:14">
      <c r="A420" s="438">
        <v>2050402</v>
      </c>
      <c r="B420" s="398" t="s">
        <v>1874</v>
      </c>
      <c r="C420" s="307">
        <f t="shared" si="6"/>
        <v>0</v>
      </c>
      <c r="D420" s="432"/>
      <c r="E420" s="432"/>
      <c r="F420" s="438"/>
      <c r="G420" s="432"/>
      <c r="H420" s="432"/>
      <c r="I420" s="432"/>
      <c r="J420" s="432"/>
      <c r="K420" s="432"/>
      <c r="L420" s="432"/>
      <c r="M420" s="432"/>
      <c r="N420" s="432"/>
    </row>
    <row r="421" hidden="1" spans="1:14">
      <c r="A421" s="438">
        <v>2050403</v>
      </c>
      <c r="B421" s="398" t="s">
        <v>1875</v>
      </c>
      <c r="C421" s="307">
        <f t="shared" si="6"/>
        <v>0</v>
      </c>
      <c r="D421" s="432"/>
      <c r="E421" s="432"/>
      <c r="F421" s="438"/>
      <c r="G421" s="432"/>
      <c r="H421" s="432"/>
      <c r="I421" s="432"/>
      <c r="J421" s="432"/>
      <c r="K421" s="432"/>
      <c r="L421" s="432"/>
      <c r="M421" s="432"/>
      <c r="N421" s="432"/>
    </row>
    <row r="422" hidden="1" spans="1:14">
      <c r="A422" s="438">
        <v>2050404</v>
      </c>
      <c r="B422" s="398" t="s">
        <v>1876</v>
      </c>
      <c r="C422" s="307">
        <f t="shared" si="6"/>
        <v>0</v>
      </c>
      <c r="D422" s="432"/>
      <c r="E422" s="432"/>
      <c r="F422" s="438"/>
      <c r="G422" s="432"/>
      <c r="H422" s="432"/>
      <c r="I422" s="432"/>
      <c r="J422" s="432"/>
      <c r="K422" s="432"/>
      <c r="L422" s="432"/>
      <c r="M422" s="432"/>
      <c r="N422" s="432"/>
    </row>
    <row r="423" hidden="1" spans="1:14">
      <c r="A423" s="438">
        <v>2050499</v>
      </c>
      <c r="B423" s="398" t="s">
        <v>1877</v>
      </c>
      <c r="C423" s="307">
        <f t="shared" si="6"/>
        <v>0</v>
      </c>
      <c r="D423" s="432"/>
      <c r="E423" s="432"/>
      <c r="F423" s="438"/>
      <c r="G423" s="432"/>
      <c r="H423" s="432"/>
      <c r="I423" s="432"/>
      <c r="J423" s="432"/>
      <c r="K423" s="432"/>
      <c r="L423" s="432"/>
      <c r="M423" s="432"/>
      <c r="N423" s="432"/>
    </row>
    <row r="424" hidden="1" spans="1:14">
      <c r="A424" s="438">
        <v>20505</v>
      </c>
      <c r="B424" s="398" t="s">
        <v>1878</v>
      </c>
      <c r="C424" s="307">
        <f t="shared" si="6"/>
        <v>0</v>
      </c>
      <c r="D424" s="432"/>
      <c r="E424" s="432"/>
      <c r="F424" s="438"/>
      <c r="G424" s="432"/>
      <c r="H424" s="432"/>
      <c r="I424" s="432"/>
      <c r="J424" s="432"/>
      <c r="K424" s="432"/>
      <c r="L424" s="432"/>
      <c r="M424" s="432"/>
      <c r="N424" s="432"/>
    </row>
    <row r="425" hidden="1" spans="1:14">
      <c r="A425" s="438">
        <v>2050501</v>
      </c>
      <c r="B425" s="398" t="s">
        <v>1879</v>
      </c>
      <c r="C425" s="307">
        <f t="shared" si="6"/>
        <v>0</v>
      </c>
      <c r="D425" s="432"/>
      <c r="E425" s="432"/>
      <c r="F425" s="438"/>
      <c r="G425" s="432"/>
      <c r="H425" s="432"/>
      <c r="I425" s="432"/>
      <c r="J425" s="432"/>
      <c r="K425" s="432"/>
      <c r="L425" s="432"/>
      <c r="M425" s="432"/>
      <c r="N425" s="432"/>
    </row>
    <row r="426" hidden="1" spans="1:14">
      <c r="A426" s="438">
        <v>2050502</v>
      </c>
      <c r="B426" s="398" t="s">
        <v>1880</v>
      </c>
      <c r="C426" s="307">
        <f t="shared" si="6"/>
        <v>0</v>
      </c>
      <c r="D426" s="432"/>
      <c r="E426" s="432"/>
      <c r="F426" s="438"/>
      <c r="G426" s="432"/>
      <c r="H426" s="432"/>
      <c r="I426" s="432"/>
      <c r="J426" s="432"/>
      <c r="K426" s="432"/>
      <c r="L426" s="432"/>
      <c r="M426" s="432"/>
      <c r="N426" s="432"/>
    </row>
    <row r="427" hidden="1" spans="1:14">
      <c r="A427" s="438">
        <v>2050599</v>
      </c>
      <c r="B427" s="398" t="s">
        <v>1881</v>
      </c>
      <c r="C427" s="307">
        <f t="shared" si="6"/>
        <v>0</v>
      </c>
      <c r="D427" s="432"/>
      <c r="E427" s="432"/>
      <c r="F427" s="438"/>
      <c r="G427" s="432"/>
      <c r="H427" s="432"/>
      <c r="I427" s="432"/>
      <c r="J427" s="432"/>
      <c r="K427" s="432"/>
      <c r="L427" s="432"/>
      <c r="M427" s="432"/>
      <c r="N427" s="432"/>
    </row>
    <row r="428" hidden="1" spans="1:14">
      <c r="A428" s="438">
        <v>20506</v>
      </c>
      <c r="B428" s="398" t="s">
        <v>1882</v>
      </c>
      <c r="C428" s="307">
        <f t="shared" si="6"/>
        <v>0</v>
      </c>
      <c r="D428" s="432"/>
      <c r="E428" s="432"/>
      <c r="F428" s="438"/>
      <c r="G428" s="432"/>
      <c r="H428" s="432"/>
      <c r="I428" s="432"/>
      <c r="J428" s="432"/>
      <c r="K428" s="432"/>
      <c r="L428" s="432"/>
      <c r="M428" s="432"/>
      <c r="N428" s="432"/>
    </row>
    <row r="429" hidden="1" spans="1:14">
      <c r="A429" s="438">
        <v>2050601</v>
      </c>
      <c r="B429" s="398" t="s">
        <v>1883</v>
      </c>
      <c r="C429" s="307">
        <f t="shared" si="6"/>
        <v>0</v>
      </c>
      <c r="D429" s="432"/>
      <c r="E429" s="432"/>
      <c r="F429" s="438"/>
      <c r="G429" s="432"/>
      <c r="H429" s="432"/>
      <c r="I429" s="432"/>
      <c r="J429" s="432"/>
      <c r="K429" s="432"/>
      <c r="L429" s="432"/>
      <c r="M429" s="432"/>
      <c r="N429" s="432"/>
    </row>
    <row r="430" hidden="1" spans="1:14">
      <c r="A430" s="438">
        <v>2050602</v>
      </c>
      <c r="B430" s="398" t="s">
        <v>1884</v>
      </c>
      <c r="C430" s="307">
        <f t="shared" si="6"/>
        <v>0</v>
      </c>
      <c r="D430" s="432"/>
      <c r="E430" s="432"/>
      <c r="F430" s="438"/>
      <c r="G430" s="432"/>
      <c r="H430" s="432"/>
      <c r="I430" s="432"/>
      <c r="J430" s="432"/>
      <c r="K430" s="432"/>
      <c r="L430" s="432"/>
      <c r="M430" s="432"/>
      <c r="N430" s="432"/>
    </row>
    <row r="431" hidden="1" spans="1:14">
      <c r="A431" s="438">
        <v>2050699</v>
      </c>
      <c r="B431" s="398" t="s">
        <v>1885</v>
      </c>
      <c r="C431" s="307">
        <f t="shared" si="6"/>
        <v>0</v>
      </c>
      <c r="D431" s="432"/>
      <c r="E431" s="432"/>
      <c r="F431" s="438"/>
      <c r="G431" s="432"/>
      <c r="H431" s="432"/>
      <c r="I431" s="432"/>
      <c r="J431" s="432"/>
      <c r="K431" s="432"/>
      <c r="L431" s="432"/>
      <c r="M431" s="432"/>
      <c r="N431" s="432"/>
    </row>
    <row r="432" spans="1:14">
      <c r="A432" s="438">
        <v>20507</v>
      </c>
      <c r="B432" s="398" t="s">
        <v>1886</v>
      </c>
      <c r="C432" s="307">
        <f t="shared" si="6"/>
        <v>1115</v>
      </c>
      <c r="D432" s="432"/>
      <c r="E432" s="432"/>
      <c r="F432" s="438">
        <v>839</v>
      </c>
      <c r="G432" s="432"/>
      <c r="H432" s="432"/>
      <c r="I432" s="432"/>
      <c r="J432" s="432"/>
      <c r="K432" s="432"/>
      <c r="L432" s="432">
        <v>162</v>
      </c>
      <c r="M432" s="432"/>
      <c r="N432" s="432">
        <v>114</v>
      </c>
    </row>
    <row r="433" spans="1:14">
      <c r="A433" s="438">
        <v>2050701</v>
      </c>
      <c r="B433" s="398" t="s">
        <v>1887</v>
      </c>
      <c r="C433" s="307">
        <f t="shared" si="6"/>
        <v>1115</v>
      </c>
      <c r="D433" s="432"/>
      <c r="E433" s="432"/>
      <c r="F433" s="438">
        <v>839</v>
      </c>
      <c r="G433" s="432"/>
      <c r="H433" s="432"/>
      <c r="I433" s="432"/>
      <c r="J433" s="432"/>
      <c r="K433" s="432"/>
      <c r="L433" s="432">
        <v>162</v>
      </c>
      <c r="M433" s="432"/>
      <c r="N433" s="432">
        <v>114</v>
      </c>
    </row>
    <row r="434" hidden="1" spans="1:14">
      <c r="A434" s="438">
        <v>2050702</v>
      </c>
      <c r="B434" s="398" t="s">
        <v>1888</v>
      </c>
      <c r="C434" s="307">
        <f t="shared" si="6"/>
        <v>0</v>
      </c>
      <c r="D434" s="432"/>
      <c r="E434" s="432"/>
      <c r="F434" s="438"/>
      <c r="G434" s="432"/>
      <c r="H434" s="432"/>
      <c r="I434" s="432"/>
      <c r="J434" s="432"/>
      <c r="K434" s="432"/>
      <c r="L434" s="432"/>
      <c r="M434" s="432"/>
      <c r="N434" s="432"/>
    </row>
    <row r="435" hidden="1" spans="1:14">
      <c r="A435" s="438">
        <v>2050799</v>
      </c>
      <c r="B435" s="398" t="s">
        <v>1889</v>
      </c>
      <c r="C435" s="307">
        <f t="shared" si="6"/>
        <v>0</v>
      </c>
      <c r="D435" s="432"/>
      <c r="E435" s="432"/>
      <c r="F435" s="438"/>
      <c r="G435" s="432"/>
      <c r="H435" s="432"/>
      <c r="I435" s="432"/>
      <c r="J435" s="432"/>
      <c r="K435" s="432"/>
      <c r="L435" s="432"/>
      <c r="M435" s="432"/>
      <c r="N435" s="432"/>
    </row>
    <row r="436" spans="1:14">
      <c r="A436" s="438">
        <v>20508</v>
      </c>
      <c r="B436" s="398" t="s">
        <v>1890</v>
      </c>
      <c r="C436" s="307">
        <f t="shared" si="6"/>
        <v>4817</v>
      </c>
      <c r="D436" s="432"/>
      <c r="E436" s="432"/>
      <c r="F436" s="438">
        <v>2065</v>
      </c>
      <c r="G436" s="432"/>
      <c r="H436" s="432"/>
      <c r="I436" s="432">
        <v>0</v>
      </c>
      <c r="J436" s="432">
        <v>2700</v>
      </c>
      <c r="K436" s="432"/>
      <c r="L436" s="432"/>
      <c r="M436" s="432"/>
      <c r="N436" s="432">
        <v>52</v>
      </c>
    </row>
    <row r="437" spans="1:14">
      <c r="A437" s="438">
        <v>2050801</v>
      </c>
      <c r="B437" s="398" t="s">
        <v>1891</v>
      </c>
      <c r="C437" s="307">
        <f t="shared" si="6"/>
        <v>4256</v>
      </c>
      <c r="D437" s="432"/>
      <c r="E437" s="432"/>
      <c r="F437" s="438">
        <v>1624</v>
      </c>
      <c r="G437" s="432"/>
      <c r="H437" s="432"/>
      <c r="I437" s="432">
        <v>0</v>
      </c>
      <c r="J437" s="432">
        <v>2632</v>
      </c>
      <c r="K437" s="432"/>
      <c r="L437" s="432"/>
      <c r="M437" s="432"/>
      <c r="N437" s="432"/>
    </row>
    <row r="438" spans="1:14">
      <c r="A438" s="438">
        <v>2050802</v>
      </c>
      <c r="B438" s="398" t="s">
        <v>1892</v>
      </c>
      <c r="C438" s="307">
        <f t="shared" si="6"/>
        <v>509</v>
      </c>
      <c r="D438" s="432"/>
      <c r="E438" s="432"/>
      <c r="F438" s="438">
        <v>441</v>
      </c>
      <c r="G438" s="432"/>
      <c r="H438" s="432"/>
      <c r="I438" s="432"/>
      <c r="J438" s="432">
        <v>68</v>
      </c>
      <c r="K438" s="432"/>
      <c r="L438" s="432"/>
      <c r="M438" s="432"/>
      <c r="N438" s="432"/>
    </row>
    <row r="439" spans="1:14">
      <c r="A439" s="438">
        <v>2050803</v>
      </c>
      <c r="B439" s="398" t="s">
        <v>1893</v>
      </c>
      <c r="C439" s="307">
        <f t="shared" si="6"/>
        <v>52</v>
      </c>
      <c r="D439" s="432"/>
      <c r="E439" s="432"/>
      <c r="F439" s="438"/>
      <c r="G439" s="432"/>
      <c r="H439" s="432"/>
      <c r="I439" s="432"/>
      <c r="J439" s="432"/>
      <c r="K439" s="432"/>
      <c r="L439" s="432"/>
      <c r="M439" s="432"/>
      <c r="N439" s="432">
        <v>52</v>
      </c>
    </row>
    <row r="440" hidden="1" spans="1:14">
      <c r="A440" s="438">
        <v>2050804</v>
      </c>
      <c r="B440" s="398" t="s">
        <v>1894</v>
      </c>
      <c r="C440" s="307">
        <f t="shared" si="6"/>
        <v>0</v>
      </c>
      <c r="D440" s="432"/>
      <c r="E440" s="432"/>
      <c r="F440" s="438"/>
      <c r="G440" s="432"/>
      <c r="H440" s="432"/>
      <c r="I440" s="432"/>
      <c r="J440" s="432"/>
      <c r="K440" s="432"/>
      <c r="L440" s="432"/>
      <c r="M440" s="432"/>
      <c r="N440" s="432"/>
    </row>
    <row r="441" hidden="1" spans="1:14">
      <c r="A441" s="438">
        <v>2050899</v>
      </c>
      <c r="B441" s="398" t="s">
        <v>1895</v>
      </c>
      <c r="C441" s="307">
        <f t="shared" si="6"/>
        <v>0</v>
      </c>
      <c r="D441" s="432"/>
      <c r="E441" s="432"/>
      <c r="F441" s="438"/>
      <c r="G441" s="432"/>
      <c r="H441" s="432"/>
      <c r="I441" s="432"/>
      <c r="J441" s="432"/>
      <c r="K441" s="432"/>
      <c r="L441" s="432"/>
      <c r="M441" s="432"/>
      <c r="N441" s="432"/>
    </row>
    <row r="442" hidden="1" spans="1:14">
      <c r="A442" s="438">
        <v>20509</v>
      </c>
      <c r="B442" s="398" t="s">
        <v>1896</v>
      </c>
      <c r="C442" s="307">
        <f t="shared" si="6"/>
        <v>0</v>
      </c>
      <c r="D442" s="432"/>
      <c r="E442" s="432"/>
      <c r="F442" s="438"/>
      <c r="G442" s="432"/>
      <c r="H442" s="432"/>
      <c r="I442" s="432">
        <v>0</v>
      </c>
      <c r="J442" s="432"/>
      <c r="K442" s="432"/>
      <c r="L442" s="432"/>
      <c r="M442" s="432"/>
      <c r="N442" s="432"/>
    </row>
    <row r="443" hidden="1" spans="1:14">
      <c r="A443" s="438">
        <v>2050901</v>
      </c>
      <c r="B443" s="398" t="s">
        <v>1897</v>
      </c>
      <c r="C443" s="307">
        <f t="shared" si="6"/>
        <v>0</v>
      </c>
      <c r="D443" s="432"/>
      <c r="E443" s="432"/>
      <c r="F443" s="438"/>
      <c r="G443" s="432"/>
      <c r="H443" s="432"/>
      <c r="I443" s="432"/>
      <c r="J443" s="432"/>
      <c r="K443" s="432"/>
      <c r="L443" s="432"/>
      <c r="M443" s="432"/>
      <c r="N443" s="432"/>
    </row>
    <row r="444" hidden="1" spans="1:14">
      <c r="A444" s="438">
        <v>2050902</v>
      </c>
      <c r="B444" s="398" t="s">
        <v>1898</v>
      </c>
      <c r="C444" s="307">
        <f t="shared" si="6"/>
        <v>0</v>
      </c>
      <c r="D444" s="432"/>
      <c r="E444" s="432"/>
      <c r="F444" s="438"/>
      <c r="G444" s="432"/>
      <c r="H444" s="432"/>
      <c r="I444" s="432"/>
      <c r="J444" s="432"/>
      <c r="K444" s="432"/>
      <c r="L444" s="432"/>
      <c r="M444" s="432"/>
      <c r="N444" s="432"/>
    </row>
    <row r="445" hidden="1" spans="1:14">
      <c r="A445" s="438">
        <v>2050903</v>
      </c>
      <c r="B445" s="398" t="s">
        <v>1899</v>
      </c>
      <c r="C445" s="307">
        <f t="shared" si="6"/>
        <v>0</v>
      </c>
      <c r="D445" s="432"/>
      <c r="E445" s="432"/>
      <c r="F445" s="438"/>
      <c r="G445" s="432"/>
      <c r="H445" s="432"/>
      <c r="I445" s="432"/>
      <c r="J445" s="432"/>
      <c r="K445" s="432"/>
      <c r="L445" s="432"/>
      <c r="M445" s="432"/>
      <c r="N445" s="432"/>
    </row>
    <row r="446" hidden="1" spans="1:14">
      <c r="A446" s="438">
        <v>2050904</v>
      </c>
      <c r="B446" s="398" t="s">
        <v>1900</v>
      </c>
      <c r="C446" s="307">
        <f t="shared" si="6"/>
        <v>0</v>
      </c>
      <c r="D446" s="432"/>
      <c r="E446" s="432"/>
      <c r="F446" s="438"/>
      <c r="G446" s="432"/>
      <c r="H446" s="432"/>
      <c r="I446" s="432"/>
      <c r="J446" s="432"/>
      <c r="K446" s="432"/>
      <c r="L446" s="432"/>
      <c r="M446" s="432"/>
      <c r="N446" s="432"/>
    </row>
    <row r="447" hidden="1" spans="1:14">
      <c r="A447" s="438">
        <v>2050905</v>
      </c>
      <c r="B447" s="398" t="s">
        <v>1901</v>
      </c>
      <c r="C447" s="307">
        <f t="shared" si="6"/>
        <v>0</v>
      </c>
      <c r="D447" s="432"/>
      <c r="E447" s="432"/>
      <c r="F447" s="438"/>
      <c r="G447" s="432"/>
      <c r="H447" s="432"/>
      <c r="I447" s="432"/>
      <c r="J447" s="432"/>
      <c r="K447" s="432"/>
      <c r="L447" s="432"/>
      <c r="M447" s="432"/>
      <c r="N447" s="432"/>
    </row>
    <row r="448" hidden="1" spans="1:14">
      <c r="A448" s="438">
        <v>2050999</v>
      </c>
      <c r="B448" s="398" t="s">
        <v>1902</v>
      </c>
      <c r="C448" s="307">
        <f t="shared" si="6"/>
        <v>0</v>
      </c>
      <c r="D448" s="432"/>
      <c r="E448" s="432"/>
      <c r="F448" s="438"/>
      <c r="G448" s="432"/>
      <c r="H448" s="432"/>
      <c r="I448" s="432">
        <v>0</v>
      </c>
      <c r="J448" s="432"/>
      <c r="K448" s="432"/>
      <c r="L448" s="432"/>
      <c r="M448" s="432"/>
      <c r="N448" s="432"/>
    </row>
    <row r="449" spans="1:14">
      <c r="A449" s="438">
        <v>20599</v>
      </c>
      <c r="B449" s="398" t="s">
        <v>1903</v>
      </c>
      <c r="C449" s="307">
        <f t="shared" si="6"/>
        <v>186</v>
      </c>
      <c r="D449" s="432"/>
      <c r="E449" s="432"/>
      <c r="F449" s="438"/>
      <c r="G449" s="432"/>
      <c r="H449" s="432"/>
      <c r="I449" s="432">
        <v>186</v>
      </c>
      <c r="J449" s="432"/>
      <c r="K449" s="432"/>
      <c r="L449" s="432"/>
      <c r="M449" s="432"/>
      <c r="N449" s="432"/>
    </row>
    <row r="450" spans="1:14">
      <c r="A450" s="438">
        <v>2059999</v>
      </c>
      <c r="B450" s="398" t="s">
        <v>1904</v>
      </c>
      <c r="C450" s="307">
        <f t="shared" si="6"/>
        <v>186</v>
      </c>
      <c r="D450" s="432"/>
      <c r="E450" s="432"/>
      <c r="F450" s="438"/>
      <c r="G450" s="432"/>
      <c r="H450" s="432"/>
      <c r="I450" s="432">
        <v>186</v>
      </c>
      <c r="J450" s="432"/>
      <c r="K450" s="432"/>
      <c r="L450" s="432"/>
      <c r="M450" s="432"/>
      <c r="N450" s="432"/>
    </row>
    <row r="451" spans="1:14">
      <c r="A451" s="438">
        <v>206</v>
      </c>
      <c r="B451" s="439" t="s">
        <v>1905</v>
      </c>
      <c r="C451" s="307">
        <f t="shared" si="6"/>
        <v>3601</v>
      </c>
      <c r="D451" s="432"/>
      <c r="E451" s="432"/>
      <c r="F451" s="438">
        <v>495</v>
      </c>
      <c r="G451" s="432">
        <v>1273</v>
      </c>
      <c r="H451" s="432"/>
      <c r="I451" s="432">
        <v>1153</v>
      </c>
      <c r="J451" s="432">
        <v>626</v>
      </c>
      <c r="K451" s="432"/>
      <c r="L451" s="432">
        <v>34</v>
      </c>
      <c r="M451" s="432"/>
      <c r="N451" s="432">
        <v>20</v>
      </c>
    </row>
    <row r="452" spans="1:14">
      <c r="A452" s="438">
        <v>20601</v>
      </c>
      <c r="B452" s="398" t="s">
        <v>1906</v>
      </c>
      <c r="C452" s="307">
        <f t="shared" si="6"/>
        <v>370</v>
      </c>
      <c r="D452" s="432"/>
      <c r="E452" s="432"/>
      <c r="F452" s="438">
        <v>370</v>
      </c>
      <c r="G452" s="432"/>
      <c r="H452" s="432"/>
      <c r="I452" s="432"/>
      <c r="J452" s="432"/>
      <c r="K452" s="432"/>
      <c r="L452" s="432"/>
      <c r="M452" s="432"/>
      <c r="N452" s="432"/>
    </row>
    <row r="453" spans="1:14">
      <c r="A453" s="438">
        <v>2060101</v>
      </c>
      <c r="B453" s="398" t="s">
        <v>1621</v>
      </c>
      <c r="C453" s="307">
        <f t="shared" si="6"/>
        <v>370</v>
      </c>
      <c r="D453" s="432"/>
      <c r="E453" s="432"/>
      <c r="F453" s="438">
        <v>370</v>
      </c>
      <c r="G453" s="432"/>
      <c r="H453" s="432"/>
      <c r="I453" s="432"/>
      <c r="J453" s="432"/>
      <c r="K453" s="432"/>
      <c r="L453" s="432"/>
      <c r="M453" s="432"/>
      <c r="N453" s="432"/>
    </row>
    <row r="454" hidden="1" spans="1:14">
      <c r="A454" s="438">
        <v>2060102</v>
      </c>
      <c r="B454" s="398" t="s">
        <v>1622</v>
      </c>
      <c r="C454" s="307">
        <f t="shared" ref="C454:C517" si="7">D454+E454+F454+G454+H454+I454+J454+K454+L454+M454+N454+O454+P454</f>
        <v>0</v>
      </c>
      <c r="D454" s="432"/>
      <c r="E454" s="432"/>
      <c r="F454" s="438"/>
      <c r="G454" s="432"/>
      <c r="H454" s="432"/>
      <c r="I454" s="432"/>
      <c r="J454" s="432"/>
      <c r="K454" s="432"/>
      <c r="L454" s="432"/>
      <c r="M454" s="432"/>
      <c r="N454" s="432"/>
    </row>
    <row r="455" hidden="1" spans="1:14">
      <c r="A455" s="438">
        <v>2060103</v>
      </c>
      <c r="B455" s="398" t="s">
        <v>1623</v>
      </c>
      <c r="C455" s="307">
        <f t="shared" si="7"/>
        <v>0</v>
      </c>
      <c r="D455" s="432"/>
      <c r="E455" s="432"/>
      <c r="F455" s="438"/>
      <c r="G455" s="432"/>
      <c r="H455" s="432"/>
      <c r="I455" s="432"/>
      <c r="J455" s="432"/>
      <c r="K455" s="432"/>
      <c r="L455" s="432"/>
      <c r="M455" s="432"/>
      <c r="N455" s="432"/>
    </row>
    <row r="456" hidden="1" spans="1:14">
      <c r="A456" s="438">
        <v>2060199</v>
      </c>
      <c r="B456" s="398" t="s">
        <v>1907</v>
      </c>
      <c r="C456" s="307">
        <f t="shared" si="7"/>
        <v>0</v>
      </c>
      <c r="D456" s="432"/>
      <c r="E456" s="432"/>
      <c r="F456" s="438"/>
      <c r="G456" s="432"/>
      <c r="H456" s="432"/>
      <c r="I456" s="432"/>
      <c r="J456" s="432"/>
      <c r="K456" s="432"/>
      <c r="L456" s="432"/>
      <c r="M456" s="432"/>
      <c r="N456" s="432"/>
    </row>
    <row r="457" hidden="1" spans="1:14">
      <c r="A457" s="438">
        <v>20602</v>
      </c>
      <c r="B457" s="398" t="s">
        <v>1908</v>
      </c>
      <c r="C457" s="307">
        <f t="shared" si="7"/>
        <v>0</v>
      </c>
      <c r="D457" s="432"/>
      <c r="E457" s="432"/>
      <c r="F457" s="438"/>
      <c r="G457" s="432"/>
      <c r="H457" s="432"/>
      <c r="I457" s="432"/>
      <c r="J457" s="432"/>
      <c r="K457" s="432"/>
      <c r="L457" s="432"/>
      <c r="M457" s="432"/>
      <c r="N457" s="432"/>
    </row>
    <row r="458" hidden="1" spans="1:14">
      <c r="A458" s="438">
        <v>2060201</v>
      </c>
      <c r="B458" s="398" t="s">
        <v>1909</v>
      </c>
      <c r="C458" s="307">
        <f t="shared" si="7"/>
        <v>0</v>
      </c>
      <c r="D458" s="432"/>
      <c r="E458" s="432"/>
      <c r="F458" s="438"/>
      <c r="G458" s="432"/>
      <c r="H458" s="432"/>
      <c r="I458" s="432"/>
      <c r="J458" s="432"/>
      <c r="K458" s="432"/>
      <c r="L458" s="432"/>
      <c r="M458" s="432"/>
      <c r="N458" s="432"/>
    </row>
    <row r="459" hidden="1" spans="1:14">
      <c r="A459" s="438">
        <v>2060203</v>
      </c>
      <c r="B459" s="398" t="s">
        <v>1910</v>
      </c>
      <c r="C459" s="307">
        <f t="shared" si="7"/>
        <v>0</v>
      </c>
      <c r="D459" s="432"/>
      <c r="E459" s="432"/>
      <c r="F459" s="438"/>
      <c r="G459" s="432"/>
      <c r="H459" s="432"/>
      <c r="I459" s="432"/>
      <c r="J459" s="432"/>
      <c r="K459" s="432"/>
      <c r="L459" s="432"/>
      <c r="M459" s="432"/>
      <c r="N459" s="432"/>
    </row>
    <row r="460" hidden="1" spans="1:14">
      <c r="A460" s="438">
        <v>2060204</v>
      </c>
      <c r="B460" s="398" t="s">
        <v>1911</v>
      </c>
      <c r="C460" s="307">
        <f t="shared" si="7"/>
        <v>0</v>
      </c>
      <c r="D460" s="432"/>
      <c r="E460" s="432"/>
      <c r="F460" s="438"/>
      <c r="G460" s="432"/>
      <c r="H460" s="432"/>
      <c r="I460" s="432"/>
      <c r="J460" s="432"/>
      <c r="K460" s="432"/>
      <c r="L460" s="432"/>
      <c r="M460" s="432"/>
      <c r="N460" s="432"/>
    </row>
    <row r="461" hidden="1" spans="1:14">
      <c r="A461" s="438">
        <v>2060205</v>
      </c>
      <c r="B461" s="398" t="s">
        <v>1912</v>
      </c>
      <c r="C461" s="307">
        <f t="shared" si="7"/>
        <v>0</v>
      </c>
      <c r="D461" s="432"/>
      <c r="E461" s="432"/>
      <c r="F461" s="438"/>
      <c r="G461" s="432"/>
      <c r="H461" s="432"/>
      <c r="I461" s="432"/>
      <c r="J461" s="432"/>
      <c r="K461" s="432"/>
      <c r="L461" s="432"/>
      <c r="M461" s="432"/>
      <c r="N461" s="432"/>
    </row>
    <row r="462" hidden="1" spans="1:14">
      <c r="A462" s="438">
        <v>2060206</v>
      </c>
      <c r="B462" s="398" t="s">
        <v>1913</v>
      </c>
      <c r="C462" s="307">
        <f t="shared" si="7"/>
        <v>0</v>
      </c>
      <c r="D462" s="432"/>
      <c r="E462" s="432"/>
      <c r="F462" s="438"/>
      <c r="G462" s="432"/>
      <c r="H462" s="432"/>
      <c r="I462" s="432"/>
      <c r="J462" s="432"/>
      <c r="K462" s="432"/>
      <c r="L462" s="432"/>
      <c r="M462" s="432"/>
      <c r="N462" s="432"/>
    </row>
    <row r="463" hidden="1" spans="1:14">
      <c r="A463" s="438">
        <v>2060207</v>
      </c>
      <c r="B463" s="439" t="s">
        <v>1914</v>
      </c>
      <c r="C463" s="307">
        <f t="shared" si="7"/>
        <v>0</v>
      </c>
      <c r="D463" s="432"/>
      <c r="E463" s="432"/>
      <c r="F463" s="438"/>
      <c r="G463" s="432"/>
      <c r="H463" s="432"/>
      <c r="I463" s="432"/>
      <c r="J463" s="432"/>
      <c r="K463" s="432"/>
      <c r="L463" s="432"/>
      <c r="M463" s="432"/>
      <c r="N463" s="432"/>
    </row>
    <row r="464" hidden="1" spans="1:14">
      <c r="A464" s="438">
        <v>2060208</v>
      </c>
      <c r="B464" s="398" t="s">
        <v>1915</v>
      </c>
      <c r="C464" s="307">
        <f t="shared" si="7"/>
        <v>0</v>
      </c>
      <c r="D464" s="432"/>
      <c r="E464" s="432"/>
      <c r="F464" s="438"/>
      <c r="G464" s="432"/>
      <c r="H464" s="432"/>
      <c r="I464" s="432"/>
      <c r="J464" s="432"/>
      <c r="K464" s="432"/>
      <c r="L464" s="432"/>
      <c r="M464" s="432"/>
      <c r="N464" s="432"/>
    </row>
    <row r="465" hidden="1" spans="1:14">
      <c r="A465" s="438">
        <v>2060299</v>
      </c>
      <c r="B465" s="398" t="s">
        <v>1916</v>
      </c>
      <c r="C465" s="307">
        <f t="shared" si="7"/>
        <v>0</v>
      </c>
      <c r="D465" s="432"/>
      <c r="E465" s="432"/>
      <c r="F465" s="438"/>
      <c r="G465" s="432"/>
      <c r="H465" s="432"/>
      <c r="I465" s="432"/>
      <c r="J465" s="432"/>
      <c r="K465" s="432"/>
      <c r="L465" s="432"/>
      <c r="M465" s="432"/>
      <c r="N465" s="432"/>
    </row>
    <row r="466" hidden="1" spans="1:14">
      <c r="A466" s="438">
        <v>20603</v>
      </c>
      <c r="B466" s="398" t="s">
        <v>1917</v>
      </c>
      <c r="C466" s="307">
        <f t="shared" si="7"/>
        <v>0</v>
      </c>
      <c r="D466" s="432"/>
      <c r="E466" s="432"/>
      <c r="F466" s="438"/>
      <c r="G466" s="432"/>
      <c r="H466" s="432"/>
      <c r="I466" s="432"/>
      <c r="J466" s="432"/>
      <c r="K466" s="432"/>
      <c r="L466" s="432"/>
      <c r="M466" s="432"/>
      <c r="N466" s="432"/>
    </row>
    <row r="467" hidden="1" spans="1:14">
      <c r="A467" s="438">
        <v>2060301</v>
      </c>
      <c r="B467" s="398" t="s">
        <v>1909</v>
      </c>
      <c r="C467" s="307">
        <f t="shared" si="7"/>
        <v>0</v>
      </c>
      <c r="D467" s="432"/>
      <c r="E467" s="432"/>
      <c r="F467" s="438"/>
      <c r="G467" s="432"/>
      <c r="H467" s="432"/>
      <c r="I467" s="432"/>
      <c r="J467" s="432"/>
      <c r="K467" s="432"/>
      <c r="L467" s="432"/>
      <c r="M467" s="432"/>
      <c r="N467" s="432"/>
    </row>
    <row r="468" hidden="1" spans="1:14">
      <c r="A468" s="438">
        <v>2060302</v>
      </c>
      <c r="B468" s="398" t="s">
        <v>1918</v>
      </c>
      <c r="C468" s="307">
        <f t="shared" si="7"/>
        <v>0</v>
      </c>
      <c r="D468" s="432"/>
      <c r="E468" s="432"/>
      <c r="F468" s="438"/>
      <c r="G468" s="432"/>
      <c r="H468" s="432"/>
      <c r="I468" s="432"/>
      <c r="J468" s="432"/>
      <c r="K468" s="432"/>
      <c r="L468" s="432"/>
      <c r="M468" s="432"/>
      <c r="N468" s="432"/>
    </row>
    <row r="469" hidden="1" spans="1:14">
      <c r="A469" s="438">
        <v>2060303</v>
      </c>
      <c r="B469" s="398" t="s">
        <v>1919</v>
      </c>
      <c r="C469" s="307">
        <f t="shared" si="7"/>
        <v>0</v>
      </c>
      <c r="D469" s="432"/>
      <c r="E469" s="432"/>
      <c r="F469" s="438"/>
      <c r="G469" s="432"/>
      <c r="H469" s="432"/>
      <c r="I469" s="432"/>
      <c r="J469" s="432"/>
      <c r="K469" s="432"/>
      <c r="L469" s="432"/>
      <c r="M469" s="432"/>
      <c r="N469" s="432"/>
    </row>
    <row r="470" hidden="1" spans="1:14">
      <c r="A470" s="438">
        <v>2060304</v>
      </c>
      <c r="B470" s="398" t="s">
        <v>1920</v>
      </c>
      <c r="C470" s="307">
        <f t="shared" si="7"/>
        <v>0</v>
      </c>
      <c r="D470" s="432"/>
      <c r="E470" s="432"/>
      <c r="F470" s="438"/>
      <c r="G470" s="432"/>
      <c r="H470" s="432"/>
      <c r="I470" s="432"/>
      <c r="J470" s="432"/>
      <c r="K470" s="432"/>
      <c r="L470" s="432"/>
      <c r="M470" s="432"/>
      <c r="N470" s="432"/>
    </row>
    <row r="471" hidden="1" spans="1:14">
      <c r="A471" s="438">
        <v>2060399</v>
      </c>
      <c r="B471" s="398" t="s">
        <v>1921</v>
      </c>
      <c r="C471" s="307">
        <f t="shared" si="7"/>
        <v>0</v>
      </c>
      <c r="D471" s="432"/>
      <c r="E471" s="432"/>
      <c r="F471" s="438"/>
      <c r="G471" s="432"/>
      <c r="H471" s="432"/>
      <c r="I471" s="432"/>
      <c r="J471" s="432"/>
      <c r="K471" s="432"/>
      <c r="L471" s="432"/>
      <c r="M471" s="432"/>
      <c r="N471" s="432"/>
    </row>
    <row r="472" spans="1:14">
      <c r="A472" s="438">
        <v>20604</v>
      </c>
      <c r="B472" s="398" t="s">
        <v>1922</v>
      </c>
      <c r="C472" s="307">
        <f t="shared" si="7"/>
        <v>1926</v>
      </c>
      <c r="D472" s="432"/>
      <c r="E472" s="432"/>
      <c r="F472" s="438"/>
      <c r="G472" s="432">
        <v>200</v>
      </c>
      <c r="H472" s="432"/>
      <c r="I472" s="432">
        <v>1100</v>
      </c>
      <c r="J472" s="432">
        <v>626</v>
      </c>
      <c r="K472" s="432"/>
      <c r="L472" s="432"/>
      <c r="M472" s="432"/>
      <c r="N472" s="432"/>
    </row>
    <row r="473" hidden="1" spans="1:14">
      <c r="A473" s="438">
        <v>2060401</v>
      </c>
      <c r="B473" s="398" t="s">
        <v>1909</v>
      </c>
      <c r="C473" s="307">
        <f t="shared" si="7"/>
        <v>0</v>
      </c>
      <c r="D473" s="432"/>
      <c r="E473" s="432"/>
      <c r="F473" s="438"/>
      <c r="G473" s="432"/>
      <c r="H473" s="432"/>
      <c r="I473" s="432"/>
      <c r="J473" s="432"/>
      <c r="K473" s="432"/>
      <c r="L473" s="432"/>
      <c r="M473" s="432"/>
      <c r="N473" s="432"/>
    </row>
    <row r="474" spans="1:14">
      <c r="A474" s="438">
        <v>2060404</v>
      </c>
      <c r="B474" s="398" t="s">
        <v>1923</v>
      </c>
      <c r="C474" s="307">
        <f t="shared" si="7"/>
        <v>1926</v>
      </c>
      <c r="D474" s="432"/>
      <c r="E474" s="432"/>
      <c r="F474" s="438"/>
      <c r="G474" s="432">
        <v>200</v>
      </c>
      <c r="H474" s="432"/>
      <c r="I474" s="432">
        <v>1100</v>
      </c>
      <c r="J474" s="432">
        <v>626</v>
      </c>
      <c r="K474" s="432"/>
      <c r="L474" s="432"/>
      <c r="M474" s="432"/>
      <c r="N474" s="432"/>
    </row>
    <row r="475" hidden="1" spans="1:14">
      <c r="A475" s="438">
        <v>2060405</v>
      </c>
      <c r="B475" s="398" t="s">
        <v>1924</v>
      </c>
      <c r="C475" s="307">
        <f t="shared" si="7"/>
        <v>0</v>
      </c>
      <c r="D475" s="432"/>
      <c r="E475" s="432"/>
      <c r="F475" s="438"/>
      <c r="G475" s="432"/>
      <c r="H475" s="432"/>
      <c r="I475" s="432"/>
      <c r="J475" s="432"/>
      <c r="K475" s="432"/>
      <c r="L475" s="432"/>
      <c r="M475" s="432"/>
      <c r="N475" s="432"/>
    </row>
    <row r="476" hidden="1" spans="1:14">
      <c r="A476" s="438">
        <v>2060499</v>
      </c>
      <c r="B476" s="398" t="s">
        <v>1925</v>
      </c>
      <c r="C476" s="307">
        <f t="shared" si="7"/>
        <v>0</v>
      </c>
      <c r="D476" s="432"/>
      <c r="E476" s="432"/>
      <c r="F476" s="438"/>
      <c r="G476" s="432"/>
      <c r="H476" s="432"/>
      <c r="I476" s="432"/>
      <c r="J476" s="432"/>
      <c r="K476" s="432"/>
      <c r="L476" s="432"/>
      <c r="M476" s="432"/>
      <c r="N476" s="432"/>
    </row>
    <row r="477" spans="1:14">
      <c r="A477" s="438">
        <v>20605</v>
      </c>
      <c r="B477" s="398" t="s">
        <v>1926</v>
      </c>
      <c r="C477" s="307">
        <f t="shared" si="7"/>
        <v>125</v>
      </c>
      <c r="D477" s="432"/>
      <c r="E477" s="432"/>
      <c r="F477" s="438">
        <v>125</v>
      </c>
      <c r="G477" s="432"/>
      <c r="H477" s="432"/>
      <c r="I477" s="432"/>
      <c r="J477" s="432"/>
      <c r="K477" s="432"/>
      <c r="L477" s="432"/>
      <c r="M477" s="432"/>
      <c r="N477" s="432"/>
    </row>
    <row r="478" spans="1:14">
      <c r="A478" s="438">
        <v>2060501</v>
      </c>
      <c r="B478" s="398" t="s">
        <v>1909</v>
      </c>
      <c r="C478" s="307">
        <f t="shared" si="7"/>
        <v>125</v>
      </c>
      <c r="D478" s="432"/>
      <c r="E478" s="432"/>
      <c r="F478" s="438">
        <v>125</v>
      </c>
      <c r="G478" s="432"/>
      <c r="H478" s="432"/>
      <c r="I478" s="432"/>
      <c r="J478" s="432"/>
      <c r="K478" s="432"/>
      <c r="L478" s="432"/>
      <c r="M478" s="432"/>
      <c r="N478" s="432"/>
    </row>
    <row r="479" hidden="1" spans="1:14">
      <c r="A479" s="438">
        <v>2060502</v>
      </c>
      <c r="B479" s="398" t="s">
        <v>1927</v>
      </c>
      <c r="C479" s="307">
        <f t="shared" si="7"/>
        <v>0</v>
      </c>
      <c r="D479" s="432"/>
      <c r="E479" s="432"/>
      <c r="F479" s="438"/>
      <c r="G479" s="432"/>
      <c r="H479" s="432"/>
      <c r="I479" s="432"/>
      <c r="J479" s="432"/>
      <c r="K479" s="432"/>
      <c r="L479" s="432"/>
      <c r="M479" s="432"/>
      <c r="N479" s="432"/>
    </row>
    <row r="480" hidden="1" spans="1:14">
      <c r="A480" s="438">
        <v>2060503</v>
      </c>
      <c r="B480" s="398" t="s">
        <v>1928</v>
      </c>
      <c r="C480" s="307">
        <f t="shared" si="7"/>
        <v>0</v>
      </c>
      <c r="D480" s="432"/>
      <c r="E480" s="432"/>
      <c r="F480" s="438"/>
      <c r="G480" s="432"/>
      <c r="H480" s="432"/>
      <c r="I480" s="432"/>
      <c r="J480" s="432"/>
      <c r="K480" s="432"/>
      <c r="L480" s="432"/>
      <c r="M480" s="432"/>
      <c r="N480" s="432"/>
    </row>
    <row r="481" hidden="1" spans="1:14">
      <c r="A481" s="438">
        <v>2060599</v>
      </c>
      <c r="B481" s="398" t="s">
        <v>1929</v>
      </c>
      <c r="C481" s="307">
        <f t="shared" si="7"/>
        <v>0</v>
      </c>
      <c r="D481" s="432"/>
      <c r="E481" s="432"/>
      <c r="F481" s="438"/>
      <c r="G481" s="432"/>
      <c r="H481" s="432"/>
      <c r="I481" s="432"/>
      <c r="J481" s="432"/>
      <c r="K481" s="432"/>
      <c r="L481" s="432"/>
      <c r="M481" s="432"/>
      <c r="N481" s="432"/>
    </row>
    <row r="482" hidden="1" spans="1:14">
      <c r="A482" s="438">
        <v>20606</v>
      </c>
      <c r="B482" s="398" t="s">
        <v>1930</v>
      </c>
      <c r="C482" s="307">
        <f t="shared" si="7"/>
        <v>0</v>
      </c>
      <c r="D482" s="432"/>
      <c r="E482" s="432"/>
      <c r="F482" s="438"/>
      <c r="G482" s="432"/>
      <c r="H482" s="432"/>
      <c r="I482" s="432"/>
      <c r="J482" s="432"/>
      <c r="K482" s="432"/>
      <c r="L482" s="432"/>
      <c r="M482" s="432"/>
      <c r="N482" s="432"/>
    </row>
    <row r="483" hidden="1" spans="1:14">
      <c r="A483" s="438">
        <v>2060601</v>
      </c>
      <c r="B483" s="398" t="s">
        <v>1931</v>
      </c>
      <c r="C483" s="307">
        <f t="shared" si="7"/>
        <v>0</v>
      </c>
      <c r="D483" s="432"/>
      <c r="E483" s="432"/>
      <c r="F483" s="438"/>
      <c r="G483" s="432"/>
      <c r="H483" s="432"/>
      <c r="I483" s="432"/>
      <c r="J483" s="432"/>
      <c r="K483" s="432"/>
      <c r="L483" s="432"/>
      <c r="M483" s="432"/>
      <c r="N483" s="432"/>
    </row>
    <row r="484" hidden="1" spans="1:14">
      <c r="A484" s="438">
        <v>2060602</v>
      </c>
      <c r="B484" s="398" t="s">
        <v>1932</v>
      </c>
      <c r="C484" s="307">
        <f t="shared" si="7"/>
        <v>0</v>
      </c>
      <c r="D484" s="432"/>
      <c r="E484" s="432"/>
      <c r="F484" s="438"/>
      <c r="G484" s="432"/>
      <c r="H484" s="432"/>
      <c r="I484" s="432"/>
      <c r="J484" s="432"/>
      <c r="K484" s="432"/>
      <c r="L484" s="432"/>
      <c r="M484" s="432"/>
      <c r="N484" s="432"/>
    </row>
    <row r="485" hidden="1" spans="1:14">
      <c r="A485" s="438">
        <v>2060603</v>
      </c>
      <c r="B485" s="398" t="s">
        <v>1933</v>
      </c>
      <c r="C485" s="307">
        <f t="shared" si="7"/>
        <v>0</v>
      </c>
      <c r="D485" s="432"/>
      <c r="E485" s="432"/>
      <c r="F485" s="438"/>
      <c r="G485" s="432"/>
      <c r="H485" s="432"/>
      <c r="I485" s="432"/>
      <c r="J485" s="432"/>
      <c r="K485" s="432"/>
      <c r="L485" s="432"/>
      <c r="M485" s="432"/>
      <c r="N485" s="432"/>
    </row>
    <row r="486" hidden="1" spans="1:14">
      <c r="A486" s="438">
        <v>2060699</v>
      </c>
      <c r="B486" s="398" t="s">
        <v>1934</v>
      </c>
      <c r="C486" s="307">
        <f t="shared" si="7"/>
        <v>0</v>
      </c>
      <c r="D486" s="432"/>
      <c r="E486" s="432"/>
      <c r="F486" s="438"/>
      <c r="G486" s="432"/>
      <c r="H486" s="432"/>
      <c r="I486" s="432"/>
      <c r="J486" s="432"/>
      <c r="K486" s="432"/>
      <c r="L486" s="432"/>
      <c r="M486" s="432"/>
      <c r="N486" s="432"/>
    </row>
    <row r="487" spans="1:14">
      <c r="A487" s="438">
        <v>20607</v>
      </c>
      <c r="B487" s="398" t="s">
        <v>1935</v>
      </c>
      <c r="C487" s="307">
        <f t="shared" si="7"/>
        <v>1180</v>
      </c>
      <c r="D487" s="432"/>
      <c r="E487" s="432"/>
      <c r="F487" s="438"/>
      <c r="G487" s="432">
        <v>1073</v>
      </c>
      <c r="H487" s="432"/>
      <c r="I487" s="432">
        <v>53</v>
      </c>
      <c r="J487" s="432"/>
      <c r="K487" s="432"/>
      <c r="L487" s="432">
        <v>34</v>
      </c>
      <c r="M487" s="432"/>
      <c r="N487" s="432">
        <v>20</v>
      </c>
    </row>
    <row r="488" hidden="1" spans="1:14">
      <c r="A488" s="438">
        <v>2060701</v>
      </c>
      <c r="B488" s="398" t="s">
        <v>1909</v>
      </c>
      <c r="C488" s="307">
        <f t="shared" si="7"/>
        <v>0</v>
      </c>
      <c r="D488" s="432"/>
      <c r="E488" s="432"/>
      <c r="F488" s="438"/>
      <c r="G488" s="432"/>
      <c r="H488" s="432"/>
      <c r="I488" s="432"/>
      <c r="J488" s="432"/>
      <c r="K488" s="432"/>
      <c r="L488" s="432"/>
      <c r="M488" s="432"/>
      <c r="N488" s="432"/>
    </row>
    <row r="489" spans="1:14">
      <c r="A489" s="438">
        <v>2060702</v>
      </c>
      <c r="B489" s="398" t="s">
        <v>1936</v>
      </c>
      <c r="C489" s="307">
        <f t="shared" si="7"/>
        <v>53</v>
      </c>
      <c r="D489" s="432"/>
      <c r="E489" s="432"/>
      <c r="F489" s="438"/>
      <c r="G489" s="432"/>
      <c r="H489" s="432"/>
      <c r="I489" s="432">
        <v>53</v>
      </c>
      <c r="J489" s="432"/>
      <c r="K489" s="432"/>
      <c r="L489" s="432"/>
      <c r="M489" s="432"/>
      <c r="N489" s="432"/>
    </row>
    <row r="490" hidden="1" spans="1:14">
      <c r="A490" s="438">
        <v>2060703</v>
      </c>
      <c r="B490" s="398" t="s">
        <v>1937</v>
      </c>
      <c r="C490" s="307">
        <f t="shared" si="7"/>
        <v>0</v>
      </c>
      <c r="D490" s="432"/>
      <c r="E490" s="432"/>
      <c r="F490" s="438"/>
      <c r="G490" s="432"/>
      <c r="H490" s="432"/>
      <c r="I490" s="432"/>
      <c r="J490" s="432"/>
      <c r="K490" s="432"/>
      <c r="L490" s="432"/>
      <c r="M490" s="432"/>
      <c r="N490" s="432"/>
    </row>
    <row r="491" hidden="1" spans="1:14">
      <c r="A491" s="438">
        <v>2060704</v>
      </c>
      <c r="B491" s="398" t="s">
        <v>1938</v>
      </c>
      <c r="C491" s="307">
        <f t="shared" si="7"/>
        <v>0</v>
      </c>
      <c r="D491" s="432"/>
      <c r="E491" s="432"/>
      <c r="F491" s="438"/>
      <c r="G491" s="432"/>
      <c r="H491" s="432"/>
      <c r="I491" s="432"/>
      <c r="J491" s="432"/>
      <c r="K491" s="432"/>
      <c r="L491" s="432"/>
      <c r="M491" s="432"/>
      <c r="N491" s="432"/>
    </row>
    <row r="492" hidden="1" spans="1:14">
      <c r="A492" s="438">
        <v>2060705</v>
      </c>
      <c r="B492" s="398" t="s">
        <v>1939</v>
      </c>
      <c r="C492" s="307">
        <f t="shared" si="7"/>
        <v>0</v>
      </c>
      <c r="D492" s="432"/>
      <c r="E492" s="432"/>
      <c r="F492" s="438"/>
      <c r="G492" s="432"/>
      <c r="H492" s="432"/>
      <c r="I492" s="432"/>
      <c r="J492" s="432"/>
      <c r="K492" s="432"/>
      <c r="L492" s="432"/>
      <c r="M492" s="432"/>
      <c r="N492" s="432"/>
    </row>
    <row r="493" spans="1:14">
      <c r="A493" s="438">
        <v>2060799</v>
      </c>
      <c r="B493" s="398" t="s">
        <v>1940</v>
      </c>
      <c r="C493" s="307">
        <f t="shared" si="7"/>
        <v>1127</v>
      </c>
      <c r="D493" s="432"/>
      <c r="E493" s="432"/>
      <c r="F493" s="438"/>
      <c r="G493" s="432">
        <v>1073</v>
      </c>
      <c r="H493" s="432"/>
      <c r="I493" s="432"/>
      <c r="J493" s="432"/>
      <c r="K493" s="432"/>
      <c r="L493" s="432">
        <v>34</v>
      </c>
      <c r="M493" s="432"/>
      <c r="N493" s="432">
        <v>20</v>
      </c>
    </row>
    <row r="494" hidden="1" spans="1:14">
      <c r="A494" s="438">
        <v>20608</v>
      </c>
      <c r="B494" s="398" t="s">
        <v>1941</v>
      </c>
      <c r="C494" s="307">
        <f t="shared" si="7"/>
        <v>0</v>
      </c>
      <c r="D494" s="432"/>
      <c r="E494" s="432"/>
      <c r="F494" s="438"/>
      <c r="G494" s="432"/>
      <c r="H494" s="432"/>
      <c r="I494" s="432"/>
      <c r="J494" s="432"/>
      <c r="K494" s="432"/>
      <c r="L494" s="432"/>
      <c r="M494" s="432"/>
      <c r="N494" s="432"/>
    </row>
    <row r="495" hidden="1" spans="1:14">
      <c r="A495" s="438">
        <v>2060801</v>
      </c>
      <c r="B495" s="398" t="s">
        <v>1942</v>
      </c>
      <c r="C495" s="307">
        <f t="shared" si="7"/>
        <v>0</v>
      </c>
      <c r="D495" s="432"/>
      <c r="E495" s="432"/>
      <c r="F495" s="438"/>
      <c r="G495" s="432"/>
      <c r="H495" s="432"/>
      <c r="I495" s="432"/>
      <c r="J495" s="432"/>
      <c r="K495" s="432"/>
      <c r="L495" s="432"/>
      <c r="M495" s="432"/>
      <c r="N495" s="432"/>
    </row>
    <row r="496" hidden="1" spans="1:14">
      <c r="A496" s="438">
        <v>2060802</v>
      </c>
      <c r="B496" s="398" t="s">
        <v>1943</v>
      </c>
      <c r="C496" s="307">
        <f t="shared" si="7"/>
        <v>0</v>
      </c>
      <c r="D496" s="432"/>
      <c r="E496" s="432"/>
      <c r="F496" s="438"/>
      <c r="G496" s="432"/>
      <c r="H496" s="432"/>
      <c r="I496" s="432"/>
      <c r="J496" s="432"/>
      <c r="K496" s="432"/>
      <c r="L496" s="432"/>
      <c r="M496" s="432"/>
      <c r="N496" s="432"/>
    </row>
    <row r="497" hidden="1" spans="1:14">
      <c r="A497" s="438">
        <v>2060899</v>
      </c>
      <c r="B497" s="398" t="s">
        <v>1944</v>
      </c>
      <c r="C497" s="307">
        <f t="shared" si="7"/>
        <v>0</v>
      </c>
      <c r="D497" s="432"/>
      <c r="E497" s="432"/>
      <c r="F497" s="438"/>
      <c r="G497" s="432"/>
      <c r="H497" s="432"/>
      <c r="I497" s="432"/>
      <c r="J497" s="432"/>
      <c r="K497" s="432"/>
      <c r="L497" s="432"/>
      <c r="M497" s="432"/>
      <c r="N497" s="432"/>
    </row>
    <row r="498" hidden="1" spans="1:14">
      <c r="A498" s="438">
        <v>20609</v>
      </c>
      <c r="B498" s="398" t="s">
        <v>1945</v>
      </c>
      <c r="C498" s="307">
        <f t="shared" si="7"/>
        <v>0</v>
      </c>
      <c r="D498" s="432"/>
      <c r="E498" s="432"/>
      <c r="F498" s="438"/>
      <c r="G498" s="432"/>
      <c r="H498" s="432"/>
      <c r="I498" s="432"/>
      <c r="J498" s="432"/>
      <c r="K498" s="432"/>
      <c r="L498" s="432"/>
      <c r="M498" s="432"/>
      <c r="N498" s="432"/>
    </row>
    <row r="499" hidden="1" spans="1:14">
      <c r="A499" s="438">
        <v>2060901</v>
      </c>
      <c r="B499" s="398" t="s">
        <v>1946</v>
      </c>
      <c r="C499" s="307">
        <f t="shared" si="7"/>
        <v>0</v>
      </c>
      <c r="D499" s="432"/>
      <c r="E499" s="432"/>
      <c r="F499" s="438"/>
      <c r="G499" s="432"/>
      <c r="H499" s="432"/>
      <c r="I499" s="432"/>
      <c r="J499" s="432"/>
      <c r="K499" s="432"/>
      <c r="L499" s="432"/>
      <c r="M499" s="432"/>
      <c r="N499" s="432"/>
    </row>
    <row r="500" hidden="1" spans="1:14">
      <c r="A500" s="438">
        <v>2060902</v>
      </c>
      <c r="B500" s="398" t="s">
        <v>1947</v>
      </c>
      <c r="C500" s="307">
        <f t="shared" si="7"/>
        <v>0</v>
      </c>
      <c r="D500" s="432"/>
      <c r="E500" s="432"/>
      <c r="F500" s="438"/>
      <c r="G500" s="432"/>
      <c r="H500" s="432"/>
      <c r="I500" s="432"/>
      <c r="J500" s="432"/>
      <c r="K500" s="432"/>
      <c r="L500" s="432"/>
      <c r="M500" s="432"/>
      <c r="N500" s="432"/>
    </row>
    <row r="501" hidden="1" spans="1:14">
      <c r="A501" s="438">
        <v>2060999</v>
      </c>
      <c r="B501" s="398" t="s">
        <v>1948</v>
      </c>
      <c r="C501" s="307">
        <f t="shared" si="7"/>
        <v>0</v>
      </c>
      <c r="D501" s="432"/>
      <c r="E501" s="432"/>
      <c r="F501" s="438"/>
      <c r="G501" s="432"/>
      <c r="H501" s="432"/>
      <c r="I501" s="432"/>
      <c r="J501" s="432"/>
      <c r="K501" s="432"/>
      <c r="L501" s="432"/>
      <c r="M501" s="432"/>
      <c r="N501" s="432"/>
    </row>
    <row r="502" hidden="1" spans="1:14">
      <c r="A502" s="438">
        <v>20699</v>
      </c>
      <c r="B502" s="398" t="s">
        <v>1949</v>
      </c>
      <c r="C502" s="307">
        <f t="shared" si="7"/>
        <v>0</v>
      </c>
      <c r="D502" s="432"/>
      <c r="E502" s="432"/>
      <c r="F502" s="438"/>
      <c r="G502" s="432"/>
      <c r="H502" s="432"/>
      <c r="I502" s="432"/>
      <c r="J502" s="432"/>
      <c r="K502" s="432"/>
      <c r="L502" s="432"/>
      <c r="M502" s="432"/>
      <c r="N502" s="432"/>
    </row>
    <row r="503" hidden="1" spans="1:14">
      <c r="A503" s="438">
        <v>2069901</v>
      </c>
      <c r="B503" s="398" t="s">
        <v>1950</v>
      </c>
      <c r="C503" s="307">
        <f t="shared" si="7"/>
        <v>0</v>
      </c>
      <c r="D503" s="432"/>
      <c r="E503" s="432"/>
      <c r="F503" s="438"/>
      <c r="G503" s="432"/>
      <c r="H503" s="432"/>
      <c r="I503" s="432"/>
      <c r="J503" s="432"/>
      <c r="K503" s="432"/>
      <c r="L503" s="432"/>
      <c r="M503" s="432"/>
      <c r="N503" s="432"/>
    </row>
    <row r="504" hidden="1" spans="1:14">
      <c r="A504" s="438">
        <v>2069902</v>
      </c>
      <c r="B504" s="398" t="s">
        <v>1951</v>
      </c>
      <c r="C504" s="307">
        <f t="shared" si="7"/>
        <v>0</v>
      </c>
      <c r="D504" s="432"/>
      <c r="E504" s="432"/>
      <c r="F504" s="438"/>
      <c r="G504" s="432"/>
      <c r="H504" s="432"/>
      <c r="I504" s="432"/>
      <c r="J504" s="432"/>
      <c r="K504" s="432"/>
      <c r="L504" s="432"/>
      <c r="M504" s="432"/>
      <c r="N504" s="432"/>
    </row>
    <row r="505" hidden="1" spans="1:14">
      <c r="A505" s="438">
        <v>2069903</v>
      </c>
      <c r="B505" s="398" t="s">
        <v>1952</v>
      </c>
      <c r="C505" s="307">
        <f t="shared" si="7"/>
        <v>0</v>
      </c>
      <c r="D505" s="432"/>
      <c r="E505" s="432"/>
      <c r="F505" s="438"/>
      <c r="G505" s="432"/>
      <c r="H505" s="432"/>
      <c r="I505" s="432"/>
      <c r="J505" s="432"/>
      <c r="K505" s="432"/>
      <c r="L505" s="432"/>
      <c r="M505" s="432"/>
      <c r="N505" s="432"/>
    </row>
    <row r="506" hidden="1" spans="1:14">
      <c r="A506" s="438">
        <v>2069999</v>
      </c>
      <c r="B506" s="398" t="s">
        <v>1953</v>
      </c>
      <c r="C506" s="307">
        <f t="shared" si="7"/>
        <v>0</v>
      </c>
      <c r="D506" s="432"/>
      <c r="E506" s="432"/>
      <c r="F506" s="438"/>
      <c r="G506" s="432"/>
      <c r="H506" s="432"/>
      <c r="I506" s="432"/>
      <c r="J506" s="432"/>
      <c r="K506" s="432"/>
      <c r="L506" s="432"/>
      <c r="M506" s="432"/>
      <c r="N506" s="432"/>
    </row>
    <row r="507" spans="1:14">
      <c r="A507" s="438">
        <v>207</v>
      </c>
      <c r="B507" s="439" t="s">
        <v>1954</v>
      </c>
      <c r="C507" s="307">
        <f t="shared" si="7"/>
        <v>11268</v>
      </c>
      <c r="D507" s="432"/>
      <c r="E507" s="432"/>
      <c r="F507" s="438">
        <v>3767</v>
      </c>
      <c r="G507" s="432"/>
      <c r="H507" s="432">
        <v>12</v>
      </c>
      <c r="I507" s="432">
        <v>563</v>
      </c>
      <c r="J507" s="432">
        <v>1443</v>
      </c>
      <c r="K507" s="432"/>
      <c r="L507" s="432">
        <v>1466</v>
      </c>
      <c r="M507" s="432">
        <v>2525</v>
      </c>
      <c r="N507" s="432">
        <v>1492</v>
      </c>
    </row>
    <row r="508" spans="1:14">
      <c r="A508" s="438">
        <v>20701</v>
      </c>
      <c r="B508" s="398" t="s">
        <v>1955</v>
      </c>
      <c r="C508" s="307">
        <f t="shared" si="7"/>
        <v>5956</v>
      </c>
      <c r="D508" s="432"/>
      <c r="E508" s="432"/>
      <c r="F508" s="438">
        <v>1594</v>
      </c>
      <c r="G508" s="432"/>
      <c r="H508" s="432">
        <v>12</v>
      </c>
      <c r="I508" s="432"/>
      <c r="J508" s="432">
        <v>420</v>
      </c>
      <c r="K508" s="432"/>
      <c r="L508" s="432">
        <v>1154</v>
      </c>
      <c r="M508" s="432">
        <v>2525</v>
      </c>
      <c r="N508" s="432">
        <v>251</v>
      </c>
    </row>
    <row r="509" spans="1:14">
      <c r="A509" s="438">
        <v>2070101</v>
      </c>
      <c r="B509" s="398" t="s">
        <v>1621</v>
      </c>
      <c r="C509" s="307">
        <f t="shared" si="7"/>
        <v>627</v>
      </c>
      <c r="D509" s="432"/>
      <c r="E509" s="432"/>
      <c r="F509" s="438">
        <v>607</v>
      </c>
      <c r="G509" s="432"/>
      <c r="H509" s="432"/>
      <c r="I509" s="432"/>
      <c r="J509" s="432">
        <v>20</v>
      </c>
      <c r="K509" s="432"/>
      <c r="L509" s="432"/>
      <c r="M509" s="432"/>
      <c r="N509" s="432"/>
    </row>
    <row r="510" hidden="1" spans="1:14">
      <c r="A510" s="438">
        <v>2070102</v>
      </c>
      <c r="B510" s="398" t="s">
        <v>1622</v>
      </c>
      <c r="C510" s="307">
        <f t="shared" si="7"/>
        <v>0</v>
      </c>
      <c r="D510" s="432"/>
      <c r="E510" s="432"/>
      <c r="F510" s="438"/>
      <c r="G510" s="432"/>
      <c r="H510" s="432"/>
      <c r="I510" s="432"/>
      <c r="J510" s="432"/>
      <c r="K510" s="432"/>
      <c r="L510" s="432"/>
      <c r="M510" s="432"/>
      <c r="N510" s="432"/>
    </row>
    <row r="511" hidden="1" spans="1:14">
      <c r="A511" s="438">
        <v>2070103</v>
      </c>
      <c r="B511" s="398" t="s">
        <v>1623</v>
      </c>
      <c r="C511" s="307">
        <f t="shared" si="7"/>
        <v>0</v>
      </c>
      <c r="D511" s="432"/>
      <c r="E511" s="432"/>
      <c r="F511" s="438"/>
      <c r="G511" s="432"/>
      <c r="H511" s="432"/>
      <c r="I511" s="432"/>
      <c r="J511" s="432"/>
      <c r="K511" s="432"/>
      <c r="L511" s="432"/>
      <c r="M511" s="432"/>
      <c r="N511" s="432"/>
    </row>
    <row r="512" spans="1:14">
      <c r="A512" s="438">
        <v>2070104</v>
      </c>
      <c r="B512" s="398" t="s">
        <v>1956</v>
      </c>
      <c r="C512" s="307">
        <f t="shared" si="7"/>
        <v>285</v>
      </c>
      <c r="D512" s="432"/>
      <c r="E512" s="432"/>
      <c r="F512" s="438">
        <v>284</v>
      </c>
      <c r="G512" s="432"/>
      <c r="H512" s="432"/>
      <c r="I512" s="432"/>
      <c r="J512" s="432"/>
      <c r="K512" s="432"/>
      <c r="L512" s="432"/>
      <c r="M512" s="432"/>
      <c r="N512" s="432">
        <v>1</v>
      </c>
    </row>
    <row r="513" hidden="1" spans="1:14">
      <c r="A513" s="438">
        <v>2070105</v>
      </c>
      <c r="B513" s="398" t="s">
        <v>1957</v>
      </c>
      <c r="C513" s="307">
        <f t="shared" si="7"/>
        <v>0</v>
      </c>
      <c r="D513" s="432"/>
      <c r="E513" s="432"/>
      <c r="F513" s="438"/>
      <c r="G513" s="432"/>
      <c r="H513" s="432"/>
      <c r="I513" s="432"/>
      <c r="J513" s="432"/>
      <c r="K513" s="432"/>
      <c r="L513" s="432"/>
      <c r="M513" s="432"/>
      <c r="N513" s="432"/>
    </row>
    <row r="514" hidden="1" spans="1:14">
      <c r="A514" s="438">
        <v>2070106</v>
      </c>
      <c r="B514" s="398" t="s">
        <v>1958</v>
      </c>
      <c r="C514" s="307">
        <f t="shared" si="7"/>
        <v>0</v>
      </c>
      <c r="D514" s="432"/>
      <c r="E514" s="432"/>
      <c r="F514" s="438"/>
      <c r="G514" s="432"/>
      <c r="H514" s="432"/>
      <c r="I514" s="432"/>
      <c r="J514" s="432"/>
      <c r="K514" s="432"/>
      <c r="L514" s="432"/>
      <c r="M514" s="432"/>
      <c r="N514" s="432"/>
    </row>
    <row r="515" hidden="1" spans="1:14">
      <c r="A515" s="438">
        <v>2070107</v>
      </c>
      <c r="B515" s="398" t="s">
        <v>1959</v>
      </c>
      <c r="C515" s="307">
        <f t="shared" si="7"/>
        <v>0</v>
      </c>
      <c r="D515" s="432"/>
      <c r="E515" s="432"/>
      <c r="F515" s="438"/>
      <c r="G515" s="432"/>
      <c r="H515" s="432"/>
      <c r="I515" s="432"/>
      <c r="J515" s="432"/>
      <c r="K515" s="432"/>
      <c r="L515" s="432"/>
      <c r="M515" s="432"/>
      <c r="N515" s="432"/>
    </row>
    <row r="516" hidden="1" spans="1:14">
      <c r="A516" s="438">
        <v>2070108</v>
      </c>
      <c r="B516" s="398" t="s">
        <v>1960</v>
      </c>
      <c r="C516" s="307">
        <f t="shared" si="7"/>
        <v>0</v>
      </c>
      <c r="D516" s="432"/>
      <c r="E516" s="432"/>
      <c r="F516" s="438"/>
      <c r="G516" s="432"/>
      <c r="H516" s="432"/>
      <c r="I516" s="432"/>
      <c r="J516" s="432"/>
      <c r="K516" s="432"/>
      <c r="L516" s="432"/>
      <c r="M516" s="432"/>
      <c r="N516" s="432"/>
    </row>
    <row r="517" spans="1:14">
      <c r="A517" s="438">
        <v>2070109</v>
      </c>
      <c r="B517" s="398" t="s">
        <v>1961</v>
      </c>
      <c r="C517" s="307">
        <f t="shared" si="7"/>
        <v>3085</v>
      </c>
      <c r="D517" s="432"/>
      <c r="E517" s="432"/>
      <c r="F517" s="438">
        <v>560</v>
      </c>
      <c r="G517" s="432"/>
      <c r="H517" s="432"/>
      <c r="I517" s="432"/>
      <c r="J517" s="432"/>
      <c r="K517" s="432"/>
      <c r="L517" s="432"/>
      <c r="M517" s="432">
        <v>2525</v>
      </c>
      <c r="N517" s="432"/>
    </row>
    <row r="518" hidden="1" spans="1:14">
      <c r="A518" s="438">
        <v>2070110</v>
      </c>
      <c r="B518" s="398" t="s">
        <v>1962</v>
      </c>
      <c r="C518" s="307">
        <f t="shared" ref="C518:C581" si="8">D518+E518+F518+G518+H518+I518+J518+K518+L518+M518+N518+O518+P518</f>
        <v>0</v>
      </c>
      <c r="D518" s="432"/>
      <c r="E518" s="432"/>
      <c r="F518" s="438"/>
      <c r="G518" s="432"/>
      <c r="H518" s="432"/>
      <c r="I518" s="432"/>
      <c r="J518" s="432"/>
      <c r="K518" s="432"/>
      <c r="L518" s="432"/>
      <c r="M518" s="432"/>
      <c r="N518" s="432"/>
    </row>
    <row r="519" hidden="1" spans="1:14">
      <c r="A519" s="438">
        <v>2070111</v>
      </c>
      <c r="B519" s="398" t="s">
        <v>1963</v>
      </c>
      <c r="C519" s="307">
        <f t="shared" si="8"/>
        <v>0</v>
      </c>
      <c r="D519" s="432"/>
      <c r="E519" s="432"/>
      <c r="F519" s="438"/>
      <c r="G519" s="432"/>
      <c r="H519" s="432"/>
      <c r="I519" s="432"/>
      <c r="J519" s="432"/>
      <c r="K519" s="432"/>
      <c r="L519" s="432"/>
      <c r="M519" s="432"/>
      <c r="N519" s="432"/>
    </row>
    <row r="520" hidden="1" spans="1:14">
      <c r="A520" s="438">
        <v>2070112</v>
      </c>
      <c r="B520" s="398" t="s">
        <v>1964</v>
      </c>
      <c r="C520" s="307">
        <f t="shared" si="8"/>
        <v>0</v>
      </c>
      <c r="D520" s="432"/>
      <c r="E520" s="432"/>
      <c r="F520" s="438"/>
      <c r="G520" s="432"/>
      <c r="H520" s="432"/>
      <c r="I520" s="432"/>
      <c r="J520" s="432"/>
      <c r="K520" s="432"/>
      <c r="L520" s="432"/>
      <c r="M520" s="432"/>
      <c r="N520" s="432"/>
    </row>
    <row r="521" hidden="1" spans="1:14">
      <c r="A521" s="438">
        <v>2070113</v>
      </c>
      <c r="B521" s="398" t="s">
        <v>1965</v>
      </c>
      <c r="C521" s="307">
        <f t="shared" si="8"/>
        <v>0</v>
      </c>
      <c r="D521" s="432"/>
      <c r="E521" s="432"/>
      <c r="F521" s="438"/>
      <c r="G521" s="432"/>
      <c r="H521" s="432"/>
      <c r="I521" s="432"/>
      <c r="J521" s="432"/>
      <c r="K521" s="432"/>
      <c r="L521" s="432"/>
      <c r="M521" s="432"/>
      <c r="N521" s="432"/>
    </row>
    <row r="522" spans="1:14">
      <c r="A522" s="438">
        <v>2070114</v>
      </c>
      <c r="B522" s="398" t="s">
        <v>1966</v>
      </c>
      <c r="C522" s="307">
        <f t="shared" si="8"/>
        <v>143</v>
      </c>
      <c r="D522" s="432"/>
      <c r="E522" s="432"/>
      <c r="F522" s="438">
        <v>143</v>
      </c>
      <c r="G522" s="432"/>
      <c r="H522" s="432"/>
      <c r="I522" s="432"/>
      <c r="J522" s="432"/>
      <c r="K522" s="432"/>
      <c r="L522" s="432"/>
      <c r="M522" s="432"/>
      <c r="N522" s="432"/>
    </row>
    <row r="523" spans="1:14">
      <c r="A523" s="438">
        <v>2070199</v>
      </c>
      <c r="B523" s="398" t="s">
        <v>1967</v>
      </c>
      <c r="C523" s="307">
        <f t="shared" si="8"/>
        <v>1816</v>
      </c>
      <c r="D523" s="432"/>
      <c r="E523" s="432"/>
      <c r="F523" s="438"/>
      <c r="G523" s="432"/>
      <c r="H523" s="432">
        <v>12</v>
      </c>
      <c r="I523" s="432"/>
      <c r="J523" s="432">
        <v>400</v>
      </c>
      <c r="K523" s="432"/>
      <c r="L523" s="432">
        <v>1154</v>
      </c>
      <c r="M523" s="432"/>
      <c r="N523" s="432">
        <v>250</v>
      </c>
    </row>
    <row r="524" spans="1:14">
      <c r="A524" s="438">
        <v>20702</v>
      </c>
      <c r="B524" s="398" t="s">
        <v>1968</v>
      </c>
      <c r="C524" s="307">
        <f t="shared" si="8"/>
        <v>799</v>
      </c>
      <c r="D524" s="432"/>
      <c r="E524" s="432"/>
      <c r="F524" s="438">
        <v>585</v>
      </c>
      <c r="G524" s="432"/>
      <c r="H524" s="432"/>
      <c r="I524" s="432"/>
      <c r="J524" s="432">
        <v>19</v>
      </c>
      <c r="K524" s="432"/>
      <c r="L524" s="432">
        <v>132</v>
      </c>
      <c r="M524" s="432"/>
      <c r="N524" s="432">
        <v>63</v>
      </c>
    </row>
    <row r="525" hidden="1" spans="1:14">
      <c r="A525" s="438">
        <v>2070201</v>
      </c>
      <c r="B525" s="398" t="s">
        <v>1621</v>
      </c>
      <c r="C525" s="307">
        <f t="shared" si="8"/>
        <v>0</v>
      </c>
      <c r="D525" s="432"/>
      <c r="E525" s="432"/>
      <c r="F525" s="438"/>
      <c r="G525" s="432"/>
      <c r="H525" s="432"/>
      <c r="I525" s="432"/>
      <c r="J525" s="432"/>
      <c r="K525" s="432"/>
      <c r="L525" s="432"/>
      <c r="M525" s="432"/>
      <c r="N525" s="432"/>
    </row>
    <row r="526" hidden="1" spans="1:14">
      <c r="A526" s="438">
        <v>2070202</v>
      </c>
      <c r="B526" s="398" t="s">
        <v>1622</v>
      </c>
      <c r="C526" s="307">
        <f t="shared" si="8"/>
        <v>0</v>
      </c>
      <c r="D526" s="432"/>
      <c r="E526" s="432"/>
      <c r="F526" s="438"/>
      <c r="G526" s="432"/>
      <c r="H526" s="432"/>
      <c r="I526" s="432"/>
      <c r="J526" s="432"/>
      <c r="K526" s="432"/>
      <c r="L526" s="432"/>
      <c r="M526" s="432"/>
      <c r="N526" s="432"/>
    </row>
    <row r="527" hidden="1" spans="1:14">
      <c r="A527" s="438">
        <v>2070203</v>
      </c>
      <c r="B527" s="398" t="s">
        <v>1623</v>
      </c>
      <c r="C527" s="307">
        <f t="shared" si="8"/>
        <v>0</v>
      </c>
      <c r="D527" s="432"/>
      <c r="E527" s="432"/>
      <c r="F527" s="438"/>
      <c r="G527" s="432"/>
      <c r="H527" s="432"/>
      <c r="I527" s="432"/>
      <c r="J527" s="432"/>
      <c r="K527" s="432"/>
      <c r="L527" s="432"/>
      <c r="M527" s="432"/>
      <c r="N527" s="432"/>
    </row>
    <row r="528" spans="1:14">
      <c r="A528" s="438">
        <v>2070204</v>
      </c>
      <c r="B528" s="398" t="s">
        <v>1969</v>
      </c>
      <c r="C528" s="307">
        <f t="shared" si="8"/>
        <v>387</v>
      </c>
      <c r="D528" s="432"/>
      <c r="E528" s="432"/>
      <c r="F528" s="438">
        <v>250</v>
      </c>
      <c r="G528" s="432"/>
      <c r="H528" s="432"/>
      <c r="I528" s="432"/>
      <c r="J528" s="432">
        <v>5</v>
      </c>
      <c r="K528" s="432"/>
      <c r="L528" s="432">
        <v>132</v>
      </c>
      <c r="M528" s="432"/>
      <c r="N528" s="432"/>
    </row>
    <row r="529" spans="1:14">
      <c r="A529" s="438">
        <v>2070205</v>
      </c>
      <c r="B529" s="398" t="s">
        <v>1970</v>
      </c>
      <c r="C529" s="307">
        <f t="shared" si="8"/>
        <v>412</v>
      </c>
      <c r="D529" s="432"/>
      <c r="E529" s="432"/>
      <c r="F529" s="438">
        <v>335</v>
      </c>
      <c r="G529" s="432"/>
      <c r="H529" s="432"/>
      <c r="I529" s="432"/>
      <c r="J529" s="432">
        <v>14</v>
      </c>
      <c r="K529" s="432"/>
      <c r="L529" s="432"/>
      <c r="M529" s="432"/>
      <c r="N529" s="432">
        <v>63</v>
      </c>
    </row>
    <row r="530" hidden="1" spans="1:14">
      <c r="A530" s="438">
        <v>2070206</v>
      </c>
      <c r="B530" s="398" t="s">
        <v>1971</v>
      </c>
      <c r="C530" s="307">
        <f t="shared" si="8"/>
        <v>0</v>
      </c>
      <c r="D530" s="432"/>
      <c r="E530" s="432"/>
      <c r="F530" s="438"/>
      <c r="G530" s="432"/>
      <c r="H530" s="432"/>
      <c r="I530" s="432"/>
      <c r="J530" s="432"/>
      <c r="K530" s="432"/>
      <c r="L530" s="432"/>
      <c r="M530" s="432"/>
      <c r="N530" s="432"/>
    </row>
    <row r="531" hidden="1" spans="1:14">
      <c r="A531" s="438">
        <v>2070299</v>
      </c>
      <c r="B531" s="398" t="s">
        <v>1972</v>
      </c>
      <c r="C531" s="307">
        <f t="shared" si="8"/>
        <v>0</v>
      </c>
      <c r="D531" s="432"/>
      <c r="E531" s="432"/>
      <c r="F531" s="438"/>
      <c r="G531" s="432"/>
      <c r="H531" s="432"/>
      <c r="I531" s="432"/>
      <c r="J531" s="432"/>
      <c r="K531" s="432"/>
      <c r="L531" s="432"/>
      <c r="M531" s="432"/>
      <c r="N531" s="432"/>
    </row>
    <row r="532" spans="1:14">
      <c r="A532" s="438">
        <v>20703</v>
      </c>
      <c r="B532" s="398" t="s">
        <v>1973</v>
      </c>
      <c r="C532" s="307">
        <f t="shared" si="8"/>
        <v>1800</v>
      </c>
      <c r="D532" s="432"/>
      <c r="E532" s="432"/>
      <c r="F532" s="438">
        <v>396</v>
      </c>
      <c r="G532" s="432"/>
      <c r="H532" s="432"/>
      <c r="I532" s="432">
        <v>80</v>
      </c>
      <c r="J532" s="432">
        <v>85</v>
      </c>
      <c r="K532" s="432"/>
      <c r="L532" s="432">
        <v>63</v>
      </c>
      <c r="M532" s="432"/>
      <c r="N532" s="432">
        <v>1176</v>
      </c>
    </row>
    <row r="533" hidden="1" spans="1:14">
      <c r="A533" s="438">
        <v>2070301</v>
      </c>
      <c r="B533" s="398" t="s">
        <v>1621</v>
      </c>
      <c r="C533" s="307">
        <f t="shared" si="8"/>
        <v>0</v>
      </c>
      <c r="D533" s="432"/>
      <c r="E533" s="432"/>
      <c r="F533" s="438"/>
      <c r="G533" s="432"/>
      <c r="H533" s="432"/>
      <c r="I533" s="432"/>
      <c r="J533" s="432"/>
      <c r="K533" s="432"/>
      <c r="L533" s="432"/>
      <c r="M533" s="432"/>
      <c r="N533" s="432"/>
    </row>
    <row r="534" hidden="1" spans="1:14">
      <c r="A534" s="438">
        <v>2070302</v>
      </c>
      <c r="B534" s="398" t="s">
        <v>1622</v>
      </c>
      <c r="C534" s="307">
        <f t="shared" si="8"/>
        <v>0</v>
      </c>
      <c r="D534" s="432"/>
      <c r="E534" s="432"/>
      <c r="F534" s="438"/>
      <c r="G534" s="432"/>
      <c r="H534" s="432"/>
      <c r="I534" s="432"/>
      <c r="J534" s="432"/>
      <c r="K534" s="432"/>
      <c r="L534" s="432"/>
      <c r="M534" s="432"/>
      <c r="N534" s="432"/>
    </row>
    <row r="535" hidden="1" spans="1:14">
      <c r="A535" s="438">
        <v>2070303</v>
      </c>
      <c r="B535" s="398" t="s">
        <v>1623</v>
      </c>
      <c r="C535" s="307">
        <f t="shared" si="8"/>
        <v>0</v>
      </c>
      <c r="D535" s="432"/>
      <c r="E535" s="432"/>
      <c r="F535" s="438"/>
      <c r="G535" s="432"/>
      <c r="H535" s="432"/>
      <c r="I535" s="432"/>
      <c r="J535" s="432"/>
      <c r="K535" s="432"/>
      <c r="L535" s="432"/>
      <c r="M535" s="432"/>
      <c r="N535" s="432"/>
    </row>
    <row r="536" spans="1:14">
      <c r="A536" s="438">
        <v>2070304</v>
      </c>
      <c r="B536" s="398" t="s">
        <v>1974</v>
      </c>
      <c r="C536" s="307">
        <f t="shared" si="8"/>
        <v>396</v>
      </c>
      <c r="D536" s="432"/>
      <c r="E536" s="432"/>
      <c r="F536" s="438">
        <v>396</v>
      </c>
      <c r="G536" s="432"/>
      <c r="H536" s="432"/>
      <c r="I536" s="432"/>
      <c r="J536" s="432"/>
      <c r="K536" s="432"/>
      <c r="L536" s="432"/>
      <c r="M536" s="432"/>
      <c r="N536" s="432"/>
    </row>
    <row r="537" hidden="1" spans="1:14">
      <c r="A537" s="438">
        <v>2070305</v>
      </c>
      <c r="B537" s="398" t="s">
        <v>1975</v>
      </c>
      <c r="C537" s="307">
        <f t="shared" si="8"/>
        <v>0</v>
      </c>
      <c r="D537" s="432"/>
      <c r="E537" s="432"/>
      <c r="F537" s="438"/>
      <c r="G537" s="432"/>
      <c r="H537" s="432"/>
      <c r="I537" s="432"/>
      <c r="J537" s="432"/>
      <c r="K537" s="432"/>
      <c r="L537" s="432"/>
      <c r="M537" s="432"/>
      <c r="N537" s="432"/>
    </row>
    <row r="538" spans="1:14">
      <c r="A538" s="438">
        <v>2070306</v>
      </c>
      <c r="B538" s="398" t="s">
        <v>1976</v>
      </c>
      <c r="C538" s="307">
        <f t="shared" si="8"/>
        <v>165</v>
      </c>
      <c r="D538" s="432"/>
      <c r="E538" s="432"/>
      <c r="F538" s="438"/>
      <c r="G538" s="432"/>
      <c r="H538" s="432"/>
      <c r="I538" s="432">
        <v>80</v>
      </c>
      <c r="J538" s="432">
        <v>85</v>
      </c>
      <c r="K538" s="432"/>
      <c r="L538" s="432"/>
      <c r="M538" s="432"/>
      <c r="N538" s="432"/>
    </row>
    <row r="539" spans="1:14">
      <c r="A539" s="438">
        <v>2070307</v>
      </c>
      <c r="B539" s="398" t="s">
        <v>1977</v>
      </c>
      <c r="C539" s="307">
        <f t="shared" si="8"/>
        <v>639</v>
      </c>
      <c r="D539" s="432"/>
      <c r="E539" s="432"/>
      <c r="F539" s="438"/>
      <c r="G539" s="432"/>
      <c r="H539" s="432"/>
      <c r="I539" s="432"/>
      <c r="J539" s="432"/>
      <c r="K539" s="432"/>
      <c r="L539" s="432">
        <v>63</v>
      </c>
      <c r="M539" s="432"/>
      <c r="N539" s="432">
        <v>576</v>
      </c>
    </row>
    <row r="540" spans="1:14">
      <c r="A540" s="438">
        <v>2070308</v>
      </c>
      <c r="B540" s="398" t="s">
        <v>1978</v>
      </c>
      <c r="C540" s="307">
        <f t="shared" si="8"/>
        <v>600</v>
      </c>
      <c r="D540" s="432"/>
      <c r="E540" s="432"/>
      <c r="F540" s="438"/>
      <c r="G540" s="432"/>
      <c r="H540" s="432"/>
      <c r="I540" s="432"/>
      <c r="J540" s="432"/>
      <c r="K540" s="432"/>
      <c r="L540" s="432"/>
      <c r="M540" s="432"/>
      <c r="N540" s="432">
        <v>600</v>
      </c>
    </row>
    <row r="541" hidden="1" spans="1:14">
      <c r="A541" s="438">
        <v>2070309</v>
      </c>
      <c r="B541" s="398" t="s">
        <v>1979</v>
      </c>
      <c r="C541" s="307">
        <f t="shared" si="8"/>
        <v>0</v>
      </c>
      <c r="D541" s="432"/>
      <c r="E541" s="432"/>
      <c r="F541" s="438"/>
      <c r="G541" s="432"/>
      <c r="H541" s="432"/>
      <c r="I541" s="432"/>
      <c r="J541" s="432"/>
      <c r="K541" s="432"/>
      <c r="L541" s="432"/>
      <c r="M541" s="432"/>
      <c r="N541" s="432"/>
    </row>
    <row r="542" hidden="1" spans="1:14">
      <c r="A542" s="438">
        <v>2070399</v>
      </c>
      <c r="B542" s="398" t="s">
        <v>1980</v>
      </c>
      <c r="C542" s="307">
        <f t="shared" si="8"/>
        <v>0</v>
      </c>
      <c r="D542" s="432"/>
      <c r="E542" s="432"/>
      <c r="F542" s="438"/>
      <c r="G542" s="432"/>
      <c r="H542" s="432"/>
      <c r="I542" s="432"/>
      <c r="J542" s="432"/>
      <c r="K542" s="432"/>
      <c r="L542" s="432"/>
      <c r="M542" s="432"/>
      <c r="N542" s="432"/>
    </row>
    <row r="543" spans="1:14">
      <c r="A543" s="438">
        <v>20706</v>
      </c>
      <c r="B543" s="398" t="s">
        <v>1981</v>
      </c>
      <c r="C543" s="307">
        <f t="shared" si="8"/>
        <v>82</v>
      </c>
      <c r="D543" s="432"/>
      <c r="E543" s="432"/>
      <c r="F543" s="438"/>
      <c r="G543" s="432"/>
      <c r="H543" s="432"/>
      <c r="I543" s="432"/>
      <c r="J543" s="432"/>
      <c r="K543" s="432"/>
      <c r="L543" s="432">
        <v>82</v>
      </c>
      <c r="M543" s="432"/>
      <c r="N543" s="432"/>
    </row>
    <row r="544" hidden="1" spans="1:14">
      <c r="A544" s="438">
        <v>2070601</v>
      </c>
      <c r="B544" s="398" t="s">
        <v>1621</v>
      </c>
      <c r="C544" s="307">
        <f t="shared" si="8"/>
        <v>0</v>
      </c>
      <c r="D544" s="432"/>
      <c r="E544" s="432"/>
      <c r="F544" s="438"/>
      <c r="G544" s="432"/>
      <c r="H544" s="432"/>
      <c r="I544" s="432"/>
      <c r="J544" s="432"/>
      <c r="K544" s="432"/>
      <c r="L544" s="432"/>
      <c r="M544" s="432"/>
      <c r="N544" s="432"/>
    </row>
    <row r="545" hidden="1" spans="1:14">
      <c r="A545" s="438">
        <v>2070602</v>
      </c>
      <c r="B545" s="398" t="s">
        <v>1622</v>
      </c>
      <c r="C545" s="307">
        <f t="shared" si="8"/>
        <v>0</v>
      </c>
      <c r="D545" s="432"/>
      <c r="E545" s="432"/>
      <c r="F545" s="438"/>
      <c r="G545" s="432"/>
      <c r="H545" s="432"/>
      <c r="I545" s="432"/>
      <c r="J545" s="432"/>
      <c r="K545" s="432"/>
      <c r="L545" s="432"/>
      <c r="M545" s="432"/>
      <c r="N545" s="432"/>
    </row>
    <row r="546" hidden="1" spans="1:14">
      <c r="A546" s="438">
        <v>2070603</v>
      </c>
      <c r="B546" s="398" t="s">
        <v>1623</v>
      </c>
      <c r="C546" s="307">
        <f t="shared" si="8"/>
        <v>0</v>
      </c>
      <c r="D546" s="432"/>
      <c r="E546" s="432"/>
      <c r="F546" s="438"/>
      <c r="G546" s="432"/>
      <c r="H546" s="432"/>
      <c r="I546" s="432"/>
      <c r="J546" s="432"/>
      <c r="K546" s="432"/>
      <c r="L546" s="432"/>
      <c r="M546" s="432"/>
      <c r="N546" s="432"/>
    </row>
    <row r="547" hidden="1" spans="1:14">
      <c r="A547" s="438">
        <v>2070604</v>
      </c>
      <c r="B547" s="398" t="s">
        <v>1982</v>
      </c>
      <c r="C547" s="307">
        <f t="shared" si="8"/>
        <v>0</v>
      </c>
      <c r="D547" s="432"/>
      <c r="E547" s="432"/>
      <c r="F547" s="438"/>
      <c r="G547" s="432"/>
      <c r="H547" s="432"/>
      <c r="I547" s="432"/>
      <c r="J547" s="432"/>
      <c r="K547" s="432"/>
      <c r="L547" s="432"/>
      <c r="M547" s="432"/>
      <c r="N547" s="432"/>
    </row>
    <row r="548" hidden="1" spans="1:14">
      <c r="A548" s="438">
        <v>2070605</v>
      </c>
      <c r="B548" s="398" t="s">
        <v>1983</v>
      </c>
      <c r="C548" s="307">
        <f t="shared" si="8"/>
        <v>0</v>
      </c>
      <c r="D548" s="432"/>
      <c r="E548" s="432"/>
      <c r="F548" s="438"/>
      <c r="G548" s="432"/>
      <c r="H548" s="432"/>
      <c r="I548" s="432"/>
      <c r="J548" s="432"/>
      <c r="K548" s="432"/>
      <c r="L548" s="432"/>
      <c r="M548" s="432"/>
      <c r="N548" s="432"/>
    </row>
    <row r="549" hidden="1" spans="1:14">
      <c r="A549" s="438">
        <v>2070606</v>
      </c>
      <c r="B549" s="398" t="s">
        <v>1984</v>
      </c>
      <c r="C549" s="307">
        <f t="shared" si="8"/>
        <v>0</v>
      </c>
      <c r="D549" s="432"/>
      <c r="E549" s="432"/>
      <c r="F549" s="438"/>
      <c r="G549" s="432"/>
      <c r="H549" s="432"/>
      <c r="I549" s="432"/>
      <c r="J549" s="432"/>
      <c r="K549" s="432"/>
      <c r="L549" s="432"/>
      <c r="M549" s="432"/>
      <c r="N549" s="432"/>
    </row>
    <row r="550" spans="1:14">
      <c r="A550" s="438">
        <v>2070607</v>
      </c>
      <c r="B550" s="398" t="s">
        <v>1985</v>
      </c>
      <c r="C550" s="307">
        <f t="shared" si="8"/>
        <v>82</v>
      </c>
      <c r="D550" s="432"/>
      <c r="E550" s="432"/>
      <c r="F550" s="438"/>
      <c r="G550" s="432"/>
      <c r="H550" s="432"/>
      <c r="I550" s="432"/>
      <c r="J550" s="432"/>
      <c r="K550" s="432"/>
      <c r="L550" s="432">
        <v>82</v>
      </c>
      <c r="M550" s="432"/>
      <c r="N550" s="432"/>
    </row>
    <row r="551" hidden="1" spans="1:14">
      <c r="A551" s="438">
        <v>2070699</v>
      </c>
      <c r="B551" s="398" t="s">
        <v>1986</v>
      </c>
      <c r="C551" s="307">
        <f t="shared" si="8"/>
        <v>0</v>
      </c>
      <c r="D551" s="432"/>
      <c r="E551" s="432"/>
      <c r="F551" s="438"/>
      <c r="G551" s="432"/>
      <c r="H551" s="432"/>
      <c r="I551" s="432"/>
      <c r="J551" s="432"/>
      <c r="K551" s="432"/>
      <c r="L551" s="432"/>
      <c r="M551" s="432"/>
      <c r="N551" s="432"/>
    </row>
    <row r="552" spans="1:14">
      <c r="A552" s="438">
        <v>20708</v>
      </c>
      <c r="B552" s="398" t="s">
        <v>1987</v>
      </c>
      <c r="C552" s="307">
        <f t="shared" si="8"/>
        <v>2631</v>
      </c>
      <c r="D552" s="432"/>
      <c r="E552" s="432"/>
      <c r="F552" s="438">
        <v>1192</v>
      </c>
      <c r="G552" s="432"/>
      <c r="H552" s="432"/>
      <c r="I552" s="432">
        <v>483</v>
      </c>
      <c r="J552" s="432">
        <v>919</v>
      </c>
      <c r="K552" s="432"/>
      <c r="L552" s="432">
        <v>35</v>
      </c>
      <c r="M552" s="432"/>
      <c r="N552" s="432">
        <v>2</v>
      </c>
    </row>
    <row r="553" hidden="1" spans="1:14">
      <c r="A553" s="438">
        <v>2070801</v>
      </c>
      <c r="B553" s="398" t="s">
        <v>1621</v>
      </c>
      <c r="C553" s="307">
        <f t="shared" si="8"/>
        <v>0</v>
      </c>
      <c r="D553" s="432"/>
      <c r="E553" s="432"/>
      <c r="F553" s="438"/>
      <c r="G553" s="432"/>
      <c r="H553" s="432"/>
      <c r="I553" s="432"/>
      <c r="J553" s="432"/>
      <c r="K553" s="432"/>
      <c r="L553" s="432"/>
      <c r="M553" s="432"/>
      <c r="N553" s="432"/>
    </row>
    <row r="554" hidden="1" spans="1:14">
      <c r="A554" s="438">
        <v>2070802</v>
      </c>
      <c r="B554" s="398" t="s">
        <v>1622</v>
      </c>
      <c r="C554" s="307">
        <f t="shared" si="8"/>
        <v>0</v>
      </c>
      <c r="D554" s="432"/>
      <c r="E554" s="432"/>
      <c r="F554" s="438"/>
      <c r="G554" s="432"/>
      <c r="H554" s="432"/>
      <c r="I554" s="432"/>
      <c r="J554" s="432"/>
      <c r="K554" s="432"/>
      <c r="L554" s="432"/>
      <c r="M554" s="432"/>
      <c r="N554" s="432"/>
    </row>
    <row r="555" hidden="1" spans="1:14">
      <c r="A555" s="438">
        <v>2070803</v>
      </c>
      <c r="B555" s="398" t="s">
        <v>1623</v>
      </c>
      <c r="C555" s="307">
        <f t="shared" si="8"/>
        <v>0</v>
      </c>
      <c r="D555" s="432"/>
      <c r="E555" s="432"/>
      <c r="F555" s="438"/>
      <c r="G555" s="432"/>
      <c r="H555" s="432"/>
      <c r="I555" s="432"/>
      <c r="J555" s="432"/>
      <c r="K555" s="432"/>
      <c r="L555" s="432"/>
      <c r="M555" s="432"/>
      <c r="N555" s="432"/>
    </row>
    <row r="556" hidden="1" spans="1:14">
      <c r="A556" s="438">
        <v>2070806</v>
      </c>
      <c r="B556" s="398" t="s">
        <v>1988</v>
      </c>
      <c r="C556" s="307">
        <f t="shared" si="8"/>
        <v>0</v>
      </c>
      <c r="D556" s="432"/>
      <c r="E556" s="432"/>
      <c r="F556" s="438"/>
      <c r="G556" s="432"/>
      <c r="H556" s="432"/>
      <c r="I556" s="432"/>
      <c r="J556" s="432"/>
      <c r="K556" s="432"/>
      <c r="L556" s="432"/>
      <c r="M556" s="432"/>
      <c r="N556" s="432"/>
    </row>
    <row r="557" spans="1:14">
      <c r="A557" s="438">
        <v>2070807</v>
      </c>
      <c r="B557" s="398" t="s">
        <v>1989</v>
      </c>
      <c r="C557" s="307">
        <f t="shared" si="8"/>
        <v>349</v>
      </c>
      <c r="D557" s="432"/>
      <c r="E557" s="432"/>
      <c r="F557" s="438"/>
      <c r="G557" s="432"/>
      <c r="H557" s="432"/>
      <c r="I557" s="432"/>
      <c r="J557" s="432">
        <v>314</v>
      </c>
      <c r="K557" s="432"/>
      <c r="L557" s="432">
        <v>35</v>
      </c>
      <c r="M557" s="432"/>
      <c r="N557" s="432"/>
    </row>
    <row r="558" spans="1:14">
      <c r="A558" s="438">
        <v>2070808</v>
      </c>
      <c r="B558" s="398" t="s">
        <v>1990</v>
      </c>
      <c r="C558" s="307">
        <f t="shared" si="8"/>
        <v>2282</v>
      </c>
      <c r="D558" s="432"/>
      <c r="E558" s="432"/>
      <c r="F558" s="438">
        <v>1192</v>
      </c>
      <c r="G558" s="432"/>
      <c r="H558" s="432"/>
      <c r="I558" s="432">
        <v>483</v>
      </c>
      <c r="J558" s="432">
        <v>605</v>
      </c>
      <c r="K558" s="432"/>
      <c r="L558" s="432"/>
      <c r="M558" s="432"/>
      <c r="N558" s="432">
        <v>2</v>
      </c>
    </row>
    <row r="559" hidden="1" spans="1:14">
      <c r="A559" s="438">
        <v>2070899</v>
      </c>
      <c r="B559" s="398" t="s">
        <v>1991</v>
      </c>
      <c r="C559" s="307">
        <f t="shared" si="8"/>
        <v>0</v>
      </c>
      <c r="D559" s="432"/>
      <c r="E559" s="432"/>
      <c r="F559" s="438"/>
      <c r="G559" s="432"/>
      <c r="H559" s="432"/>
      <c r="I559" s="432"/>
      <c r="J559" s="432"/>
      <c r="K559" s="432"/>
      <c r="L559" s="432"/>
      <c r="M559" s="432"/>
      <c r="N559" s="432"/>
    </row>
    <row r="560" hidden="1" spans="1:14">
      <c r="A560" s="438">
        <v>20799</v>
      </c>
      <c r="B560" s="398" t="s">
        <v>1992</v>
      </c>
      <c r="C560" s="307">
        <f t="shared" si="8"/>
        <v>0</v>
      </c>
      <c r="D560" s="432"/>
      <c r="E560" s="432"/>
      <c r="F560" s="438"/>
      <c r="G560" s="432"/>
      <c r="H560" s="432"/>
      <c r="I560" s="432"/>
      <c r="J560" s="432"/>
      <c r="K560" s="432"/>
      <c r="L560" s="432"/>
      <c r="M560" s="432"/>
      <c r="N560" s="432"/>
    </row>
    <row r="561" hidden="1" spans="1:14">
      <c r="A561" s="438">
        <v>2079902</v>
      </c>
      <c r="B561" s="398" t="s">
        <v>1993</v>
      </c>
      <c r="C561" s="307">
        <f t="shared" si="8"/>
        <v>0</v>
      </c>
      <c r="D561" s="432"/>
      <c r="E561" s="432"/>
      <c r="F561" s="438"/>
      <c r="G561" s="432"/>
      <c r="H561" s="432"/>
      <c r="I561" s="432"/>
      <c r="J561" s="432"/>
      <c r="K561" s="432"/>
      <c r="L561" s="432"/>
      <c r="M561" s="432"/>
      <c r="N561" s="432"/>
    </row>
    <row r="562" hidden="1" spans="1:14">
      <c r="A562" s="438">
        <v>2079903</v>
      </c>
      <c r="B562" s="398" t="s">
        <v>1994</v>
      </c>
      <c r="C562" s="307">
        <f t="shared" si="8"/>
        <v>0</v>
      </c>
      <c r="D562" s="432"/>
      <c r="E562" s="432"/>
      <c r="F562" s="438"/>
      <c r="G562" s="432"/>
      <c r="H562" s="432"/>
      <c r="I562" s="432"/>
      <c r="J562" s="432"/>
      <c r="K562" s="432"/>
      <c r="L562" s="432"/>
      <c r="M562" s="432"/>
      <c r="N562" s="432"/>
    </row>
    <row r="563" hidden="1" spans="1:14">
      <c r="A563" s="438">
        <v>2079999</v>
      </c>
      <c r="B563" s="398" t="s">
        <v>1995</v>
      </c>
      <c r="C563" s="307">
        <f t="shared" si="8"/>
        <v>0</v>
      </c>
      <c r="D563" s="432"/>
      <c r="E563" s="432"/>
      <c r="F563" s="438"/>
      <c r="G563" s="432"/>
      <c r="H563" s="432"/>
      <c r="I563" s="432"/>
      <c r="J563" s="432"/>
      <c r="K563" s="432"/>
      <c r="L563" s="432"/>
      <c r="M563" s="432"/>
      <c r="N563" s="432"/>
    </row>
    <row r="564" spans="1:16">
      <c r="A564" s="438">
        <v>208</v>
      </c>
      <c r="B564" s="439" t="s">
        <v>1996</v>
      </c>
      <c r="C564" s="307">
        <f t="shared" si="8"/>
        <v>261706</v>
      </c>
      <c r="D564" s="432"/>
      <c r="E564" s="432"/>
      <c r="F564" s="438">
        <v>96614</v>
      </c>
      <c r="G564" s="432">
        <v>6450</v>
      </c>
      <c r="H564" s="432">
        <v>14900</v>
      </c>
      <c r="I564" s="432">
        <v>3797</v>
      </c>
      <c r="J564" s="432">
        <v>317</v>
      </c>
      <c r="K564" s="432">
        <v>4371</v>
      </c>
      <c r="L564" s="432">
        <v>69449</v>
      </c>
      <c r="M564" s="432">
        <v>14829</v>
      </c>
      <c r="N564" s="432">
        <v>10979</v>
      </c>
      <c r="O564"/>
      <c r="P564">
        <v>40000</v>
      </c>
    </row>
    <row r="565" spans="1:16">
      <c r="A565" s="438">
        <v>20801</v>
      </c>
      <c r="B565" s="398" t="s">
        <v>1997</v>
      </c>
      <c r="C565" s="307">
        <f t="shared" si="8"/>
        <v>7923</v>
      </c>
      <c r="D565" s="432"/>
      <c r="E565" s="432"/>
      <c r="F565" s="438">
        <v>2443</v>
      </c>
      <c r="G565" s="432"/>
      <c r="H565" s="432"/>
      <c r="I565" s="432">
        <v>151</v>
      </c>
      <c r="J565" s="432">
        <v>7</v>
      </c>
      <c r="K565" s="432"/>
      <c r="L565" s="432">
        <v>1050</v>
      </c>
      <c r="M565" s="432">
        <v>555</v>
      </c>
      <c r="N565" s="432">
        <v>217</v>
      </c>
      <c r="O565"/>
      <c r="P565">
        <v>3500</v>
      </c>
    </row>
    <row r="566" spans="1:16">
      <c r="A566" s="438">
        <v>2080101</v>
      </c>
      <c r="B566" s="398" t="s">
        <v>1621</v>
      </c>
      <c r="C566" s="307">
        <f t="shared" si="8"/>
        <v>1115</v>
      </c>
      <c r="D566" s="432"/>
      <c r="E566" s="432"/>
      <c r="F566" s="445">
        <v>615</v>
      </c>
      <c r="G566" s="432"/>
      <c r="H566" s="432"/>
      <c r="I566" s="432"/>
      <c r="J566" s="432"/>
      <c r="K566" s="432"/>
      <c r="L566" s="432"/>
      <c r="M566" s="432"/>
      <c r="N566" s="432"/>
      <c r="O566"/>
      <c r="P566">
        <v>500</v>
      </c>
    </row>
    <row r="567" spans="1:16">
      <c r="A567" s="438">
        <v>2080102</v>
      </c>
      <c r="B567" s="398" t="s">
        <v>1622</v>
      </c>
      <c r="C567" s="307">
        <f t="shared" si="8"/>
        <v>467</v>
      </c>
      <c r="D567" s="432"/>
      <c r="E567" s="432"/>
      <c r="F567" s="438"/>
      <c r="G567" s="432"/>
      <c r="H567" s="432"/>
      <c r="I567" s="432">
        <v>0</v>
      </c>
      <c r="J567" s="432">
        <v>7</v>
      </c>
      <c r="K567" s="432"/>
      <c r="L567" s="432">
        <v>260</v>
      </c>
      <c r="M567" s="432"/>
      <c r="N567" s="432">
        <v>200</v>
      </c>
      <c r="O567"/>
      <c r="P567">
        <v>0</v>
      </c>
    </row>
    <row r="568" hidden="1" spans="1:14">
      <c r="A568" s="438">
        <v>2080103</v>
      </c>
      <c r="B568" s="398" t="s">
        <v>1623</v>
      </c>
      <c r="C568" s="307">
        <f t="shared" si="8"/>
        <v>0</v>
      </c>
      <c r="D568" s="432"/>
      <c r="E568" s="432"/>
      <c r="F568" s="438"/>
      <c r="G568" s="432"/>
      <c r="H568" s="432"/>
      <c r="I568" s="432"/>
      <c r="J568" s="432"/>
      <c r="K568" s="432"/>
      <c r="L568" s="432"/>
      <c r="M568" s="432"/>
      <c r="N568" s="432"/>
    </row>
    <row r="569" hidden="1" spans="1:14">
      <c r="A569" s="438">
        <v>2080104</v>
      </c>
      <c r="B569" s="398" t="s">
        <v>1998</v>
      </c>
      <c r="C569" s="307">
        <f t="shared" si="8"/>
        <v>0</v>
      </c>
      <c r="D569" s="432"/>
      <c r="E569" s="432"/>
      <c r="F569" s="438"/>
      <c r="G569" s="432"/>
      <c r="H569" s="432"/>
      <c r="I569" s="432"/>
      <c r="J569" s="432"/>
      <c r="K569" s="432"/>
      <c r="L569" s="432"/>
      <c r="M569" s="432"/>
      <c r="N569" s="432"/>
    </row>
    <row r="570" hidden="1" spans="1:14">
      <c r="A570" s="438">
        <v>2080105</v>
      </c>
      <c r="B570" s="398" t="s">
        <v>1999</v>
      </c>
      <c r="C570" s="307">
        <f t="shared" si="8"/>
        <v>0</v>
      </c>
      <c r="D570" s="432"/>
      <c r="E570" s="432"/>
      <c r="F570" s="438"/>
      <c r="G570" s="432"/>
      <c r="H570" s="432"/>
      <c r="I570" s="432"/>
      <c r="J570" s="432"/>
      <c r="K570" s="432"/>
      <c r="L570" s="432"/>
      <c r="M570" s="432"/>
      <c r="N570" s="432"/>
    </row>
    <row r="571" hidden="1" spans="1:14">
      <c r="A571" s="438">
        <v>2080106</v>
      </c>
      <c r="B571" s="398" t="s">
        <v>2000</v>
      </c>
      <c r="C571" s="307">
        <f t="shared" si="8"/>
        <v>0</v>
      </c>
      <c r="D571" s="432"/>
      <c r="E571" s="432"/>
      <c r="F571" s="438"/>
      <c r="G571" s="432"/>
      <c r="H571" s="432"/>
      <c r="I571" s="432"/>
      <c r="J571" s="432"/>
      <c r="K571" s="432"/>
      <c r="L571" s="432"/>
      <c r="M571" s="432"/>
      <c r="N571" s="432"/>
    </row>
    <row r="572" hidden="1" spans="1:14">
      <c r="A572" s="438">
        <v>2080107</v>
      </c>
      <c r="B572" s="398" t="s">
        <v>2001</v>
      </c>
      <c r="C572" s="307">
        <f t="shared" si="8"/>
        <v>0</v>
      </c>
      <c r="D572" s="432"/>
      <c r="E572" s="432"/>
      <c r="F572" s="438"/>
      <c r="G572" s="432"/>
      <c r="H572" s="432"/>
      <c r="I572" s="432"/>
      <c r="J572" s="432"/>
      <c r="K572" s="432"/>
      <c r="L572" s="432"/>
      <c r="M572" s="432"/>
      <c r="N572" s="432"/>
    </row>
    <row r="573" spans="1:16">
      <c r="A573" s="438">
        <v>2080108</v>
      </c>
      <c r="B573" s="398" t="s">
        <v>1662</v>
      </c>
      <c r="C573" s="307">
        <f t="shared" si="8"/>
        <v>39</v>
      </c>
      <c r="D573" s="432"/>
      <c r="E573" s="432"/>
      <c r="F573" s="438"/>
      <c r="G573" s="432"/>
      <c r="H573" s="432"/>
      <c r="I573" s="432"/>
      <c r="J573" s="432"/>
      <c r="K573" s="432"/>
      <c r="L573" s="432">
        <v>39</v>
      </c>
      <c r="M573" s="432"/>
      <c r="N573" s="432"/>
      <c r="O573"/>
      <c r="P573">
        <v>0</v>
      </c>
    </row>
    <row r="574" spans="1:16">
      <c r="A574" s="438">
        <v>2080109</v>
      </c>
      <c r="B574" s="398" t="s">
        <v>2002</v>
      </c>
      <c r="C574" s="307">
        <f t="shared" si="8"/>
        <v>3087</v>
      </c>
      <c r="D574" s="432"/>
      <c r="E574" s="432"/>
      <c r="F574" s="438">
        <v>1212</v>
      </c>
      <c r="G574" s="432"/>
      <c r="H574" s="432"/>
      <c r="I574" s="432"/>
      <c r="J574" s="432"/>
      <c r="K574" s="432"/>
      <c r="L574" s="432">
        <v>358</v>
      </c>
      <c r="M574" s="432"/>
      <c r="N574" s="432">
        <v>17</v>
      </c>
      <c r="O574"/>
      <c r="P574">
        <v>1500</v>
      </c>
    </row>
    <row r="575" hidden="1" spans="1:14">
      <c r="A575" s="438">
        <v>2080110</v>
      </c>
      <c r="B575" s="398" t="s">
        <v>2003</v>
      </c>
      <c r="C575" s="307">
        <f t="shared" si="8"/>
        <v>0</v>
      </c>
      <c r="D575" s="432"/>
      <c r="E575" s="432"/>
      <c r="F575" s="438"/>
      <c r="G575" s="432"/>
      <c r="H575" s="432"/>
      <c r="I575" s="432"/>
      <c r="J575" s="432"/>
      <c r="K575" s="432"/>
      <c r="L575" s="432"/>
      <c r="M575" s="432"/>
      <c r="N575" s="432"/>
    </row>
    <row r="576" hidden="1" spans="1:14">
      <c r="A576" s="438">
        <v>2080111</v>
      </c>
      <c r="B576" s="398" t="s">
        <v>2004</v>
      </c>
      <c r="C576" s="307">
        <f t="shared" si="8"/>
        <v>0</v>
      </c>
      <c r="D576" s="432"/>
      <c r="E576" s="432"/>
      <c r="F576" s="438"/>
      <c r="G576" s="432"/>
      <c r="H576" s="432"/>
      <c r="I576" s="432"/>
      <c r="J576" s="432"/>
      <c r="K576" s="432"/>
      <c r="L576" s="432"/>
      <c r="M576" s="432"/>
      <c r="N576" s="432"/>
    </row>
    <row r="577" hidden="1" spans="1:14">
      <c r="A577" s="438">
        <v>2080112</v>
      </c>
      <c r="B577" s="398" t="s">
        <v>2005</v>
      </c>
      <c r="C577" s="307">
        <f t="shared" si="8"/>
        <v>0</v>
      </c>
      <c r="D577" s="432"/>
      <c r="E577" s="432"/>
      <c r="F577" s="438"/>
      <c r="G577" s="432"/>
      <c r="H577" s="432"/>
      <c r="I577" s="432"/>
      <c r="J577" s="432"/>
      <c r="K577" s="432"/>
      <c r="L577" s="432"/>
      <c r="M577" s="432"/>
      <c r="N577" s="432"/>
    </row>
    <row r="578" hidden="1" spans="1:14">
      <c r="A578" s="438">
        <v>2080113</v>
      </c>
      <c r="B578" s="398" t="s">
        <v>2006</v>
      </c>
      <c r="C578" s="307">
        <f t="shared" si="8"/>
        <v>0</v>
      </c>
      <c r="D578" s="432"/>
      <c r="E578" s="432"/>
      <c r="F578" s="438"/>
      <c r="G578" s="432"/>
      <c r="H578" s="432"/>
      <c r="I578" s="432"/>
      <c r="J578" s="432"/>
      <c r="K578" s="432"/>
      <c r="L578" s="432"/>
      <c r="M578" s="432"/>
      <c r="N578" s="432"/>
    </row>
    <row r="579" hidden="1" spans="1:14">
      <c r="A579" s="438">
        <v>2080114</v>
      </c>
      <c r="B579" s="398" t="s">
        <v>2007</v>
      </c>
      <c r="C579" s="307">
        <f t="shared" si="8"/>
        <v>0</v>
      </c>
      <c r="D579" s="432"/>
      <c r="E579" s="432"/>
      <c r="F579" s="438"/>
      <c r="G579" s="432"/>
      <c r="H579" s="432"/>
      <c r="I579" s="432"/>
      <c r="J579" s="432"/>
      <c r="K579" s="432"/>
      <c r="L579" s="432"/>
      <c r="M579" s="432"/>
      <c r="N579" s="432"/>
    </row>
    <row r="580" hidden="1" spans="1:14">
      <c r="A580" s="438">
        <v>2080115</v>
      </c>
      <c r="B580" s="398" t="s">
        <v>2008</v>
      </c>
      <c r="C580" s="307">
        <f t="shared" si="8"/>
        <v>0</v>
      </c>
      <c r="D580" s="432"/>
      <c r="E580" s="432"/>
      <c r="F580" s="438"/>
      <c r="G580" s="432"/>
      <c r="H580" s="432"/>
      <c r="I580" s="432"/>
      <c r="J580" s="432"/>
      <c r="K580" s="432"/>
      <c r="L580" s="432"/>
      <c r="M580" s="432"/>
      <c r="N580" s="432"/>
    </row>
    <row r="581" hidden="1" spans="1:16">
      <c r="A581" s="438">
        <v>2080116</v>
      </c>
      <c r="B581" s="398" t="s">
        <v>2009</v>
      </c>
      <c r="C581" s="307">
        <f t="shared" si="8"/>
        <v>0</v>
      </c>
      <c r="D581" s="432"/>
      <c r="E581" s="432"/>
      <c r="F581" s="438"/>
      <c r="G581" s="432"/>
      <c r="H581" s="432"/>
      <c r="I581" s="432"/>
      <c r="J581" s="432"/>
      <c r="K581" s="432"/>
      <c r="L581" s="432"/>
      <c r="M581" s="432"/>
      <c r="N581" s="432"/>
      <c r="O581"/>
      <c r="P581">
        <v>0</v>
      </c>
    </row>
    <row r="582" spans="1:16">
      <c r="A582" s="438">
        <v>2080150</v>
      </c>
      <c r="B582" s="398" t="s">
        <v>1630</v>
      </c>
      <c r="C582" s="307">
        <f t="shared" ref="C582:C645" si="9">D582+E582+F582+G582+H582+I582+J582+K582+L582+M582+N582+O582+P582</f>
        <v>786</v>
      </c>
      <c r="D582" s="432"/>
      <c r="E582" s="432"/>
      <c r="F582" s="438">
        <v>286</v>
      </c>
      <c r="G582" s="432"/>
      <c r="H582" s="432"/>
      <c r="I582" s="432"/>
      <c r="J582" s="432"/>
      <c r="K582" s="432"/>
      <c r="L582" s="432"/>
      <c r="M582" s="432"/>
      <c r="N582" s="432"/>
      <c r="O582"/>
      <c r="P582">
        <v>500</v>
      </c>
    </row>
    <row r="583" spans="1:16">
      <c r="A583" s="438">
        <v>2080199</v>
      </c>
      <c r="B583" s="398" t="s">
        <v>2010</v>
      </c>
      <c r="C583" s="307">
        <f t="shared" si="9"/>
        <v>2429</v>
      </c>
      <c r="D583" s="432"/>
      <c r="E583" s="432"/>
      <c r="F583" s="438">
        <v>330</v>
      </c>
      <c r="G583" s="432"/>
      <c r="H583" s="432"/>
      <c r="I583" s="432">
        <v>151</v>
      </c>
      <c r="J583" s="432"/>
      <c r="K583" s="432"/>
      <c r="L583" s="432">
        <v>393</v>
      </c>
      <c r="M583" s="432">
        <v>555</v>
      </c>
      <c r="N583" s="432"/>
      <c r="O583"/>
      <c r="P583">
        <v>1000</v>
      </c>
    </row>
    <row r="584" spans="1:16">
      <c r="A584" s="438">
        <v>20802</v>
      </c>
      <c r="B584" s="398" t="s">
        <v>2011</v>
      </c>
      <c r="C584" s="307">
        <f t="shared" si="9"/>
        <v>1956</v>
      </c>
      <c r="D584" s="432"/>
      <c r="E584" s="432"/>
      <c r="F584" s="438">
        <v>489</v>
      </c>
      <c r="G584" s="432"/>
      <c r="H584" s="432"/>
      <c r="I584" s="432">
        <v>0</v>
      </c>
      <c r="J584" s="432">
        <v>297</v>
      </c>
      <c r="K584" s="432"/>
      <c r="L584" s="432">
        <v>170</v>
      </c>
      <c r="M584" s="432"/>
      <c r="N584" s="432"/>
      <c r="O584"/>
      <c r="P584">
        <v>1000</v>
      </c>
    </row>
    <row r="585" spans="1:16">
      <c r="A585" s="438">
        <v>2080201</v>
      </c>
      <c r="B585" s="398" t="s">
        <v>1621</v>
      </c>
      <c r="C585" s="307">
        <f t="shared" si="9"/>
        <v>989</v>
      </c>
      <c r="D585" s="432"/>
      <c r="E585" s="432"/>
      <c r="F585" s="438">
        <v>489</v>
      </c>
      <c r="G585" s="432"/>
      <c r="H585" s="432"/>
      <c r="I585" s="432"/>
      <c r="J585" s="432"/>
      <c r="K585" s="432"/>
      <c r="L585" s="432"/>
      <c r="M585" s="432"/>
      <c r="N585" s="432"/>
      <c r="O585"/>
      <c r="P585">
        <v>500</v>
      </c>
    </row>
    <row r="586" hidden="1" spans="1:14">
      <c r="A586" s="438">
        <v>2080202</v>
      </c>
      <c r="B586" s="398" t="s">
        <v>1622</v>
      </c>
      <c r="C586" s="307">
        <f t="shared" si="9"/>
        <v>0</v>
      </c>
      <c r="D586" s="432"/>
      <c r="E586" s="432"/>
      <c r="F586" s="438"/>
      <c r="G586" s="432"/>
      <c r="H586" s="432"/>
      <c r="I586" s="432"/>
      <c r="J586" s="432"/>
      <c r="K586" s="432"/>
      <c r="L586" s="432"/>
      <c r="M586" s="432"/>
      <c r="N586" s="432"/>
    </row>
    <row r="587" hidden="1" spans="1:14">
      <c r="A587" s="438">
        <v>2080203</v>
      </c>
      <c r="B587" s="398" t="s">
        <v>1623</v>
      </c>
      <c r="C587" s="307">
        <f t="shared" si="9"/>
        <v>0</v>
      </c>
      <c r="D587" s="432"/>
      <c r="E587" s="432"/>
      <c r="F587" s="438"/>
      <c r="G587" s="432"/>
      <c r="H587" s="432"/>
      <c r="I587" s="432"/>
      <c r="J587" s="432"/>
      <c r="K587" s="432"/>
      <c r="L587" s="432"/>
      <c r="M587" s="432"/>
      <c r="N587" s="432"/>
    </row>
    <row r="588" hidden="1" spans="1:14">
      <c r="A588" s="438">
        <v>2080206</v>
      </c>
      <c r="B588" s="398" t="s">
        <v>2012</v>
      </c>
      <c r="C588" s="307">
        <f t="shared" si="9"/>
        <v>0</v>
      </c>
      <c r="D588" s="432"/>
      <c r="E588" s="432"/>
      <c r="F588" s="438"/>
      <c r="G588" s="432"/>
      <c r="H588" s="432"/>
      <c r="I588" s="432"/>
      <c r="J588" s="432"/>
      <c r="K588" s="432"/>
      <c r="L588" s="432"/>
      <c r="M588" s="432"/>
      <c r="N588" s="432"/>
    </row>
    <row r="589" spans="1:16">
      <c r="A589" s="438">
        <v>2080207</v>
      </c>
      <c r="B589" s="398" t="s">
        <v>2013</v>
      </c>
      <c r="C589" s="307">
        <f t="shared" si="9"/>
        <v>100</v>
      </c>
      <c r="D589" s="432"/>
      <c r="E589" s="432"/>
      <c r="F589" s="438"/>
      <c r="G589" s="432"/>
      <c r="H589" s="432"/>
      <c r="I589" s="432"/>
      <c r="J589" s="432"/>
      <c r="K589" s="432"/>
      <c r="L589" s="432"/>
      <c r="M589" s="432"/>
      <c r="N589" s="432"/>
      <c r="O589"/>
      <c r="P589">
        <v>100</v>
      </c>
    </row>
    <row r="590" hidden="1" spans="1:14">
      <c r="A590" s="438">
        <v>2080208</v>
      </c>
      <c r="B590" s="398" t="s">
        <v>2014</v>
      </c>
      <c r="C590" s="307">
        <f t="shared" si="9"/>
        <v>0</v>
      </c>
      <c r="D590" s="432"/>
      <c r="E590" s="432"/>
      <c r="F590" s="438"/>
      <c r="G590" s="432"/>
      <c r="H590" s="432"/>
      <c r="I590" s="432"/>
      <c r="J590" s="432"/>
      <c r="K590" s="432"/>
      <c r="L590" s="432"/>
      <c r="M590" s="432"/>
      <c r="N590" s="432"/>
    </row>
    <row r="591" spans="1:16">
      <c r="A591" s="438">
        <v>2080209</v>
      </c>
      <c r="B591" s="398" t="s">
        <v>2015</v>
      </c>
      <c r="C591" s="307">
        <f t="shared" si="9"/>
        <v>100</v>
      </c>
      <c r="D591" s="432"/>
      <c r="E591" s="432"/>
      <c r="F591" s="438"/>
      <c r="G591" s="432"/>
      <c r="H591" s="432"/>
      <c r="I591" s="432"/>
      <c r="J591" s="432"/>
      <c r="K591" s="432"/>
      <c r="L591" s="432"/>
      <c r="M591" s="432"/>
      <c r="N591" s="432"/>
      <c r="O591"/>
      <c r="P591">
        <v>100</v>
      </c>
    </row>
    <row r="592" spans="1:16">
      <c r="A592" s="438">
        <v>2080299</v>
      </c>
      <c r="B592" s="398" t="s">
        <v>2016</v>
      </c>
      <c r="C592" s="307">
        <f t="shared" si="9"/>
        <v>767</v>
      </c>
      <c r="D592" s="432"/>
      <c r="E592" s="432"/>
      <c r="F592" s="438"/>
      <c r="G592" s="432"/>
      <c r="H592" s="432"/>
      <c r="I592" s="432">
        <v>0</v>
      </c>
      <c r="J592" s="432">
        <v>297</v>
      </c>
      <c r="K592" s="432"/>
      <c r="L592" s="432">
        <v>170</v>
      </c>
      <c r="M592" s="432"/>
      <c r="N592" s="432"/>
      <c r="O592"/>
      <c r="P592">
        <v>300</v>
      </c>
    </row>
    <row r="593" hidden="1" spans="1:16">
      <c r="A593" s="438">
        <v>20804</v>
      </c>
      <c r="B593" s="398" t="s">
        <v>2017</v>
      </c>
      <c r="C593" s="307">
        <f t="shared" si="9"/>
        <v>0</v>
      </c>
      <c r="D593" s="432"/>
      <c r="E593" s="432"/>
      <c r="F593" s="438"/>
      <c r="G593" s="432"/>
      <c r="H593" s="432"/>
      <c r="I593" s="432"/>
      <c r="J593" s="432"/>
      <c r="K593" s="432"/>
      <c r="L593" s="432"/>
      <c r="M593" s="432"/>
      <c r="N593" s="432"/>
      <c r="O593"/>
      <c r="P593">
        <v>0</v>
      </c>
    </row>
    <row r="594" hidden="1" spans="1:14">
      <c r="A594" s="438">
        <v>2080402</v>
      </c>
      <c r="B594" s="398" t="s">
        <v>2018</v>
      </c>
      <c r="C594" s="307">
        <f t="shared" si="9"/>
        <v>0</v>
      </c>
      <c r="D594" s="432"/>
      <c r="E594" s="432"/>
      <c r="F594" s="438"/>
      <c r="G594" s="432"/>
      <c r="H594" s="432"/>
      <c r="I594" s="432"/>
      <c r="J594" s="432"/>
      <c r="K594" s="432"/>
      <c r="L594" s="432"/>
      <c r="M594" s="432"/>
      <c r="N594" s="432"/>
    </row>
    <row r="595" spans="1:16">
      <c r="A595" s="438">
        <v>20805</v>
      </c>
      <c r="B595" s="398" t="s">
        <v>2019</v>
      </c>
      <c r="C595" s="307">
        <f t="shared" si="9"/>
        <v>121182</v>
      </c>
      <c r="D595" s="432"/>
      <c r="E595" s="432"/>
      <c r="F595" s="438">
        <v>91915</v>
      </c>
      <c r="G595" s="432">
        <v>6450</v>
      </c>
      <c r="H595" s="432">
        <v>19</v>
      </c>
      <c r="I595" s="432">
        <v>29</v>
      </c>
      <c r="J595" s="432"/>
      <c r="K595" s="432"/>
      <c r="L595" s="432"/>
      <c r="M595" s="432">
        <v>14269</v>
      </c>
      <c r="N595" s="432"/>
      <c r="O595"/>
      <c r="P595">
        <v>8500</v>
      </c>
    </row>
    <row r="596" spans="1:16">
      <c r="A596" s="438">
        <v>2080501</v>
      </c>
      <c r="B596" s="398" t="s">
        <v>2020</v>
      </c>
      <c r="C596" s="307">
        <f t="shared" si="9"/>
        <v>334</v>
      </c>
      <c r="D596" s="432"/>
      <c r="E596" s="432"/>
      <c r="F596" s="438">
        <v>34</v>
      </c>
      <c r="G596" s="432"/>
      <c r="H596" s="432"/>
      <c r="I596" s="432"/>
      <c r="J596" s="432"/>
      <c r="K596" s="432"/>
      <c r="L596" s="432"/>
      <c r="M596" s="432"/>
      <c r="N596" s="432"/>
      <c r="O596"/>
      <c r="P596">
        <v>300</v>
      </c>
    </row>
    <row r="597" spans="1:16">
      <c r="A597" s="438">
        <v>2080502</v>
      </c>
      <c r="B597" s="398" t="s">
        <v>2021</v>
      </c>
      <c r="C597" s="307">
        <f t="shared" si="9"/>
        <v>215</v>
      </c>
      <c r="D597" s="432"/>
      <c r="E597" s="432"/>
      <c r="F597" s="438">
        <v>15</v>
      </c>
      <c r="G597" s="432"/>
      <c r="H597" s="432"/>
      <c r="I597" s="432"/>
      <c r="J597" s="432"/>
      <c r="K597" s="432"/>
      <c r="L597" s="432"/>
      <c r="M597" s="432"/>
      <c r="N597" s="432"/>
      <c r="O597"/>
      <c r="P597">
        <v>200</v>
      </c>
    </row>
    <row r="598" hidden="1" spans="1:14">
      <c r="A598" s="438">
        <v>2080503</v>
      </c>
      <c r="B598" s="398" t="s">
        <v>2022</v>
      </c>
      <c r="C598" s="307">
        <f t="shared" si="9"/>
        <v>0</v>
      </c>
      <c r="D598" s="432"/>
      <c r="E598" s="432"/>
      <c r="F598" s="438"/>
      <c r="G598" s="432"/>
      <c r="H598" s="432"/>
      <c r="I598" s="432"/>
      <c r="J598" s="432"/>
      <c r="K598" s="432"/>
      <c r="L598" s="432"/>
      <c r="M598" s="432"/>
      <c r="N598" s="432"/>
    </row>
    <row r="599" spans="1:16">
      <c r="A599" s="438">
        <v>2080505</v>
      </c>
      <c r="B599" s="398" t="s">
        <v>2023</v>
      </c>
      <c r="C599" s="307">
        <f t="shared" si="9"/>
        <v>55582</v>
      </c>
      <c r="D599" s="432"/>
      <c r="E599" s="432"/>
      <c r="F599" s="445">
        <v>41882</v>
      </c>
      <c r="G599" s="432">
        <v>4300</v>
      </c>
      <c r="H599" s="432"/>
      <c r="I599" s="432"/>
      <c r="J599" s="432"/>
      <c r="K599" s="432"/>
      <c r="L599" s="432"/>
      <c r="M599" s="432">
        <v>6400</v>
      </c>
      <c r="N599" s="432"/>
      <c r="O599"/>
      <c r="P599">
        <v>3000</v>
      </c>
    </row>
    <row r="600" spans="1:16">
      <c r="A600" s="438">
        <v>2080506</v>
      </c>
      <c r="B600" s="398" t="s">
        <v>2024</v>
      </c>
      <c r="C600" s="307">
        <f t="shared" si="9"/>
        <v>28290</v>
      </c>
      <c r="D600" s="432"/>
      <c r="E600" s="432"/>
      <c r="F600" s="438">
        <v>20940</v>
      </c>
      <c r="G600" s="432">
        <v>2150</v>
      </c>
      <c r="H600" s="432"/>
      <c r="I600" s="432"/>
      <c r="J600" s="432"/>
      <c r="K600" s="432"/>
      <c r="L600" s="432"/>
      <c r="M600" s="432">
        <v>3200</v>
      </c>
      <c r="N600" s="432"/>
      <c r="O600"/>
      <c r="P600">
        <v>2000</v>
      </c>
    </row>
    <row r="601" hidden="1" spans="1:14">
      <c r="A601" s="438">
        <v>2080507</v>
      </c>
      <c r="B601" s="398" t="s">
        <v>2025</v>
      </c>
      <c r="C601" s="307">
        <f t="shared" si="9"/>
        <v>0</v>
      </c>
      <c r="D601" s="432"/>
      <c r="E601" s="432"/>
      <c r="F601" s="438"/>
      <c r="G601" s="432"/>
      <c r="H601" s="432"/>
      <c r="I601" s="432"/>
      <c r="J601" s="432"/>
      <c r="K601" s="432"/>
      <c r="L601" s="432"/>
      <c r="M601" s="432"/>
      <c r="N601" s="432"/>
    </row>
    <row r="602" hidden="1" spans="1:14">
      <c r="A602" s="438">
        <v>2080508</v>
      </c>
      <c r="B602" s="398" t="s">
        <v>2026</v>
      </c>
      <c r="C602" s="307">
        <f t="shared" si="9"/>
        <v>0</v>
      </c>
      <c r="D602" s="432"/>
      <c r="E602" s="432"/>
      <c r="F602" s="438"/>
      <c r="G602" s="432"/>
      <c r="H602" s="432"/>
      <c r="I602" s="432"/>
      <c r="J602" s="432"/>
      <c r="K602" s="432"/>
      <c r="L602" s="432"/>
      <c r="M602" s="432"/>
      <c r="N602" s="432"/>
    </row>
    <row r="603" spans="1:16">
      <c r="A603" s="438">
        <v>2080599</v>
      </c>
      <c r="B603" s="398" t="s">
        <v>2027</v>
      </c>
      <c r="C603" s="307">
        <f t="shared" si="9"/>
        <v>36761</v>
      </c>
      <c r="D603" s="432"/>
      <c r="E603" s="432"/>
      <c r="F603" s="438">
        <v>29044</v>
      </c>
      <c r="G603" s="432"/>
      <c r="H603" s="432">
        <v>19</v>
      </c>
      <c r="I603" s="432">
        <v>29</v>
      </c>
      <c r="J603" s="432"/>
      <c r="K603" s="432"/>
      <c r="L603" s="432"/>
      <c r="M603" s="432">
        <v>4669</v>
      </c>
      <c r="N603" s="432"/>
      <c r="O603"/>
      <c r="P603">
        <v>3000</v>
      </c>
    </row>
    <row r="604" hidden="1" spans="1:16">
      <c r="A604" s="438">
        <v>20806</v>
      </c>
      <c r="B604" s="398" t="s">
        <v>2028</v>
      </c>
      <c r="C604" s="307">
        <f t="shared" si="9"/>
        <v>0</v>
      </c>
      <c r="D604" s="432"/>
      <c r="E604" s="432"/>
      <c r="F604" s="438"/>
      <c r="G604" s="432"/>
      <c r="H604" s="432"/>
      <c r="I604" s="432"/>
      <c r="J604" s="432"/>
      <c r="K604" s="432"/>
      <c r="L604" s="432"/>
      <c r="M604" s="432"/>
      <c r="N604" s="432"/>
      <c r="O604"/>
      <c r="P604">
        <v>0</v>
      </c>
    </row>
    <row r="605" hidden="1" spans="1:14">
      <c r="A605" s="438">
        <v>2080601</v>
      </c>
      <c r="B605" s="398" t="s">
        <v>2029</v>
      </c>
      <c r="C605" s="307">
        <f t="shared" si="9"/>
        <v>0</v>
      </c>
      <c r="D605" s="432"/>
      <c r="E605" s="432"/>
      <c r="F605" s="438"/>
      <c r="G605" s="432"/>
      <c r="H605" s="432"/>
      <c r="I605" s="432"/>
      <c r="J605" s="432"/>
      <c r="K605" s="432"/>
      <c r="L605" s="432"/>
      <c r="M605" s="432"/>
      <c r="N605" s="432"/>
    </row>
    <row r="606" hidden="1" spans="1:14">
      <c r="A606" s="438">
        <v>2080602</v>
      </c>
      <c r="B606" s="398" t="s">
        <v>2030</v>
      </c>
      <c r="C606" s="307">
        <f t="shared" si="9"/>
        <v>0</v>
      </c>
      <c r="D606" s="432"/>
      <c r="E606" s="432"/>
      <c r="F606" s="438"/>
      <c r="G606" s="432"/>
      <c r="H606" s="432"/>
      <c r="I606" s="432"/>
      <c r="J606" s="432"/>
      <c r="K606" s="432"/>
      <c r="L606" s="432"/>
      <c r="M606" s="432"/>
      <c r="N606" s="432"/>
    </row>
    <row r="607" hidden="1" spans="1:14">
      <c r="A607" s="438">
        <v>2080699</v>
      </c>
      <c r="B607" s="398" t="s">
        <v>2031</v>
      </c>
      <c r="C607" s="307">
        <f t="shared" si="9"/>
        <v>0</v>
      </c>
      <c r="D607" s="432"/>
      <c r="E607" s="432"/>
      <c r="F607" s="438"/>
      <c r="G607" s="432"/>
      <c r="H607" s="432"/>
      <c r="I607" s="432"/>
      <c r="J607" s="432"/>
      <c r="K607" s="432"/>
      <c r="L607" s="432"/>
      <c r="M607" s="432"/>
      <c r="N607" s="432"/>
    </row>
    <row r="608" spans="1:16">
      <c r="A608" s="438">
        <v>20807</v>
      </c>
      <c r="B608" s="398" t="s">
        <v>2032</v>
      </c>
      <c r="C608" s="307">
        <f t="shared" si="9"/>
        <v>12025</v>
      </c>
      <c r="D608" s="432"/>
      <c r="E608" s="432"/>
      <c r="F608" s="438"/>
      <c r="G608" s="432"/>
      <c r="H608" s="432"/>
      <c r="I608" s="432">
        <v>117</v>
      </c>
      <c r="J608" s="432"/>
      <c r="K608" s="432"/>
      <c r="L608" s="432">
        <v>4363</v>
      </c>
      <c r="M608" s="432"/>
      <c r="N608" s="432">
        <v>545</v>
      </c>
      <c r="O608"/>
      <c r="P608">
        <v>7000</v>
      </c>
    </row>
    <row r="609" spans="1:16">
      <c r="A609" s="438">
        <v>2080701</v>
      </c>
      <c r="B609" s="398" t="s">
        <v>2033</v>
      </c>
      <c r="C609" s="307">
        <f t="shared" si="9"/>
        <v>1529</v>
      </c>
      <c r="D609" s="432"/>
      <c r="E609" s="432"/>
      <c r="F609" s="438"/>
      <c r="G609" s="432"/>
      <c r="H609" s="432"/>
      <c r="I609" s="432"/>
      <c r="J609" s="432"/>
      <c r="K609" s="432"/>
      <c r="L609" s="432">
        <v>343</v>
      </c>
      <c r="M609" s="432"/>
      <c r="N609" s="432">
        <v>186</v>
      </c>
      <c r="O609"/>
      <c r="P609">
        <v>1000</v>
      </c>
    </row>
    <row r="610" hidden="1" spans="1:14">
      <c r="A610" s="438">
        <v>2080702</v>
      </c>
      <c r="B610" s="398" t="s">
        <v>2034</v>
      </c>
      <c r="C610" s="307">
        <f t="shared" si="9"/>
        <v>0</v>
      </c>
      <c r="D610" s="432"/>
      <c r="E610" s="432"/>
      <c r="F610" s="438"/>
      <c r="G610" s="432"/>
      <c r="H610" s="432"/>
      <c r="I610" s="432"/>
      <c r="J610" s="432"/>
      <c r="K610" s="432"/>
      <c r="L610" s="432"/>
      <c r="M610" s="432"/>
      <c r="N610" s="432"/>
    </row>
    <row r="611" spans="1:16">
      <c r="A611" s="438">
        <v>2080704</v>
      </c>
      <c r="B611" s="398" t="s">
        <v>2035</v>
      </c>
      <c r="C611" s="307">
        <f t="shared" si="9"/>
        <v>4715</v>
      </c>
      <c r="D611" s="432"/>
      <c r="E611" s="432"/>
      <c r="F611" s="438"/>
      <c r="G611" s="432"/>
      <c r="H611" s="432"/>
      <c r="I611" s="432"/>
      <c r="J611" s="432"/>
      <c r="K611" s="432"/>
      <c r="L611" s="432">
        <v>3870</v>
      </c>
      <c r="M611" s="432"/>
      <c r="N611" s="432">
        <v>345</v>
      </c>
      <c r="O611"/>
      <c r="P611">
        <v>500</v>
      </c>
    </row>
    <row r="612" spans="1:16">
      <c r="A612" s="438">
        <v>2080705</v>
      </c>
      <c r="B612" s="398" t="s">
        <v>2036</v>
      </c>
      <c r="C612" s="307">
        <f t="shared" si="9"/>
        <v>2127</v>
      </c>
      <c r="D612" s="432"/>
      <c r="E612" s="432"/>
      <c r="F612" s="438"/>
      <c r="G612" s="432"/>
      <c r="H612" s="432"/>
      <c r="I612" s="432">
        <v>117</v>
      </c>
      <c r="J612" s="432"/>
      <c r="K612" s="432"/>
      <c r="L612" s="432"/>
      <c r="M612" s="432"/>
      <c r="N612" s="432">
        <v>10</v>
      </c>
      <c r="O612"/>
      <c r="P612">
        <v>2000</v>
      </c>
    </row>
    <row r="613" hidden="1" spans="1:14">
      <c r="A613" s="438">
        <v>2080709</v>
      </c>
      <c r="B613" s="398" t="s">
        <v>2037</v>
      </c>
      <c r="C613" s="307">
        <f t="shared" si="9"/>
        <v>0</v>
      </c>
      <c r="D613" s="432"/>
      <c r="E613" s="432"/>
      <c r="F613" s="438"/>
      <c r="G613" s="432"/>
      <c r="H613" s="432"/>
      <c r="I613" s="432"/>
      <c r="J613" s="432"/>
      <c r="K613" s="432"/>
      <c r="L613" s="432"/>
      <c r="M613" s="432"/>
      <c r="N613" s="432"/>
    </row>
    <row r="614" spans="1:16">
      <c r="A614" s="438">
        <v>2080711</v>
      </c>
      <c r="B614" s="398" t="s">
        <v>2038</v>
      </c>
      <c r="C614" s="307">
        <f t="shared" si="9"/>
        <v>654</v>
      </c>
      <c r="D614" s="432"/>
      <c r="E614" s="432"/>
      <c r="F614" s="438"/>
      <c r="G614" s="432"/>
      <c r="H614" s="432"/>
      <c r="I614" s="432"/>
      <c r="J614" s="432"/>
      <c r="K614" s="432"/>
      <c r="L614" s="432">
        <v>150</v>
      </c>
      <c r="M614" s="432"/>
      <c r="N614" s="432">
        <v>4</v>
      </c>
      <c r="O614"/>
      <c r="P614">
        <v>500</v>
      </c>
    </row>
    <row r="615" hidden="1" spans="1:14">
      <c r="A615" s="438">
        <v>2080712</v>
      </c>
      <c r="B615" s="398" t="s">
        <v>2039</v>
      </c>
      <c r="C615" s="307">
        <f t="shared" si="9"/>
        <v>0</v>
      </c>
      <c r="D615" s="432"/>
      <c r="E615" s="432"/>
      <c r="F615" s="438"/>
      <c r="G615" s="432"/>
      <c r="H615" s="432"/>
      <c r="I615" s="432"/>
      <c r="J615" s="432"/>
      <c r="K615" s="432"/>
      <c r="L615" s="432"/>
      <c r="M615" s="432"/>
      <c r="N615" s="432"/>
    </row>
    <row r="616" hidden="1" spans="1:14">
      <c r="A616" s="438">
        <v>2080713</v>
      </c>
      <c r="B616" s="398" t="s">
        <v>2040</v>
      </c>
      <c r="C616" s="307">
        <f t="shared" si="9"/>
        <v>0</v>
      </c>
      <c r="D616" s="432"/>
      <c r="E616" s="432"/>
      <c r="F616" s="438"/>
      <c r="G616" s="432"/>
      <c r="H616" s="432"/>
      <c r="I616" s="432"/>
      <c r="J616" s="432"/>
      <c r="K616" s="432"/>
      <c r="L616" s="432"/>
      <c r="M616" s="432"/>
      <c r="N616" s="432"/>
    </row>
    <row r="617" spans="1:16">
      <c r="A617" s="438">
        <v>2080799</v>
      </c>
      <c r="B617" s="398" t="s">
        <v>2041</v>
      </c>
      <c r="C617" s="307">
        <f t="shared" si="9"/>
        <v>3000</v>
      </c>
      <c r="D617" s="432"/>
      <c r="E617" s="432"/>
      <c r="F617" s="438"/>
      <c r="G617" s="432"/>
      <c r="H617" s="432"/>
      <c r="I617" s="432"/>
      <c r="J617" s="432"/>
      <c r="K617" s="432"/>
      <c r="L617" s="432"/>
      <c r="M617" s="432"/>
      <c r="N617" s="432"/>
      <c r="O617"/>
      <c r="P617">
        <v>3000</v>
      </c>
    </row>
    <row r="618" spans="1:16">
      <c r="A618" s="438">
        <v>20808</v>
      </c>
      <c r="B618" s="398" t="s">
        <v>2042</v>
      </c>
      <c r="C618" s="307">
        <f t="shared" si="9"/>
        <v>21724</v>
      </c>
      <c r="D618" s="432"/>
      <c r="E618" s="432"/>
      <c r="F618" s="438"/>
      <c r="G618" s="432"/>
      <c r="H618" s="432">
        <v>2025</v>
      </c>
      <c r="I618" s="432">
        <v>230</v>
      </c>
      <c r="J618" s="432">
        <v>0</v>
      </c>
      <c r="K618" s="432">
        <v>11</v>
      </c>
      <c r="L618" s="432">
        <v>10224</v>
      </c>
      <c r="M618" s="432">
        <v>5</v>
      </c>
      <c r="N618" s="432">
        <v>229</v>
      </c>
      <c r="O618"/>
      <c r="P618">
        <v>9000</v>
      </c>
    </row>
    <row r="619" spans="1:16">
      <c r="A619" s="438">
        <v>2080801</v>
      </c>
      <c r="B619" s="398" t="s">
        <v>2043</v>
      </c>
      <c r="C619" s="307">
        <f t="shared" si="9"/>
        <v>5423</v>
      </c>
      <c r="D619" s="432"/>
      <c r="E619" s="432"/>
      <c r="F619" s="438"/>
      <c r="G619" s="432"/>
      <c r="H619" s="432">
        <v>167</v>
      </c>
      <c r="I619" s="432"/>
      <c r="J619" s="432"/>
      <c r="K619" s="432"/>
      <c r="L619" s="432">
        <v>1256</v>
      </c>
      <c r="M619" s="432"/>
      <c r="N619" s="432"/>
      <c r="O619"/>
      <c r="P619">
        <v>4000</v>
      </c>
    </row>
    <row r="620" spans="1:16">
      <c r="A620" s="438">
        <v>2080802</v>
      </c>
      <c r="B620" s="398" t="s">
        <v>2044</v>
      </c>
      <c r="C620" s="307">
        <f t="shared" si="9"/>
        <v>5151</v>
      </c>
      <c r="D620" s="432"/>
      <c r="E620" s="432"/>
      <c r="F620" s="438"/>
      <c r="G620" s="432"/>
      <c r="H620" s="432">
        <v>544</v>
      </c>
      <c r="I620" s="432"/>
      <c r="J620" s="432"/>
      <c r="K620" s="432"/>
      <c r="L620" s="432">
        <v>2607</v>
      </c>
      <c r="M620" s="432"/>
      <c r="N620" s="432"/>
      <c r="O620"/>
      <c r="P620">
        <v>2000</v>
      </c>
    </row>
    <row r="621" spans="1:16">
      <c r="A621" s="438">
        <v>2080803</v>
      </c>
      <c r="B621" s="398" t="s">
        <v>2045</v>
      </c>
      <c r="C621" s="307">
        <f t="shared" si="9"/>
        <v>7760</v>
      </c>
      <c r="D621" s="432"/>
      <c r="E621" s="432"/>
      <c r="F621" s="438"/>
      <c r="G621" s="432"/>
      <c r="H621" s="432">
        <v>1014</v>
      </c>
      <c r="I621" s="432"/>
      <c r="J621" s="432"/>
      <c r="K621" s="432"/>
      <c r="L621" s="432">
        <v>4662</v>
      </c>
      <c r="M621" s="432">
        <v>5</v>
      </c>
      <c r="N621" s="432">
        <v>79</v>
      </c>
      <c r="O621"/>
      <c r="P621">
        <v>2000</v>
      </c>
    </row>
    <row r="622" spans="1:16">
      <c r="A622" s="438">
        <v>2080805</v>
      </c>
      <c r="B622" s="398" t="s">
        <v>2046</v>
      </c>
      <c r="C622" s="307">
        <f t="shared" si="9"/>
        <v>1954</v>
      </c>
      <c r="D622" s="432"/>
      <c r="E622" s="432"/>
      <c r="F622" s="438"/>
      <c r="G622" s="432"/>
      <c r="H622" s="432">
        <v>300</v>
      </c>
      <c r="I622" s="432"/>
      <c r="J622" s="432"/>
      <c r="K622" s="432"/>
      <c r="L622" s="432">
        <v>1154</v>
      </c>
      <c r="M622" s="432"/>
      <c r="N622" s="432"/>
      <c r="O622"/>
      <c r="P622">
        <v>500</v>
      </c>
    </row>
    <row r="623" hidden="1" spans="1:14">
      <c r="A623" s="438">
        <v>2080806</v>
      </c>
      <c r="B623" s="398" t="s">
        <v>2047</v>
      </c>
      <c r="C623" s="307">
        <f t="shared" si="9"/>
        <v>0</v>
      </c>
      <c r="D623" s="432"/>
      <c r="E623" s="432"/>
      <c r="F623" s="438"/>
      <c r="G623" s="432"/>
      <c r="H623" s="432"/>
      <c r="I623" s="432"/>
      <c r="J623" s="432"/>
      <c r="K623" s="432"/>
      <c r="L623" s="432"/>
      <c r="M623" s="432"/>
      <c r="N623" s="432"/>
    </row>
    <row r="624" spans="1:16">
      <c r="A624" s="438">
        <v>2080807</v>
      </c>
      <c r="B624" s="398" t="s">
        <v>2048</v>
      </c>
      <c r="C624" s="307">
        <f t="shared" si="9"/>
        <v>34</v>
      </c>
      <c r="D624" s="432"/>
      <c r="E624" s="432"/>
      <c r="F624" s="438"/>
      <c r="G624" s="432"/>
      <c r="H624" s="432"/>
      <c r="I624" s="432"/>
      <c r="J624" s="432"/>
      <c r="K624" s="432">
        <v>11</v>
      </c>
      <c r="L624" s="432"/>
      <c r="M624" s="432"/>
      <c r="N624" s="432">
        <v>23</v>
      </c>
      <c r="O624"/>
      <c r="P624">
        <v>0</v>
      </c>
    </row>
    <row r="625" spans="1:16">
      <c r="A625" s="438">
        <v>2080808</v>
      </c>
      <c r="B625" s="398" t="s">
        <v>2049</v>
      </c>
      <c r="C625" s="307">
        <f t="shared" si="9"/>
        <v>280</v>
      </c>
      <c r="D625" s="432"/>
      <c r="E625" s="432"/>
      <c r="F625" s="438"/>
      <c r="G625" s="432"/>
      <c r="H625" s="432"/>
      <c r="I625" s="432"/>
      <c r="J625" s="432"/>
      <c r="K625" s="432"/>
      <c r="L625" s="432">
        <v>238</v>
      </c>
      <c r="M625" s="432"/>
      <c r="N625" s="432">
        <v>42</v>
      </c>
      <c r="O625"/>
      <c r="P625">
        <v>0</v>
      </c>
    </row>
    <row r="626" spans="1:16">
      <c r="A626" s="438">
        <v>2080899</v>
      </c>
      <c r="B626" s="398" t="s">
        <v>2050</v>
      </c>
      <c r="C626" s="307">
        <f t="shared" si="9"/>
        <v>1122</v>
      </c>
      <c r="D626" s="432"/>
      <c r="E626" s="432"/>
      <c r="F626" s="438"/>
      <c r="G626" s="432"/>
      <c r="H626" s="432"/>
      <c r="I626" s="432">
        <v>230</v>
      </c>
      <c r="J626" s="432">
        <v>0</v>
      </c>
      <c r="K626" s="432"/>
      <c r="L626" s="432">
        <v>307</v>
      </c>
      <c r="M626" s="432"/>
      <c r="N626" s="432">
        <v>85</v>
      </c>
      <c r="O626"/>
      <c r="P626">
        <v>500</v>
      </c>
    </row>
    <row r="627" spans="1:16">
      <c r="A627" s="438">
        <v>20809</v>
      </c>
      <c r="B627" s="398" t="s">
        <v>2051</v>
      </c>
      <c r="C627" s="307">
        <f t="shared" si="9"/>
        <v>6287</v>
      </c>
      <c r="D627" s="432"/>
      <c r="E627" s="432"/>
      <c r="F627" s="438"/>
      <c r="G627" s="432"/>
      <c r="H627" s="432">
        <v>1376</v>
      </c>
      <c r="I627" s="432">
        <v>281</v>
      </c>
      <c r="J627" s="432">
        <v>0</v>
      </c>
      <c r="K627" s="432">
        <v>8</v>
      </c>
      <c r="L627" s="432">
        <v>2522</v>
      </c>
      <c r="M627" s="432"/>
      <c r="N627" s="432">
        <v>100</v>
      </c>
      <c r="O627"/>
      <c r="P627">
        <v>2000</v>
      </c>
    </row>
    <row r="628" spans="1:16">
      <c r="A628" s="438">
        <v>2080901</v>
      </c>
      <c r="B628" s="398" t="s">
        <v>2052</v>
      </c>
      <c r="C628" s="307">
        <f t="shared" si="9"/>
        <v>2570</v>
      </c>
      <c r="D628" s="432"/>
      <c r="E628" s="432"/>
      <c r="F628" s="438"/>
      <c r="G628" s="432"/>
      <c r="H628" s="432">
        <v>1000</v>
      </c>
      <c r="I628" s="432"/>
      <c r="J628" s="432"/>
      <c r="K628" s="432"/>
      <c r="L628" s="432">
        <v>1070</v>
      </c>
      <c r="M628" s="432"/>
      <c r="N628" s="432"/>
      <c r="O628"/>
      <c r="P628">
        <v>500</v>
      </c>
    </row>
    <row r="629" spans="1:16">
      <c r="A629" s="438">
        <v>2080902</v>
      </c>
      <c r="B629" s="398" t="s">
        <v>2053</v>
      </c>
      <c r="C629" s="307">
        <f t="shared" si="9"/>
        <v>676</v>
      </c>
      <c r="D629" s="432"/>
      <c r="E629" s="432"/>
      <c r="F629" s="438"/>
      <c r="G629" s="432"/>
      <c r="H629" s="432">
        <v>48</v>
      </c>
      <c r="I629" s="432"/>
      <c r="J629" s="432"/>
      <c r="K629" s="432"/>
      <c r="L629" s="432">
        <v>468</v>
      </c>
      <c r="M629" s="432"/>
      <c r="N629" s="432">
        <v>60</v>
      </c>
      <c r="O629"/>
      <c r="P629">
        <v>100</v>
      </c>
    </row>
    <row r="630" spans="1:16">
      <c r="A630" s="438">
        <v>2080903</v>
      </c>
      <c r="B630" s="398" t="s">
        <v>2054</v>
      </c>
      <c r="C630" s="307">
        <f t="shared" si="9"/>
        <v>233</v>
      </c>
      <c r="D630" s="432"/>
      <c r="E630" s="432"/>
      <c r="F630" s="438"/>
      <c r="G630" s="432"/>
      <c r="H630" s="432"/>
      <c r="I630" s="432"/>
      <c r="J630" s="432"/>
      <c r="K630" s="432"/>
      <c r="L630" s="432">
        <v>30</v>
      </c>
      <c r="M630" s="432"/>
      <c r="N630" s="432">
        <v>3</v>
      </c>
      <c r="O630"/>
      <c r="P630">
        <v>200</v>
      </c>
    </row>
    <row r="631" spans="1:16">
      <c r="A631" s="438">
        <v>2080904</v>
      </c>
      <c r="B631" s="398" t="s">
        <v>2055</v>
      </c>
      <c r="C631" s="307">
        <f t="shared" si="9"/>
        <v>235</v>
      </c>
      <c r="D631" s="432"/>
      <c r="E631" s="432"/>
      <c r="F631" s="438"/>
      <c r="G631" s="432"/>
      <c r="H631" s="432"/>
      <c r="I631" s="432">
        <v>118</v>
      </c>
      <c r="J631" s="432">
        <v>0</v>
      </c>
      <c r="K631" s="432">
        <v>8</v>
      </c>
      <c r="L631" s="432">
        <v>7</v>
      </c>
      <c r="M631" s="432"/>
      <c r="N631" s="432">
        <v>2</v>
      </c>
      <c r="O631"/>
      <c r="P631">
        <v>100</v>
      </c>
    </row>
    <row r="632" spans="1:16">
      <c r="A632" s="438">
        <v>2080905</v>
      </c>
      <c r="B632" s="398" t="s">
        <v>2056</v>
      </c>
      <c r="C632" s="307">
        <f t="shared" si="9"/>
        <v>2310</v>
      </c>
      <c r="D632" s="432"/>
      <c r="E632" s="432"/>
      <c r="F632" s="438"/>
      <c r="G632" s="432"/>
      <c r="H632" s="432">
        <v>328</v>
      </c>
      <c r="I632" s="432"/>
      <c r="J632" s="432"/>
      <c r="K632" s="432"/>
      <c r="L632" s="432">
        <v>947</v>
      </c>
      <c r="M632" s="432"/>
      <c r="N632" s="432">
        <v>35</v>
      </c>
      <c r="O632"/>
      <c r="P632">
        <v>1000</v>
      </c>
    </row>
    <row r="633" spans="1:16">
      <c r="A633" s="438">
        <v>2080999</v>
      </c>
      <c r="B633" s="398" t="s">
        <v>2057</v>
      </c>
      <c r="C633" s="307">
        <f t="shared" si="9"/>
        <v>263</v>
      </c>
      <c r="D633" s="432"/>
      <c r="E633" s="432"/>
      <c r="F633" s="438"/>
      <c r="G633" s="432"/>
      <c r="H633" s="432"/>
      <c r="I633" s="432">
        <v>163</v>
      </c>
      <c r="J633" s="432"/>
      <c r="K633" s="432"/>
      <c r="L633" s="432"/>
      <c r="M633" s="432"/>
      <c r="N633" s="432"/>
      <c r="O633"/>
      <c r="P633">
        <v>100</v>
      </c>
    </row>
    <row r="634" spans="1:16">
      <c r="A634" s="438">
        <v>20810</v>
      </c>
      <c r="B634" s="398" t="s">
        <v>2058</v>
      </c>
      <c r="C634" s="307">
        <f t="shared" si="9"/>
        <v>18250</v>
      </c>
      <c r="D634" s="432"/>
      <c r="E634" s="432"/>
      <c r="F634" s="438">
        <v>877</v>
      </c>
      <c r="G634" s="432"/>
      <c r="H634" s="432">
        <v>768</v>
      </c>
      <c r="I634" s="432">
        <v>2361</v>
      </c>
      <c r="J634" s="432"/>
      <c r="K634" s="432">
        <v>2075</v>
      </c>
      <c r="L634" s="477">
        <v>2859</v>
      </c>
      <c r="M634" s="432"/>
      <c r="N634" s="432">
        <v>9310</v>
      </c>
      <c r="O634"/>
      <c r="P634">
        <v>0</v>
      </c>
    </row>
    <row r="635" spans="1:16">
      <c r="A635" s="438">
        <v>2081001</v>
      </c>
      <c r="B635" s="398" t="s">
        <v>2059</v>
      </c>
      <c r="C635" s="307">
        <f t="shared" si="9"/>
        <v>1352</v>
      </c>
      <c r="D635" s="432"/>
      <c r="E635" s="432"/>
      <c r="F635" s="438"/>
      <c r="G635" s="432"/>
      <c r="H635" s="432">
        <v>268</v>
      </c>
      <c r="I635" s="432"/>
      <c r="J635" s="432"/>
      <c r="K635" s="432"/>
      <c r="L635" s="432">
        <v>1084</v>
      </c>
      <c r="M635" s="432"/>
      <c r="N635" s="432"/>
      <c r="O635"/>
      <c r="P635">
        <v>0</v>
      </c>
    </row>
    <row r="636" spans="1:16">
      <c r="A636" s="438">
        <v>2081002</v>
      </c>
      <c r="B636" s="398" t="s">
        <v>2060</v>
      </c>
      <c r="C636" s="307">
        <f t="shared" si="9"/>
        <v>2690</v>
      </c>
      <c r="D636" s="432"/>
      <c r="E636" s="432"/>
      <c r="F636" s="438"/>
      <c r="G636" s="432"/>
      <c r="H636" s="432">
        <v>500</v>
      </c>
      <c r="I636" s="432">
        <v>1075</v>
      </c>
      <c r="J636" s="432"/>
      <c r="K636" s="432"/>
      <c r="L636" s="432">
        <v>1115</v>
      </c>
      <c r="M636" s="432"/>
      <c r="N636" s="432"/>
      <c r="O636"/>
      <c r="P636">
        <v>0</v>
      </c>
    </row>
    <row r="637" hidden="1" spans="1:14">
      <c r="A637" s="438">
        <v>2081003</v>
      </c>
      <c r="B637" s="398" t="s">
        <v>2061</v>
      </c>
      <c r="C637" s="307">
        <f t="shared" si="9"/>
        <v>0</v>
      </c>
      <c r="D637" s="432"/>
      <c r="E637" s="432"/>
      <c r="F637" s="438"/>
      <c r="G637" s="432"/>
      <c r="H637" s="432"/>
      <c r="I637" s="432"/>
      <c r="J637" s="432"/>
      <c r="K637" s="432"/>
      <c r="L637" s="432"/>
      <c r="M637" s="432"/>
      <c r="N637" s="432"/>
    </row>
    <row r="638" spans="1:16">
      <c r="A638" s="438">
        <v>2081004</v>
      </c>
      <c r="B638" s="398" t="s">
        <v>2062</v>
      </c>
      <c r="C638" s="307">
        <f t="shared" si="9"/>
        <v>155</v>
      </c>
      <c r="D638" s="432"/>
      <c r="E638" s="432"/>
      <c r="F638" s="438"/>
      <c r="G638" s="432"/>
      <c r="H638" s="432"/>
      <c r="I638" s="432"/>
      <c r="J638" s="432"/>
      <c r="K638" s="432">
        <v>60</v>
      </c>
      <c r="L638" s="432">
        <v>34</v>
      </c>
      <c r="M638" s="432"/>
      <c r="N638" s="432">
        <v>61</v>
      </c>
      <c r="O638"/>
      <c r="P638">
        <v>0</v>
      </c>
    </row>
    <row r="639" spans="1:16">
      <c r="A639" s="438">
        <v>2081005</v>
      </c>
      <c r="B639" s="398" t="s">
        <v>2063</v>
      </c>
      <c r="C639" s="307">
        <f t="shared" si="9"/>
        <v>877</v>
      </c>
      <c r="D639" s="432"/>
      <c r="E639" s="432"/>
      <c r="F639" s="438">
        <v>877</v>
      </c>
      <c r="G639" s="432"/>
      <c r="H639" s="432"/>
      <c r="I639" s="432">
        <v>0</v>
      </c>
      <c r="J639" s="432"/>
      <c r="K639" s="432"/>
      <c r="L639" s="432"/>
      <c r="M639" s="432"/>
      <c r="N639" s="432"/>
      <c r="O639"/>
      <c r="P639">
        <v>0</v>
      </c>
    </row>
    <row r="640" spans="1:16">
      <c r="A640" s="438">
        <v>2081006</v>
      </c>
      <c r="B640" s="398" t="s">
        <v>2064</v>
      </c>
      <c r="C640" s="307">
        <f t="shared" si="9"/>
        <v>11519</v>
      </c>
      <c r="D640" s="432"/>
      <c r="E640" s="432"/>
      <c r="F640" s="438"/>
      <c r="G640" s="432"/>
      <c r="H640" s="432"/>
      <c r="I640" s="432">
        <v>439</v>
      </c>
      <c r="J640" s="432"/>
      <c r="K640" s="432">
        <v>2011</v>
      </c>
      <c r="L640" s="432"/>
      <c r="M640" s="432"/>
      <c r="N640" s="450">
        <v>9069</v>
      </c>
      <c r="O640"/>
      <c r="P640">
        <v>0</v>
      </c>
    </row>
    <row r="641" spans="1:16">
      <c r="A641" s="438">
        <v>2081099</v>
      </c>
      <c r="B641" s="398" t="s">
        <v>2065</v>
      </c>
      <c r="C641" s="307">
        <f t="shared" si="9"/>
        <v>1657</v>
      </c>
      <c r="D641" s="432"/>
      <c r="E641" s="432"/>
      <c r="F641" s="438"/>
      <c r="G641" s="432"/>
      <c r="H641" s="432"/>
      <c r="I641" s="432">
        <v>847</v>
      </c>
      <c r="J641" s="432"/>
      <c r="K641" s="432">
        <v>4</v>
      </c>
      <c r="L641" s="432">
        <v>626</v>
      </c>
      <c r="M641" s="432"/>
      <c r="N641" s="432">
        <v>180</v>
      </c>
      <c r="O641"/>
      <c r="P641">
        <v>0</v>
      </c>
    </row>
    <row r="642" spans="1:16">
      <c r="A642" s="438">
        <v>20811</v>
      </c>
      <c r="B642" s="398" t="s">
        <v>2066</v>
      </c>
      <c r="C642" s="307">
        <f t="shared" si="9"/>
        <v>7414</v>
      </c>
      <c r="D642" s="432"/>
      <c r="E642" s="432"/>
      <c r="F642" s="438">
        <v>214</v>
      </c>
      <c r="G642" s="432"/>
      <c r="H642" s="432">
        <v>780</v>
      </c>
      <c r="I642" s="432">
        <v>200</v>
      </c>
      <c r="J642" s="432"/>
      <c r="K642" s="432">
        <v>2255</v>
      </c>
      <c r="L642" s="432">
        <v>3946</v>
      </c>
      <c r="M642" s="432"/>
      <c r="N642" s="432">
        <v>19</v>
      </c>
      <c r="O642"/>
      <c r="P642">
        <v>0</v>
      </c>
    </row>
    <row r="643" spans="1:16">
      <c r="A643" s="438">
        <v>2081101</v>
      </c>
      <c r="B643" s="398" t="s">
        <v>1621</v>
      </c>
      <c r="C643" s="307">
        <f t="shared" si="9"/>
        <v>105</v>
      </c>
      <c r="D643" s="432"/>
      <c r="E643" s="432"/>
      <c r="F643" s="438">
        <v>105</v>
      </c>
      <c r="G643" s="432"/>
      <c r="H643" s="432"/>
      <c r="I643" s="432"/>
      <c r="J643" s="432"/>
      <c r="K643" s="432"/>
      <c r="L643" s="432"/>
      <c r="M643" s="432"/>
      <c r="N643" s="432"/>
      <c r="O643"/>
      <c r="P643">
        <v>0</v>
      </c>
    </row>
    <row r="644" hidden="1" spans="1:16">
      <c r="A644" s="438">
        <v>2081102</v>
      </c>
      <c r="B644" s="398" t="s">
        <v>1622</v>
      </c>
      <c r="C644" s="307">
        <f t="shared" si="9"/>
        <v>0</v>
      </c>
      <c r="D644" s="432"/>
      <c r="E644" s="432"/>
      <c r="F644" s="438"/>
      <c r="G644" s="432"/>
      <c r="H644" s="432"/>
      <c r="I644" s="432"/>
      <c r="J644" s="432"/>
      <c r="K644" s="432"/>
      <c r="L644" s="432"/>
      <c r="M644" s="432"/>
      <c r="N644" s="432"/>
      <c r="O644"/>
      <c r="P644">
        <v>0</v>
      </c>
    </row>
    <row r="645" hidden="1" spans="1:14">
      <c r="A645" s="438">
        <v>2081103</v>
      </c>
      <c r="B645" s="398" t="s">
        <v>1623</v>
      </c>
      <c r="C645" s="307">
        <f t="shared" si="9"/>
        <v>0</v>
      </c>
      <c r="D645" s="432"/>
      <c r="E645" s="432"/>
      <c r="F645" s="438"/>
      <c r="G645" s="432"/>
      <c r="H645" s="432"/>
      <c r="I645" s="432"/>
      <c r="J645" s="432"/>
      <c r="K645" s="432"/>
      <c r="L645" s="432"/>
      <c r="M645" s="432"/>
      <c r="N645" s="432"/>
    </row>
    <row r="646" spans="1:16">
      <c r="A646" s="438">
        <v>2081104</v>
      </c>
      <c r="B646" s="398" t="s">
        <v>2067</v>
      </c>
      <c r="C646" s="307">
        <f t="shared" ref="C646:C709" si="10">D646+E646+F646+G646+H646+I646+J646+K646+L646+M646+N646+O646+P646</f>
        <v>1600</v>
      </c>
      <c r="D646" s="432"/>
      <c r="E646" s="432"/>
      <c r="F646" s="438"/>
      <c r="G646" s="432"/>
      <c r="H646" s="432"/>
      <c r="I646" s="432"/>
      <c r="J646" s="432"/>
      <c r="K646" s="432">
        <v>1580</v>
      </c>
      <c r="L646" s="432">
        <v>20</v>
      </c>
      <c r="M646" s="432"/>
      <c r="N646" s="432"/>
      <c r="O646"/>
      <c r="P646">
        <v>0</v>
      </c>
    </row>
    <row r="647" spans="1:16">
      <c r="A647" s="438">
        <v>2081105</v>
      </c>
      <c r="B647" s="398" t="s">
        <v>2068</v>
      </c>
      <c r="C647" s="307">
        <f t="shared" si="10"/>
        <v>623</v>
      </c>
      <c r="D647" s="432"/>
      <c r="E647" s="432"/>
      <c r="F647" s="438"/>
      <c r="G647" s="432"/>
      <c r="H647" s="432"/>
      <c r="I647" s="432"/>
      <c r="J647" s="432"/>
      <c r="K647" s="432"/>
      <c r="L647" s="432">
        <v>621</v>
      </c>
      <c r="M647" s="432"/>
      <c r="N647" s="432">
        <v>2</v>
      </c>
      <c r="O647"/>
      <c r="P647">
        <v>0</v>
      </c>
    </row>
    <row r="648" hidden="1" spans="1:14">
      <c r="A648" s="438">
        <v>2081106</v>
      </c>
      <c r="B648" s="398" t="s">
        <v>2069</v>
      </c>
      <c r="C648" s="307">
        <f t="shared" si="10"/>
        <v>0</v>
      </c>
      <c r="D648" s="432"/>
      <c r="E648" s="432"/>
      <c r="F648" s="438"/>
      <c r="G648" s="432"/>
      <c r="H648" s="432"/>
      <c r="I648" s="432"/>
      <c r="J648" s="432"/>
      <c r="K648" s="432"/>
      <c r="L648" s="432"/>
      <c r="M648" s="432"/>
      <c r="N648" s="432"/>
    </row>
    <row r="649" spans="1:16">
      <c r="A649" s="438">
        <v>2081107</v>
      </c>
      <c r="B649" s="398" t="s">
        <v>2070</v>
      </c>
      <c r="C649" s="307">
        <f t="shared" si="10"/>
        <v>3900</v>
      </c>
      <c r="D649" s="432"/>
      <c r="E649" s="432"/>
      <c r="F649" s="438"/>
      <c r="G649" s="432"/>
      <c r="H649" s="432">
        <v>780</v>
      </c>
      <c r="I649" s="432"/>
      <c r="J649" s="432"/>
      <c r="K649" s="432"/>
      <c r="L649" s="432">
        <v>3120</v>
      </c>
      <c r="M649" s="432"/>
      <c r="N649" s="432"/>
      <c r="O649"/>
      <c r="P649">
        <v>0</v>
      </c>
    </row>
    <row r="650" spans="1:16">
      <c r="A650" s="438">
        <v>2081199</v>
      </c>
      <c r="B650" s="398" t="s">
        <v>2071</v>
      </c>
      <c r="C650" s="307">
        <f t="shared" si="10"/>
        <v>1186</v>
      </c>
      <c r="D650" s="432"/>
      <c r="E650" s="432"/>
      <c r="F650" s="438">
        <v>109</v>
      </c>
      <c r="G650" s="432"/>
      <c r="H650" s="432"/>
      <c r="I650" s="432">
        <v>200</v>
      </c>
      <c r="J650" s="432"/>
      <c r="K650" s="432">
        <v>675</v>
      </c>
      <c r="L650" s="432">
        <v>185</v>
      </c>
      <c r="M650" s="432"/>
      <c r="N650" s="432">
        <v>17</v>
      </c>
      <c r="O650"/>
      <c r="P650">
        <v>0</v>
      </c>
    </row>
    <row r="651" spans="1:16">
      <c r="A651" s="438">
        <v>20816</v>
      </c>
      <c r="B651" s="398" t="s">
        <v>2072</v>
      </c>
      <c r="C651" s="307">
        <f t="shared" si="10"/>
        <v>155</v>
      </c>
      <c r="D651" s="432"/>
      <c r="E651" s="432"/>
      <c r="F651" s="438">
        <v>122</v>
      </c>
      <c r="G651" s="432"/>
      <c r="H651" s="432"/>
      <c r="I651" s="432"/>
      <c r="J651" s="432">
        <v>13</v>
      </c>
      <c r="K651" s="432"/>
      <c r="L651" s="432">
        <v>20</v>
      </c>
      <c r="M651" s="432"/>
      <c r="N651" s="432"/>
      <c r="O651"/>
      <c r="P651">
        <v>0</v>
      </c>
    </row>
    <row r="652" spans="1:16">
      <c r="A652" s="438">
        <v>2081601</v>
      </c>
      <c r="B652" s="398" t="s">
        <v>1621</v>
      </c>
      <c r="C652" s="307">
        <f t="shared" si="10"/>
        <v>135</v>
      </c>
      <c r="D652" s="432"/>
      <c r="E652" s="432"/>
      <c r="F652" s="438">
        <v>122</v>
      </c>
      <c r="G652" s="432"/>
      <c r="H652" s="432"/>
      <c r="I652" s="432"/>
      <c r="J652" s="432">
        <v>13</v>
      </c>
      <c r="K652" s="432"/>
      <c r="L652" s="432"/>
      <c r="M652" s="432"/>
      <c r="N652" s="432"/>
      <c r="O652"/>
      <c r="P652">
        <v>0</v>
      </c>
    </row>
    <row r="653" hidden="1" spans="1:16">
      <c r="A653" s="438">
        <v>2081602</v>
      </c>
      <c r="B653" s="398" t="s">
        <v>1622</v>
      </c>
      <c r="C653" s="307">
        <f t="shared" si="10"/>
        <v>0</v>
      </c>
      <c r="D653" s="432"/>
      <c r="E653" s="432"/>
      <c r="F653" s="438"/>
      <c r="G653" s="432"/>
      <c r="H653" s="432"/>
      <c r="I653" s="432"/>
      <c r="J653" s="432"/>
      <c r="K653" s="432"/>
      <c r="L653" s="432"/>
      <c r="M653" s="432"/>
      <c r="N653" s="432"/>
      <c r="O653"/>
      <c r="P653">
        <v>0</v>
      </c>
    </row>
    <row r="654" hidden="1" spans="1:14">
      <c r="A654" s="438">
        <v>2081603</v>
      </c>
      <c r="B654" s="398" t="s">
        <v>1623</v>
      </c>
      <c r="C654" s="307">
        <f t="shared" si="10"/>
        <v>0</v>
      </c>
      <c r="D654" s="432"/>
      <c r="E654" s="432"/>
      <c r="F654" s="438"/>
      <c r="G654" s="432"/>
      <c r="H654" s="432"/>
      <c r="I654" s="432"/>
      <c r="J654" s="432"/>
      <c r="K654" s="432"/>
      <c r="L654" s="432"/>
      <c r="M654" s="432"/>
      <c r="N654" s="432"/>
    </row>
    <row r="655" spans="1:14">
      <c r="A655" s="438">
        <v>2081699</v>
      </c>
      <c r="B655" s="398" t="s">
        <v>2073</v>
      </c>
      <c r="C655" s="307">
        <f t="shared" si="10"/>
        <v>20</v>
      </c>
      <c r="D655" s="432"/>
      <c r="E655" s="432"/>
      <c r="F655" s="438"/>
      <c r="G655" s="432"/>
      <c r="H655" s="432"/>
      <c r="I655" s="432"/>
      <c r="J655" s="432"/>
      <c r="K655" s="432"/>
      <c r="L655" s="432">
        <v>20</v>
      </c>
      <c r="M655" s="432"/>
      <c r="N655" s="432"/>
    </row>
    <row r="656" spans="1:16">
      <c r="A656" s="438">
        <v>20819</v>
      </c>
      <c r="B656" s="398" t="s">
        <v>2074</v>
      </c>
      <c r="C656" s="307">
        <f t="shared" si="10"/>
        <v>38571</v>
      </c>
      <c r="D656" s="432"/>
      <c r="E656" s="432"/>
      <c r="F656" s="438"/>
      <c r="G656" s="432"/>
      <c r="H656" s="432">
        <v>6762</v>
      </c>
      <c r="I656" s="432"/>
      <c r="J656" s="432"/>
      <c r="K656" s="432"/>
      <c r="L656" s="432">
        <v>27309</v>
      </c>
      <c r="M656" s="432"/>
      <c r="N656" s="432"/>
      <c r="O656"/>
      <c r="P656">
        <v>4500</v>
      </c>
    </row>
    <row r="657" spans="1:16">
      <c r="A657" s="438">
        <v>2081901</v>
      </c>
      <c r="B657" s="398" t="s">
        <v>2075</v>
      </c>
      <c r="C657" s="307">
        <f t="shared" si="10"/>
        <v>12947</v>
      </c>
      <c r="D657" s="432"/>
      <c r="E657" s="432"/>
      <c r="F657" s="438"/>
      <c r="G657" s="432"/>
      <c r="H657" s="432">
        <v>2174</v>
      </c>
      <c r="I657" s="432"/>
      <c r="J657" s="432"/>
      <c r="K657" s="432"/>
      <c r="L657" s="432">
        <v>8773</v>
      </c>
      <c r="M657" s="432"/>
      <c r="N657" s="432"/>
      <c r="O657"/>
      <c r="P657">
        <v>2000</v>
      </c>
    </row>
    <row r="658" spans="1:16">
      <c r="A658" s="438">
        <v>2081902</v>
      </c>
      <c r="B658" s="398" t="s">
        <v>2076</v>
      </c>
      <c r="C658" s="307">
        <f t="shared" si="10"/>
        <v>25624</v>
      </c>
      <c r="D658" s="432"/>
      <c r="E658" s="432"/>
      <c r="F658" s="438"/>
      <c r="G658" s="432"/>
      <c r="H658" s="432">
        <v>4588</v>
      </c>
      <c r="I658" s="432"/>
      <c r="J658" s="432"/>
      <c r="K658" s="432"/>
      <c r="L658" s="432">
        <v>18536</v>
      </c>
      <c r="M658" s="432"/>
      <c r="N658" s="432"/>
      <c r="O658"/>
      <c r="P658">
        <v>2500</v>
      </c>
    </row>
    <row r="659" spans="1:16">
      <c r="A659" s="438">
        <v>20820</v>
      </c>
      <c r="B659" s="398" t="s">
        <v>2077</v>
      </c>
      <c r="C659" s="307">
        <f t="shared" si="10"/>
        <v>2260</v>
      </c>
      <c r="D659" s="432"/>
      <c r="E659" s="432"/>
      <c r="F659" s="438"/>
      <c r="G659" s="432"/>
      <c r="H659" s="432">
        <v>400</v>
      </c>
      <c r="I659" s="432"/>
      <c r="J659" s="432"/>
      <c r="K659" s="432"/>
      <c r="L659" s="432">
        <v>1800</v>
      </c>
      <c r="M659" s="432"/>
      <c r="N659" s="432">
        <v>60</v>
      </c>
      <c r="O659"/>
      <c r="P659">
        <v>0</v>
      </c>
    </row>
    <row r="660" spans="1:16">
      <c r="A660" s="438">
        <v>2082001</v>
      </c>
      <c r="B660" s="398" t="s">
        <v>2078</v>
      </c>
      <c r="C660" s="307">
        <f t="shared" si="10"/>
        <v>2200</v>
      </c>
      <c r="D660" s="432"/>
      <c r="E660" s="432"/>
      <c r="F660" s="438"/>
      <c r="G660" s="432"/>
      <c r="H660" s="432">
        <v>400</v>
      </c>
      <c r="I660" s="432"/>
      <c r="J660" s="432"/>
      <c r="K660" s="432"/>
      <c r="L660" s="432">
        <v>1800</v>
      </c>
      <c r="M660" s="432"/>
      <c r="N660" s="432"/>
      <c r="O660"/>
      <c r="P660">
        <v>0</v>
      </c>
    </row>
    <row r="661" spans="1:16">
      <c r="A661" s="438">
        <v>2082002</v>
      </c>
      <c r="B661" s="398" t="s">
        <v>2079</v>
      </c>
      <c r="C661" s="307">
        <f t="shared" si="10"/>
        <v>60</v>
      </c>
      <c r="D661" s="432"/>
      <c r="E661" s="432"/>
      <c r="F661" s="438"/>
      <c r="G661" s="432"/>
      <c r="H661" s="432"/>
      <c r="I661" s="432"/>
      <c r="J661" s="432"/>
      <c r="K661" s="432"/>
      <c r="L661" s="432"/>
      <c r="M661" s="432"/>
      <c r="N661" s="432">
        <v>60</v>
      </c>
      <c r="O661"/>
      <c r="P661">
        <v>0</v>
      </c>
    </row>
    <row r="662" spans="1:16">
      <c r="A662" s="438">
        <v>20821</v>
      </c>
      <c r="B662" s="398" t="s">
        <v>2080</v>
      </c>
      <c r="C662" s="307">
        <f t="shared" si="10"/>
        <v>15957</v>
      </c>
      <c r="D662" s="432"/>
      <c r="E662" s="432"/>
      <c r="F662" s="438"/>
      <c r="G662" s="432"/>
      <c r="H662" s="432">
        <v>2770</v>
      </c>
      <c r="I662" s="432"/>
      <c r="J662" s="432"/>
      <c r="K662" s="432"/>
      <c r="L662" s="432">
        <v>11187</v>
      </c>
      <c r="M662" s="432"/>
      <c r="N662" s="432"/>
      <c r="O662"/>
      <c r="P662">
        <v>2000</v>
      </c>
    </row>
    <row r="663" spans="1:16">
      <c r="A663" s="438">
        <v>2082101</v>
      </c>
      <c r="B663" s="439" t="s">
        <v>2081</v>
      </c>
      <c r="C663" s="307">
        <f t="shared" si="10"/>
        <v>8890</v>
      </c>
      <c r="D663" s="432"/>
      <c r="E663" s="432"/>
      <c r="F663" s="438"/>
      <c r="G663" s="432"/>
      <c r="H663" s="432">
        <v>1566</v>
      </c>
      <c r="I663" s="432"/>
      <c r="J663" s="432"/>
      <c r="K663" s="432"/>
      <c r="L663" s="432">
        <v>6324</v>
      </c>
      <c r="M663" s="432"/>
      <c r="N663" s="432"/>
      <c r="O663"/>
      <c r="P663">
        <v>1000</v>
      </c>
    </row>
    <row r="664" spans="1:16">
      <c r="A664" s="438">
        <v>2082102</v>
      </c>
      <c r="B664" s="398" t="s">
        <v>2082</v>
      </c>
      <c r="C664" s="307">
        <f t="shared" si="10"/>
        <v>7067</v>
      </c>
      <c r="D664" s="432"/>
      <c r="E664" s="432"/>
      <c r="F664" s="438"/>
      <c r="G664" s="432"/>
      <c r="H664" s="432">
        <v>1204</v>
      </c>
      <c r="I664" s="432"/>
      <c r="J664" s="432"/>
      <c r="K664" s="432"/>
      <c r="L664" s="432">
        <v>4863</v>
      </c>
      <c r="M664" s="432"/>
      <c r="N664" s="432"/>
      <c r="O664"/>
      <c r="P664">
        <v>1000</v>
      </c>
    </row>
    <row r="665" hidden="1" spans="1:16">
      <c r="A665" s="438">
        <v>20824</v>
      </c>
      <c r="B665" s="398" t="s">
        <v>2083</v>
      </c>
      <c r="C665" s="307">
        <f t="shared" si="10"/>
        <v>0</v>
      </c>
      <c r="D665" s="432"/>
      <c r="E665" s="432"/>
      <c r="F665" s="438"/>
      <c r="G665" s="432"/>
      <c r="H665" s="432"/>
      <c r="I665" s="432"/>
      <c r="J665" s="432"/>
      <c r="K665" s="432"/>
      <c r="L665" s="432"/>
      <c r="M665" s="432"/>
      <c r="N665" s="432"/>
      <c r="O665"/>
      <c r="P665">
        <v>0</v>
      </c>
    </row>
    <row r="666" hidden="1" spans="1:14">
      <c r="A666" s="438">
        <v>2082401</v>
      </c>
      <c r="B666" s="398" t="s">
        <v>2084</v>
      </c>
      <c r="C666" s="307">
        <f t="shared" si="10"/>
        <v>0</v>
      </c>
      <c r="D666" s="432"/>
      <c r="E666" s="432"/>
      <c r="F666" s="438"/>
      <c r="G666" s="432"/>
      <c r="H666" s="432"/>
      <c r="I666" s="432"/>
      <c r="J666" s="432"/>
      <c r="K666" s="432"/>
      <c r="L666" s="432"/>
      <c r="M666" s="432"/>
      <c r="N666" s="432"/>
    </row>
    <row r="667" hidden="1" spans="1:14">
      <c r="A667" s="438">
        <v>2082402</v>
      </c>
      <c r="B667" s="398" t="s">
        <v>2085</v>
      </c>
      <c r="C667" s="307">
        <f t="shared" si="10"/>
        <v>0</v>
      </c>
      <c r="D667" s="432"/>
      <c r="E667" s="432"/>
      <c r="F667" s="438"/>
      <c r="G667" s="432"/>
      <c r="H667" s="432"/>
      <c r="I667" s="432"/>
      <c r="J667" s="432"/>
      <c r="K667" s="432"/>
      <c r="L667" s="432"/>
      <c r="M667" s="432"/>
      <c r="N667" s="432"/>
    </row>
    <row r="668" spans="1:16">
      <c r="A668" s="438">
        <v>20825</v>
      </c>
      <c r="B668" s="398" t="s">
        <v>2086</v>
      </c>
      <c r="C668" s="307">
        <f t="shared" si="10"/>
        <v>2702</v>
      </c>
      <c r="D668" s="432"/>
      <c r="E668" s="432"/>
      <c r="F668" s="438"/>
      <c r="G668" s="432"/>
      <c r="H668" s="432"/>
      <c r="I668" s="432">
        <v>338</v>
      </c>
      <c r="J668" s="432"/>
      <c r="K668" s="432">
        <v>22</v>
      </c>
      <c r="L668" s="432">
        <v>1081</v>
      </c>
      <c r="M668" s="432"/>
      <c r="N668" s="432">
        <v>261</v>
      </c>
      <c r="O668"/>
      <c r="P668">
        <v>1000</v>
      </c>
    </row>
    <row r="669" spans="1:16">
      <c r="A669" s="438">
        <v>2082501</v>
      </c>
      <c r="B669" s="398" t="s">
        <v>2087</v>
      </c>
      <c r="C669" s="307">
        <f t="shared" si="10"/>
        <v>1839</v>
      </c>
      <c r="D669" s="432"/>
      <c r="E669" s="432"/>
      <c r="F669" s="438"/>
      <c r="G669" s="432"/>
      <c r="H669" s="432"/>
      <c r="I669" s="432">
        <v>338</v>
      </c>
      <c r="J669" s="432"/>
      <c r="K669" s="432"/>
      <c r="L669" s="432">
        <v>761</v>
      </c>
      <c r="M669" s="432"/>
      <c r="N669" s="432">
        <v>240</v>
      </c>
      <c r="O669"/>
      <c r="P669">
        <v>500</v>
      </c>
    </row>
    <row r="670" spans="1:16">
      <c r="A670" s="438">
        <v>2082502</v>
      </c>
      <c r="B670" s="398" t="s">
        <v>2088</v>
      </c>
      <c r="C670" s="307">
        <f t="shared" si="10"/>
        <v>863</v>
      </c>
      <c r="D670" s="432"/>
      <c r="E670" s="432"/>
      <c r="F670" s="438"/>
      <c r="G670" s="432"/>
      <c r="H670" s="432"/>
      <c r="I670" s="432"/>
      <c r="J670" s="432"/>
      <c r="K670" s="432">
        <v>22</v>
      </c>
      <c r="L670" s="432">
        <v>320</v>
      </c>
      <c r="M670" s="432"/>
      <c r="N670" s="432">
        <v>21</v>
      </c>
      <c r="O670"/>
      <c r="P670">
        <v>500</v>
      </c>
    </row>
    <row r="671" hidden="1" spans="1:16">
      <c r="A671" s="438">
        <v>20826</v>
      </c>
      <c r="B671" s="398" t="s">
        <v>2089</v>
      </c>
      <c r="C671" s="307">
        <f t="shared" si="10"/>
        <v>0</v>
      </c>
      <c r="D671" s="432"/>
      <c r="E671" s="432"/>
      <c r="F671" s="438"/>
      <c r="G671" s="432"/>
      <c r="H671" s="432"/>
      <c r="I671" s="432"/>
      <c r="J671" s="432"/>
      <c r="K671" s="432"/>
      <c r="L671" s="432"/>
      <c r="M671" s="432"/>
      <c r="N671" s="432"/>
      <c r="O671"/>
      <c r="P671">
        <v>0</v>
      </c>
    </row>
    <row r="672" hidden="1" spans="1:14">
      <c r="A672" s="438">
        <v>2082601</v>
      </c>
      <c r="B672" s="398" t="s">
        <v>2090</v>
      </c>
      <c r="C672" s="307">
        <f t="shared" si="10"/>
        <v>0</v>
      </c>
      <c r="D672" s="432"/>
      <c r="E672" s="432"/>
      <c r="F672" s="438"/>
      <c r="G672" s="432"/>
      <c r="H672" s="432"/>
      <c r="I672" s="432"/>
      <c r="J672" s="432"/>
      <c r="K672" s="432"/>
      <c r="L672" s="432"/>
      <c r="M672" s="432"/>
      <c r="N672" s="432"/>
    </row>
    <row r="673" hidden="1" spans="1:14">
      <c r="A673" s="438">
        <v>2082602</v>
      </c>
      <c r="B673" s="398" t="s">
        <v>2091</v>
      </c>
      <c r="C673" s="307">
        <f t="shared" si="10"/>
        <v>0</v>
      </c>
      <c r="D673" s="432"/>
      <c r="E673" s="432"/>
      <c r="F673" s="438"/>
      <c r="G673" s="432"/>
      <c r="H673" s="432"/>
      <c r="I673" s="432"/>
      <c r="J673" s="432"/>
      <c r="K673" s="432"/>
      <c r="L673" s="432"/>
      <c r="M673" s="432"/>
      <c r="N673" s="432"/>
    </row>
    <row r="674" hidden="1" spans="1:14">
      <c r="A674" s="438">
        <v>2082699</v>
      </c>
      <c r="B674" s="398" t="s">
        <v>2092</v>
      </c>
      <c r="C674" s="307">
        <f t="shared" si="10"/>
        <v>0</v>
      </c>
      <c r="D674" s="432"/>
      <c r="E674" s="432"/>
      <c r="F674" s="438"/>
      <c r="G674" s="432"/>
      <c r="H674" s="432"/>
      <c r="I674" s="432"/>
      <c r="J674" s="432"/>
      <c r="K674" s="432"/>
      <c r="L674" s="432"/>
      <c r="M674" s="432"/>
      <c r="N674" s="432"/>
    </row>
    <row r="675" hidden="1" spans="1:16">
      <c r="A675" s="438">
        <v>20827</v>
      </c>
      <c r="B675" s="398" t="s">
        <v>2093</v>
      </c>
      <c r="C675" s="307">
        <f t="shared" si="10"/>
        <v>0</v>
      </c>
      <c r="D675" s="432"/>
      <c r="E675" s="432"/>
      <c r="F675" s="438"/>
      <c r="G675" s="432"/>
      <c r="H675" s="432"/>
      <c r="I675" s="432"/>
      <c r="J675" s="432"/>
      <c r="K675" s="432"/>
      <c r="L675" s="432"/>
      <c r="M675" s="432"/>
      <c r="N675" s="432"/>
      <c r="O675"/>
      <c r="P675">
        <v>0</v>
      </c>
    </row>
    <row r="676" hidden="1" spans="1:14">
      <c r="A676" s="438">
        <v>2082701</v>
      </c>
      <c r="B676" s="398" t="s">
        <v>2094</v>
      </c>
      <c r="C676" s="307">
        <f t="shared" si="10"/>
        <v>0</v>
      </c>
      <c r="D676" s="432"/>
      <c r="E676" s="432"/>
      <c r="F676" s="438"/>
      <c r="G676" s="432"/>
      <c r="H676" s="432"/>
      <c r="I676" s="432"/>
      <c r="J676" s="432"/>
      <c r="K676" s="432"/>
      <c r="L676" s="432"/>
      <c r="M676" s="432"/>
      <c r="N676" s="432"/>
    </row>
    <row r="677" hidden="1" spans="1:14">
      <c r="A677" s="438">
        <v>2082702</v>
      </c>
      <c r="B677" s="398" t="s">
        <v>2095</v>
      </c>
      <c r="C677" s="307">
        <f t="shared" si="10"/>
        <v>0</v>
      </c>
      <c r="D677" s="432"/>
      <c r="E677" s="432"/>
      <c r="F677" s="438"/>
      <c r="G677" s="432"/>
      <c r="H677" s="432"/>
      <c r="I677" s="432"/>
      <c r="J677" s="432"/>
      <c r="K677" s="432"/>
      <c r="L677" s="432"/>
      <c r="M677" s="432"/>
      <c r="N677" s="432"/>
    </row>
    <row r="678" hidden="1" spans="1:14">
      <c r="A678" s="438">
        <v>2082799</v>
      </c>
      <c r="B678" s="398" t="s">
        <v>2096</v>
      </c>
      <c r="C678" s="307">
        <f t="shared" si="10"/>
        <v>0</v>
      </c>
      <c r="D678" s="432"/>
      <c r="E678" s="432"/>
      <c r="F678" s="438"/>
      <c r="G678" s="432"/>
      <c r="H678" s="432"/>
      <c r="I678" s="432"/>
      <c r="J678" s="432"/>
      <c r="K678" s="432"/>
      <c r="L678" s="432"/>
      <c r="M678" s="432"/>
      <c r="N678" s="432"/>
    </row>
    <row r="679" spans="1:16">
      <c r="A679" s="438">
        <v>20828</v>
      </c>
      <c r="B679" s="398" t="s">
        <v>2097</v>
      </c>
      <c r="C679" s="307">
        <f t="shared" si="10"/>
        <v>1242</v>
      </c>
      <c r="D679" s="432"/>
      <c r="E679" s="432"/>
      <c r="F679" s="438">
        <v>554</v>
      </c>
      <c r="G679" s="432"/>
      <c r="H679" s="432"/>
      <c r="I679" s="432">
        <v>90</v>
      </c>
      <c r="J679" s="432">
        <v>0</v>
      </c>
      <c r="K679" s="432"/>
      <c r="L679" s="432">
        <v>360</v>
      </c>
      <c r="M679" s="432"/>
      <c r="N679" s="432">
        <v>238</v>
      </c>
      <c r="O679"/>
      <c r="P679">
        <v>0</v>
      </c>
    </row>
    <row r="680" spans="1:16">
      <c r="A680" s="438">
        <v>2082801</v>
      </c>
      <c r="B680" s="398" t="s">
        <v>1621</v>
      </c>
      <c r="C680" s="307">
        <f t="shared" si="10"/>
        <v>221</v>
      </c>
      <c r="D680" s="432"/>
      <c r="E680" s="432"/>
      <c r="F680" s="438">
        <v>221</v>
      </c>
      <c r="G680" s="432"/>
      <c r="H680" s="432"/>
      <c r="I680" s="432"/>
      <c r="J680" s="432"/>
      <c r="K680" s="432"/>
      <c r="L680" s="432"/>
      <c r="M680" s="432"/>
      <c r="N680" s="432"/>
      <c r="O680"/>
      <c r="P680">
        <v>0</v>
      </c>
    </row>
    <row r="681" hidden="1" spans="1:14">
      <c r="A681" s="438">
        <v>2082802</v>
      </c>
      <c r="B681" s="398" t="s">
        <v>1622</v>
      </c>
      <c r="C681" s="307">
        <f t="shared" si="10"/>
        <v>0</v>
      </c>
      <c r="D681" s="432"/>
      <c r="E681" s="432"/>
      <c r="F681" s="438"/>
      <c r="G681" s="432"/>
      <c r="H681" s="432"/>
      <c r="I681" s="432"/>
      <c r="J681" s="432"/>
      <c r="K681" s="432"/>
      <c r="L681" s="432"/>
      <c r="M681" s="432"/>
      <c r="N681" s="432"/>
    </row>
    <row r="682" hidden="1" spans="1:14">
      <c r="A682" s="438">
        <v>2082803</v>
      </c>
      <c r="B682" s="398" t="s">
        <v>1623</v>
      </c>
      <c r="C682" s="307">
        <f t="shared" si="10"/>
        <v>0</v>
      </c>
      <c r="D682" s="432"/>
      <c r="E682" s="432"/>
      <c r="F682" s="438"/>
      <c r="G682" s="432"/>
      <c r="H682" s="432"/>
      <c r="I682" s="432"/>
      <c r="J682" s="432"/>
      <c r="K682" s="432"/>
      <c r="L682" s="432"/>
      <c r="M682" s="432"/>
      <c r="N682" s="432"/>
    </row>
    <row r="683" spans="1:16">
      <c r="A683" s="438">
        <v>2082804</v>
      </c>
      <c r="B683" s="398" t="s">
        <v>2098</v>
      </c>
      <c r="C683" s="307">
        <f t="shared" si="10"/>
        <v>107</v>
      </c>
      <c r="D683" s="432"/>
      <c r="E683" s="432"/>
      <c r="F683" s="438"/>
      <c r="G683" s="432"/>
      <c r="H683" s="432"/>
      <c r="I683" s="432">
        <v>90</v>
      </c>
      <c r="J683" s="432">
        <v>0</v>
      </c>
      <c r="K683" s="432"/>
      <c r="L683" s="432">
        <v>17</v>
      </c>
      <c r="M683" s="432"/>
      <c r="N683" s="432"/>
      <c r="O683"/>
      <c r="P683">
        <v>0</v>
      </c>
    </row>
    <row r="684" hidden="1" spans="1:14">
      <c r="A684" s="438">
        <v>2082805</v>
      </c>
      <c r="B684" s="398" t="s">
        <v>2099</v>
      </c>
      <c r="C684" s="307">
        <f t="shared" si="10"/>
        <v>0</v>
      </c>
      <c r="D684" s="432"/>
      <c r="E684" s="432"/>
      <c r="F684" s="438"/>
      <c r="G684" s="432"/>
      <c r="H684" s="432"/>
      <c r="I684" s="432"/>
      <c r="J684" s="432"/>
      <c r="K684" s="432"/>
      <c r="L684" s="432"/>
      <c r="M684" s="432"/>
      <c r="N684" s="432"/>
    </row>
    <row r="685" spans="1:16">
      <c r="A685" s="438">
        <v>2082850</v>
      </c>
      <c r="B685" s="398" t="s">
        <v>1630</v>
      </c>
      <c r="C685" s="307">
        <f t="shared" si="10"/>
        <v>333</v>
      </c>
      <c r="D685" s="432"/>
      <c r="E685" s="432"/>
      <c r="F685" s="438">
        <v>333</v>
      </c>
      <c r="G685" s="432"/>
      <c r="H685" s="432"/>
      <c r="I685" s="432"/>
      <c r="J685" s="432"/>
      <c r="K685" s="432"/>
      <c r="L685" s="432"/>
      <c r="M685" s="432"/>
      <c r="N685" s="432"/>
      <c r="O685"/>
      <c r="P685">
        <v>0</v>
      </c>
    </row>
    <row r="686" spans="1:16">
      <c r="A686" s="438">
        <v>2082899</v>
      </c>
      <c r="B686" s="398" t="s">
        <v>2100</v>
      </c>
      <c r="C686" s="307">
        <f t="shared" si="10"/>
        <v>581</v>
      </c>
      <c r="D686" s="432"/>
      <c r="E686" s="432"/>
      <c r="F686" s="438"/>
      <c r="G686" s="432"/>
      <c r="H686" s="432"/>
      <c r="I686" s="432"/>
      <c r="J686" s="432">
        <v>0</v>
      </c>
      <c r="K686" s="432"/>
      <c r="L686" s="432">
        <v>343</v>
      </c>
      <c r="M686" s="432"/>
      <c r="N686" s="432">
        <v>238</v>
      </c>
      <c r="O686"/>
      <c r="P686">
        <v>0</v>
      </c>
    </row>
    <row r="687" spans="1:16">
      <c r="A687" s="438">
        <v>20830</v>
      </c>
      <c r="B687" s="398" t="s">
        <v>2101</v>
      </c>
      <c r="C687" s="307">
        <f t="shared" si="10"/>
        <v>4058</v>
      </c>
      <c r="D687" s="432"/>
      <c r="E687" s="432"/>
      <c r="F687" s="438"/>
      <c r="G687" s="432"/>
      <c r="H687" s="432"/>
      <c r="I687" s="432"/>
      <c r="J687" s="432"/>
      <c r="K687" s="432"/>
      <c r="L687" s="432">
        <v>2558</v>
      </c>
      <c r="M687" s="432"/>
      <c r="N687" s="432"/>
      <c r="O687"/>
      <c r="P687">
        <v>1500</v>
      </c>
    </row>
    <row r="688" hidden="1" spans="1:14">
      <c r="A688" s="438">
        <v>2083001</v>
      </c>
      <c r="B688" s="398" t="s">
        <v>2102</v>
      </c>
      <c r="C688" s="307">
        <f t="shared" si="10"/>
        <v>0</v>
      </c>
      <c r="D688" s="432"/>
      <c r="E688" s="432"/>
      <c r="F688" s="438"/>
      <c r="G688" s="432"/>
      <c r="H688" s="432"/>
      <c r="I688" s="432"/>
      <c r="J688" s="432"/>
      <c r="K688" s="432"/>
      <c r="L688" s="432"/>
      <c r="M688" s="432"/>
      <c r="N688" s="432"/>
    </row>
    <row r="689" spans="1:16">
      <c r="A689" s="438">
        <v>2083099</v>
      </c>
      <c r="B689" s="398" t="s">
        <v>2103</v>
      </c>
      <c r="C689" s="307">
        <f t="shared" si="10"/>
        <v>4058</v>
      </c>
      <c r="D689" s="432"/>
      <c r="E689" s="432"/>
      <c r="F689" s="438"/>
      <c r="G689" s="432"/>
      <c r="H689" s="432"/>
      <c r="I689" s="432"/>
      <c r="J689" s="432"/>
      <c r="K689" s="432"/>
      <c r="L689" s="432">
        <v>2558</v>
      </c>
      <c r="M689" s="432"/>
      <c r="N689" s="432"/>
      <c r="O689"/>
      <c r="P689">
        <v>1500</v>
      </c>
    </row>
    <row r="690" hidden="1" spans="1:16">
      <c r="A690" s="438">
        <v>20899</v>
      </c>
      <c r="B690" s="398" t="s">
        <v>2104</v>
      </c>
      <c r="C690" s="307">
        <f t="shared" si="10"/>
        <v>0</v>
      </c>
      <c r="D690" s="432"/>
      <c r="E690" s="432"/>
      <c r="F690" s="438"/>
      <c r="G690" s="432"/>
      <c r="H690" s="432"/>
      <c r="I690" s="432"/>
      <c r="J690" s="432"/>
      <c r="K690" s="432"/>
      <c r="L690" s="432"/>
      <c r="M690" s="432"/>
      <c r="N690" s="432"/>
      <c r="O690"/>
      <c r="P690">
        <v>0</v>
      </c>
    </row>
    <row r="691" hidden="1" spans="1:14">
      <c r="A691" s="438">
        <v>2089999</v>
      </c>
      <c r="B691" s="398" t="s">
        <v>2105</v>
      </c>
      <c r="C691" s="307">
        <f t="shared" si="10"/>
        <v>0</v>
      </c>
      <c r="D691" s="432"/>
      <c r="E691" s="432"/>
      <c r="F691" s="438"/>
      <c r="G691" s="432"/>
      <c r="H691" s="432"/>
      <c r="I691" s="432"/>
      <c r="J691" s="432"/>
      <c r="K691" s="432"/>
      <c r="L691" s="432"/>
      <c r="M691" s="432"/>
      <c r="N691" s="432"/>
    </row>
    <row r="692" spans="1:16">
      <c r="A692" s="438">
        <v>210</v>
      </c>
      <c r="B692" s="439" t="s">
        <v>2106</v>
      </c>
      <c r="C692" s="307">
        <f t="shared" si="10"/>
        <v>108655</v>
      </c>
      <c r="D692" s="432"/>
      <c r="E692" s="432"/>
      <c r="F692" s="438">
        <v>47080</v>
      </c>
      <c r="G692" s="432">
        <v>2600</v>
      </c>
      <c r="H692" s="432">
        <v>6473</v>
      </c>
      <c r="I692" s="432">
        <v>3739</v>
      </c>
      <c r="J692" s="432">
        <v>159</v>
      </c>
      <c r="K692" s="432">
        <v>735</v>
      </c>
      <c r="L692" s="432">
        <v>39222</v>
      </c>
      <c r="M692" s="432">
        <v>4427</v>
      </c>
      <c r="N692" s="432">
        <v>1559</v>
      </c>
      <c r="O692"/>
      <c r="P692">
        <v>2661</v>
      </c>
    </row>
    <row r="693" spans="1:14">
      <c r="A693" s="438">
        <v>21001</v>
      </c>
      <c r="B693" s="398" t="s">
        <v>2107</v>
      </c>
      <c r="C693" s="307">
        <f t="shared" si="10"/>
        <v>3464</v>
      </c>
      <c r="D693" s="432"/>
      <c r="E693" s="432"/>
      <c r="F693" s="438">
        <v>1609</v>
      </c>
      <c r="G693" s="432"/>
      <c r="H693" s="432"/>
      <c r="I693" s="432">
        <v>1230</v>
      </c>
      <c r="J693" s="432"/>
      <c r="K693" s="432"/>
      <c r="L693" s="432">
        <v>621</v>
      </c>
      <c r="M693" s="432"/>
      <c r="N693" s="432">
        <v>4</v>
      </c>
    </row>
    <row r="694" spans="1:14">
      <c r="A694" s="438">
        <v>2100101</v>
      </c>
      <c r="B694" s="398" t="s">
        <v>1621</v>
      </c>
      <c r="C694" s="307">
        <f t="shared" si="10"/>
        <v>433</v>
      </c>
      <c r="D694" s="432"/>
      <c r="E694" s="432"/>
      <c r="F694" s="438">
        <v>433</v>
      </c>
      <c r="G694" s="432"/>
      <c r="H694" s="432"/>
      <c r="I694" s="432"/>
      <c r="J694" s="432"/>
      <c r="K694" s="432"/>
      <c r="L694" s="432"/>
      <c r="M694" s="432"/>
      <c r="N694" s="432"/>
    </row>
    <row r="695" spans="1:14">
      <c r="A695" s="438">
        <v>2100102</v>
      </c>
      <c r="B695" s="398" t="s">
        <v>1622</v>
      </c>
      <c r="C695" s="307">
        <f t="shared" si="10"/>
        <v>4</v>
      </c>
      <c r="D695" s="432"/>
      <c r="E695" s="432"/>
      <c r="F695" s="438"/>
      <c r="G695" s="432"/>
      <c r="H695" s="432"/>
      <c r="I695" s="432"/>
      <c r="J695" s="432"/>
      <c r="K695" s="432"/>
      <c r="L695" s="432"/>
      <c r="M695" s="432"/>
      <c r="N695" s="432">
        <v>4</v>
      </c>
    </row>
    <row r="696" hidden="1" spans="1:14">
      <c r="A696" s="438">
        <v>2100103</v>
      </c>
      <c r="B696" s="398" t="s">
        <v>1623</v>
      </c>
      <c r="C696" s="307">
        <f t="shared" si="10"/>
        <v>0</v>
      </c>
      <c r="D696" s="432"/>
      <c r="E696" s="432"/>
      <c r="F696" s="438"/>
      <c r="G696" s="432"/>
      <c r="H696" s="432"/>
      <c r="I696" s="432"/>
      <c r="J696" s="432"/>
      <c r="K696" s="432"/>
      <c r="L696" s="432"/>
      <c r="M696" s="432"/>
      <c r="N696" s="432"/>
    </row>
    <row r="697" spans="1:14">
      <c r="A697" s="438">
        <v>2100199</v>
      </c>
      <c r="B697" s="398" t="s">
        <v>2108</v>
      </c>
      <c r="C697" s="307">
        <f t="shared" si="10"/>
        <v>3027</v>
      </c>
      <c r="D697" s="432"/>
      <c r="E697" s="432"/>
      <c r="F697" s="438">
        <v>1176</v>
      </c>
      <c r="G697" s="432"/>
      <c r="H697" s="432"/>
      <c r="I697" s="432">
        <v>1230</v>
      </c>
      <c r="J697" s="432"/>
      <c r="K697" s="432"/>
      <c r="L697" s="432">
        <v>621</v>
      </c>
      <c r="M697" s="432"/>
      <c r="N697" s="432"/>
    </row>
    <row r="698" spans="1:14">
      <c r="A698" s="438">
        <v>21002</v>
      </c>
      <c r="B698" s="398" t="s">
        <v>2109</v>
      </c>
      <c r="C698" s="307">
        <f t="shared" si="10"/>
        <v>20</v>
      </c>
      <c r="D698" s="432"/>
      <c r="E698" s="432"/>
      <c r="F698" s="438">
        <v>17</v>
      </c>
      <c r="G698" s="432"/>
      <c r="H698" s="432"/>
      <c r="I698" s="432"/>
      <c r="J698" s="432"/>
      <c r="K698" s="432"/>
      <c r="L698" s="432">
        <v>3</v>
      </c>
      <c r="M698" s="432"/>
      <c r="N698" s="432"/>
    </row>
    <row r="699" spans="1:14">
      <c r="A699" s="438">
        <v>2100201</v>
      </c>
      <c r="B699" s="398" t="s">
        <v>2110</v>
      </c>
      <c r="C699" s="307">
        <f t="shared" si="10"/>
        <v>17</v>
      </c>
      <c r="D699" s="432"/>
      <c r="E699" s="432"/>
      <c r="F699" s="438">
        <v>14</v>
      </c>
      <c r="G699" s="432"/>
      <c r="H699" s="432"/>
      <c r="I699" s="432"/>
      <c r="J699" s="432"/>
      <c r="K699" s="432"/>
      <c r="L699" s="432">
        <v>3</v>
      </c>
      <c r="M699" s="432"/>
      <c r="N699" s="432"/>
    </row>
    <row r="700" spans="1:14">
      <c r="A700" s="438">
        <v>2100202</v>
      </c>
      <c r="B700" s="398" t="s">
        <v>2111</v>
      </c>
      <c r="C700" s="307">
        <f t="shared" si="10"/>
        <v>3</v>
      </c>
      <c r="D700" s="432"/>
      <c r="E700" s="432"/>
      <c r="F700" s="438">
        <v>3</v>
      </c>
      <c r="G700" s="432"/>
      <c r="H700" s="432"/>
      <c r="I700" s="432"/>
      <c r="J700" s="432"/>
      <c r="K700" s="432"/>
      <c r="L700" s="432"/>
      <c r="M700" s="432"/>
      <c r="N700" s="432"/>
    </row>
    <row r="701" hidden="1" spans="1:14">
      <c r="A701" s="438">
        <v>2100203</v>
      </c>
      <c r="B701" s="398" t="s">
        <v>2112</v>
      </c>
      <c r="C701" s="307">
        <f t="shared" si="10"/>
        <v>0</v>
      </c>
      <c r="D701" s="432"/>
      <c r="E701" s="432"/>
      <c r="F701" s="438"/>
      <c r="G701" s="432"/>
      <c r="H701" s="432"/>
      <c r="I701" s="432"/>
      <c r="J701" s="432"/>
      <c r="K701" s="432"/>
      <c r="L701" s="432"/>
      <c r="M701" s="432"/>
      <c r="N701" s="432"/>
    </row>
    <row r="702" hidden="1" spans="1:14">
      <c r="A702" s="438">
        <v>2100204</v>
      </c>
      <c r="B702" s="398" t="s">
        <v>2113</v>
      </c>
      <c r="C702" s="307">
        <f t="shared" si="10"/>
        <v>0</v>
      </c>
      <c r="D702" s="432"/>
      <c r="E702" s="432"/>
      <c r="F702" s="438"/>
      <c r="G702" s="432"/>
      <c r="H702" s="432"/>
      <c r="I702" s="432"/>
      <c r="J702" s="432"/>
      <c r="K702" s="432"/>
      <c r="L702" s="432"/>
      <c r="M702" s="432"/>
      <c r="N702" s="432"/>
    </row>
    <row r="703" hidden="1" spans="1:14">
      <c r="A703" s="438">
        <v>2100205</v>
      </c>
      <c r="B703" s="398" t="s">
        <v>2114</v>
      </c>
      <c r="C703" s="307">
        <f t="shared" si="10"/>
        <v>0</v>
      </c>
      <c r="D703" s="432"/>
      <c r="E703" s="432"/>
      <c r="F703" s="438"/>
      <c r="G703" s="432"/>
      <c r="H703" s="432"/>
      <c r="I703" s="432"/>
      <c r="J703" s="432"/>
      <c r="K703" s="432"/>
      <c r="L703" s="432"/>
      <c r="M703" s="432"/>
      <c r="N703" s="432"/>
    </row>
    <row r="704" hidden="1" spans="1:14">
      <c r="A704" s="438">
        <v>2100206</v>
      </c>
      <c r="B704" s="398" t="s">
        <v>2115</v>
      </c>
      <c r="C704" s="307">
        <f t="shared" si="10"/>
        <v>0</v>
      </c>
      <c r="D704" s="432"/>
      <c r="E704" s="432"/>
      <c r="F704" s="438"/>
      <c r="G704" s="432"/>
      <c r="H704" s="432"/>
      <c r="I704" s="432"/>
      <c r="J704" s="432"/>
      <c r="K704" s="432"/>
      <c r="L704" s="432"/>
      <c r="M704" s="432"/>
      <c r="N704" s="432"/>
    </row>
    <row r="705" hidden="1" spans="1:14">
      <c r="A705" s="438">
        <v>2100207</v>
      </c>
      <c r="B705" s="398" t="s">
        <v>2116</v>
      </c>
      <c r="C705" s="307">
        <f t="shared" si="10"/>
        <v>0</v>
      </c>
      <c r="D705" s="432"/>
      <c r="E705" s="432"/>
      <c r="F705" s="438"/>
      <c r="G705" s="432"/>
      <c r="H705" s="432"/>
      <c r="I705" s="432"/>
      <c r="J705" s="432"/>
      <c r="K705" s="432"/>
      <c r="L705" s="432"/>
      <c r="M705" s="432"/>
      <c r="N705" s="432"/>
    </row>
    <row r="706" hidden="1" spans="1:14">
      <c r="A706" s="438">
        <v>2100208</v>
      </c>
      <c r="B706" s="398" t="s">
        <v>2117</v>
      </c>
      <c r="C706" s="307">
        <f t="shared" si="10"/>
        <v>0</v>
      </c>
      <c r="D706" s="432"/>
      <c r="E706" s="432"/>
      <c r="F706" s="438"/>
      <c r="G706" s="432"/>
      <c r="H706" s="432"/>
      <c r="I706" s="432"/>
      <c r="J706" s="432"/>
      <c r="K706" s="432"/>
      <c r="L706" s="432"/>
      <c r="M706" s="432"/>
      <c r="N706" s="432"/>
    </row>
    <row r="707" hidden="1" spans="1:14">
      <c r="A707" s="438">
        <v>2100209</v>
      </c>
      <c r="B707" s="398" t="s">
        <v>2118</v>
      </c>
      <c r="C707" s="307">
        <f t="shared" si="10"/>
        <v>0</v>
      </c>
      <c r="D707" s="432"/>
      <c r="E707" s="432"/>
      <c r="F707" s="438"/>
      <c r="G707" s="432"/>
      <c r="H707" s="432"/>
      <c r="I707" s="432"/>
      <c r="J707" s="432"/>
      <c r="K707" s="432"/>
      <c r="L707" s="432"/>
      <c r="M707" s="432"/>
      <c r="N707" s="432"/>
    </row>
    <row r="708" hidden="1" spans="1:14">
      <c r="A708" s="438">
        <v>2100210</v>
      </c>
      <c r="B708" s="398" t="s">
        <v>2119</v>
      </c>
      <c r="C708" s="307">
        <f t="shared" si="10"/>
        <v>0</v>
      </c>
      <c r="D708" s="432"/>
      <c r="E708" s="432"/>
      <c r="F708" s="438"/>
      <c r="G708" s="432"/>
      <c r="H708" s="432"/>
      <c r="I708" s="432"/>
      <c r="J708" s="432"/>
      <c r="K708" s="432"/>
      <c r="L708" s="432"/>
      <c r="M708" s="432"/>
      <c r="N708" s="432"/>
    </row>
    <row r="709" hidden="1" spans="1:14">
      <c r="A709" s="438">
        <v>2100211</v>
      </c>
      <c r="B709" s="398" t="s">
        <v>2120</v>
      </c>
      <c r="C709" s="307">
        <f t="shared" si="10"/>
        <v>0</v>
      </c>
      <c r="D709" s="432"/>
      <c r="E709" s="432"/>
      <c r="F709" s="438"/>
      <c r="G709" s="432"/>
      <c r="H709" s="432"/>
      <c r="I709" s="432"/>
      <c r="J709" s="432"/>
      <c r="K709" s="432"/>
      <c r="L709" s="432"/>
      <c r="M709" s="432"/>
      <c r="N709" s="432"/>
    </row>
    <row r="710" hidden="1" spans="1:14">
      <c r="A710" s="438">
        <v>2100212</v>
      </c>
      <c r="B710" s="398" t="s">
        <v>2121</v>
      </c>
      <c r="C710" s="307">
        <f t="shared" ref="C710:C773" si="11">D710+E710+F710+G710+H710+I710+J710+K710+L710+M710+N710+O710+P710</f>
        <v>0</v>
      </c>
      <c r="D710" s="432"/>
      <c r="E710" s="432"/>
      <c r="F710" s="438"/>
      <c r="G710" s="432"/>
      <c r="H710" s="432"/>
      <c r="I710" s="432"/>
      <c r="J710" s="432"/>
      <c r="K710" s="432"/>
      <c r="L710" s="432"/>
      <c r="M710" s="432"/>
      <c r="N710" s="432"/>
    </row>
    <row r="711" hidden="1" spans="1:14">
      <c r="A711" s="438">
        <v>2100213</v>
      </c>
      <c r="B711" s="398" t="s">
        <v>2122</v>
      </c>
      <c r="C711" s="307">
        <f t="shared" si="11"/>
        <v>0</v>
      </c>
      <c r="D711" s="432"/>
      <c r="E711" s="432"/>
      <c r="F711" s="438"/>
      <c r="G711" s="432"/>
      <c r="H711" s="432"/>
      <c r="I711" s="432"/>
      <c r="J711" s="432"/>
      <c r="K711" s="432"/>
      <c r="L711" s="432"/>
      <c r="M711" s="432"/>
      <c r="N711" s="432"/>
    </row>
    <row r="712" hidden="1" spans="1:14">
      <c r="A712" s="438">
        <v>2100299</v>
      </c>
      <c r="B712" s="398" t="s">
        <v>2123</v>
      </c>
      <c r="C712" s="307">
        <f t="shared" si="11"/>
        <v>0</v>
      </c>
      <c r="D712" s="432"/>
      <c r="E712" s="432"/>
      <c r="F712" s="438"/>
      <c r="G712" s="432"/>
      <c r="H712" s="432"/>
      <c r="I712" s="432"/>
      <c r="J712" s="432"/>
      <c r="K712" s="432"/>
      <c r="L712" s="432"/>
      <c r="M712" s="432"/>
      <c r="N712" s="432"/>
    </row>
    <row r="713" spans="1:16">
      <c r="A713" s="438">
        <v>21003</v>
      </c>
      <c r="B713" s="398" t="s">
        <v>2124</v>
      </c>
      <c r="C713" s="307">
        <f t="shared" si="11"/>
        <v>17830</v>
      </c>
      <c r="D713" s="432"/>
      <c r="E713" s="432"/>
      <c r="F713" s="438">
        <v>12709</v>
      </c>
      <c r="G713" s="432"/>
      <c r="H713" s="432"/>
      <c r="I713" s="432">
        <v>1249</v>
      </c>
      <c r="J713" s="432"/>
      <c r="K713" s="432"/>
      <c r="L713" s="432">
        <v>1211</v>
      </c>
      <c r="M713" s="432"/>
      <c r="N713" s="432"/>
      <c r="O713"/>
      <c r="P713">
        <v>2661</v>
      </c>
    </row>
    <row r="714" spans="1:16">
      <c r="A714" s="438">
        <v>2100301</v>
      </c>
      <c r="B714" s="398" t="s">
        <v>2125</v>
      </c>
      <c r="C714" s="307">
        <f t="shared" si="11"/>
        <v>3823</v>
      </c>
      <c r="D714" s="432"/>
      <c r="E714" s="432"/>
      <c r="F714" s="445">
        <v>2823</v>
      </c>
      <c r="G714" s="432"/>
      <c r="H714" s="432"/>
      <c r="I714" s="432"/>
      <c r="J714" s="432"/>
      <c r="K714" s="432"/>
      <c r="L714" s="432"/>
      <c r="M714" s="432"/>
      <c r="N714" s="432"/>
      <c r="O714"/>
      <c r="P714">
        <v>1000</v>
      </c>
    </row>
    <row r="715" spans="1:16">
      <c r="A715" s="438">
        <v>2100302</v>
      </c>
      <c r="B715" s="398" t="s">
        <v>2126</v>
      </c>
      <c r="C715" s="307">
        <f t="shared" si="11"/>
        <v>11547</v>
      </c>
      <c r="D715" s="432"/>
      <c r="E715" s="432"/>
      <c r="F715" s="438">
        <v>9886</v>
      </c>
      <c r="G715" s="432"/>
      <c r="H715" s="432"/>
      <c r="I715" s="432"/>
      <c r="J715" s="432"/>
      <c r="K715" s="432"/>
      <c r="L715" s="432"/>
      <c r="M715" s="432"/>
      <c r="N715" s="432"/>
      <c r="O715"/>
      <c r="P715">
        <v>1661</v>
      </c>
    </row>
    <row r="716" spans="1:14">
      <c r="A716" s="438">
        <v>2100399</v>
      </c>
      <c r="B716" s="398" t="s">
        <v>2127</v>
      </c>
      <c r="C716" s="307">
        <f t="shared" si="11"/>
        <v>2460</v>
      </c>
      <c r="D716" s="432"/>
      <c r="E716" s="432"/>
      <c r="F716" s="438"/>
      <c r="G716" s="432"/>
      <c r="H716" s="432"/>
      <c r="I716" s="432">
        <v>1249</v>
      </c>
      <c r="J716" s="432"/>
      <c r="K716" s="432"/>
      <c r="L716" s="432">
        <v>1211</v>
      </c>
      <c r="M716" s="432"/>
      <c r="N716" s="432"/>
    </row>
    <row r="717" spans="1:14">
      <c r="A717" s="438">
        <v>21004</v>
      </c>
      <c r="B717" s="398" t="s">
        <v>2128</v>
      </c>
      <c r="C717" s="307">
        <f t="shared" si="11"/>
        <v>19325</v>
      </c>
      <c r="D717" s="432"/>
      <c r="E717" s="432"/>
      <c r="F717" s="438">
        <v>6167</v>
      </c>
      <c r="G717" s="432"/>
      <c r="H717" s="432">
        <v>821</v>
      </c>
      <c r="I717" s="432">
        <v>14</v>
      </c>
      <c r="J717" s="432">
        <v>123</v>
      </c>
      <c r="K717" s="432">
        <v>308</v>
      </c>
      <c r="L717" s="432">
        <v>11869</v>
      </c>
      <c r="M717" s="432"/>
      <c r="N717" s="432">
        <v>23</v>
      </c>
    </row>
    <row r="718" spans="1:14">
      <c r="A718" s="438">
        <v>2100401</v>
      </c>
      <c r="B718" s="398" t="s">
        <v>2129</v>
      </c>
      <c r="C718" s="307">
        <f t="shared" si="11"/>
        <v>2932</v>
      </c>
      <c r="D718" s="432"/>
      <c r="E718" s="432"/>
      <c r="F718" s="438">
        <v>2549</v>
      </c>
      <c r="G718" s="432"/>
      <c r="H718" s="432"/>
      <c r="I718" s="432"/>
      <c r="J718" s="432">
        <v>123</v>
      </c>
      <c r="K718" s="432"/>
      <c r="L718" s="432">
        <v>260</v>
      </c>
      <c r="M718" s="432"/>
      <c r="N718" s="432"/>
    </row>
    <row r="719" spans="1:14">
      <c r="A719" s="438">
        <v>2100402</v>
      </c>
      <c r="B719" s="398" t="s">
        <v>2130</v>
      </c>
      <c r="C719" s="307">
        <f t="shared" si="11"/>
        <v>390</v>
      </c>
      <c r="D719" s="432"/>
      <c r="E719" s="432"/>
      <c r="F719" s="438">
        <v>390</v>
      </c>
      <c r="G719" s="432"/>
      <c r="H719" s="432"/>
      <c r="I719" s="432"/>
      <c r="J719" s="432"/>
      <c r="K719" s="432"/>
      <c r="L719" s="432"/>
      <c r="M719" s="432"/>
      <c r="N719" s="432"/>
    </row>
    <row r="720" spans="1:14">
      <c r="A720" s="438">
        <v>2100403</v>
      </c>
      <c r="B720" s="398" t="s">
        <v>2131</v>
      </c>
      <c r="C720" s="307">
        <f t="shared" si="11"/>
        <v>1894</v>
      </c>
      <c r="D720" s="432"/>
      <c r="E720" s="432"/>
      <c r="F720" s="438">
        <v>1894</v>
      </c>
      <c r="G720" s="432"/>
      <c r="H720" s="432"/>
      <c r="I720" s="432"/>
      <c r="J720" s="432"/>
      <c r="K720" s="432"/>
      <c r="L720" s="432"/>
      <c r="M720" s="432"/>
      <c r="N720" s="432"/>
    </row>
    <row r="721" spans="1:14">
      <c r="A721" s="438">
        <v>2100404</v>
      </c>
      <c r="B721" s="398" t="s">
        <v>2132</v>
      </c>
      <c r="C721" s="307">
        <f t="shared" si="11"/>
        <v>1334</v>
      </c>
      <c r="D721" s="432"/>
      <c r="E721" s="432"/>
      <c r="F721" s="438">
        <v>1334</v>
      </c>
      <c r="G721" s="432"/>
      <c r="H721" s="432"/>
      <c r="I721" s="432"/>
      <c r="J721" s="432"/>
      <c r="K721" s="432"/>
      <c r="L721" s="432"/>
      <c r="M721" s="432"/>
      <c r="N721" s="432"/>
    </row>
    <row r="722" hidden="1" spans="1:14">
      <c r="A722" s="438">
        <v>2100405</v>
      </c>
      <c r="B722" s="398" t="s">
        <v>2133</v>
      </c>
      <c r="C722" s="307">
        <f t="shared" si="11"/>
        <v>0</v>
      </c>
      <c r="D722" s="432"/>
      <c r="E722" s="432"/>
      <c r="F722" s="438"/>
      <c r="G722" s="432"/>
      <c r="H722" s="432"/>
      <c r="I722" s="432"/>
      <c r="J722" s="432"/>
      <c r="K722" s="432"/>
      <c r="L722" s="432"/>
      <c r="M722" s="432"/>
      <c r="N722" s="432"/>
    </row>
    <row r="723" hidden="1" spans="1:14">
      <c r="A723" s="438">
        <v>2100406</v>
      </c>
      <c r="B723" s="398" t="s">
        <v>2134</v>
      </c>
      <c r="C723" s="307">
        <f t="shared" si="11"/>
        <v>0</v>
      </c>
      <c r="D723" s="432"/>
      <c r="E723" s="432"/>
      <c r="F723" s="438"/>
      <c r="G723" s="432"/>
      <c r="H723" s="432"/>
      <c r="I723" s="432"/>
      <c r="J723" s="432"/>
      <c r="K723" s="432"/>
      <c r="L723" s="432"/>
      <c r="M723" s="432"/>
      <c r="N723" s="432"/>
    </row>
    <row r="724" hidden="1" spans="1:14">
      <c r="A724" s="438">
        <v>2100407</v>
      </c>
      <c r="B724" s="398" t="s">
        <v>2135</v>
      </c>
      <c r="C724" s="307">
        <f t="shared" si="11"/>
        <v>0</v>
      </c>
      <c r="D724" s="432"/>
      <c r="E724" s="432"/>
      <c r="F724" s="438"/>
      <c r="G724" s="432"/>
      <c r="H724" s="432"/>
      <c r="I724" s="432"/>
      <c r="J724" s="432"/>
      <c r="K724" s="432"/>
      <c r="L724" s="432"/>
      <c r="M724" s="432"/>
      <c r="N724" s="432"/>
    </row>
    <row r="725" spans="1:14">
      <c r="A725" s="438">
        <v>2100408</v>
      </c>
      <c r="B725" s="398" t="s">
        <v>2136</v>
      </c>
      <c r="C725" s="307">
        <f t="shared" si="11"/>
        <v>11630</v>
      </c>
      <c r="D725" s="432"/>
      <c r="E725" s="432"/>
      <c r="F725" s="438"/>
      <c r="G725" s="432"/>
      <c r="H725" s="432">
        <v>821</v>
      </c>
      <c r="I725" s="432"/>
      <c r="J725" s="432"/>
      <c r="K725" s="432">
        <v>308</v>
      </c>
      <c r="L725" s="432">
        <v>10501</v>
      </c>
      <c r="M725" s="432"/>
      <c r="N725" s="432"/>
    </row>
    <row r="726" spans="1:14">
      <c r="A726" s="438">
        <v>2100409</v>
      </c>
      <c r="B726" s="398" t="s">
        <v>2137</v>
      </c>
      <c r="C726" s="307">
        <f t="shared" si="11"/>
        <v>835</v>
      </c>
      <c r="D726" s="432"/>
      <c r="E726" s="432"/>
      <c r="F726" s="438"/>
      <c r="G726" s="432"/>
      <c r="H726" s="432"/>
      <c r="I726" s="432"/>
      <c r="J726" s="432"/>
      <c r="K726" s="432"/>
      <c r="L726" s="432">
        <v>835</v>
      </c>
      <c r="M726" s="432"/>
      <c r="N726" s="432"/>
    </row>
    <row r="727" hidden="1" spans="1:14">
      <c r="A727" s="438">
        <v>2100410</v>
      </c>
      <c r="B727" s="398" t="s">
        <v>2138</v>
      </c>
      <c r="C727" s="307">
        <f t="shared" si="11"/>
        <v>0</v>
      </c>
      <c r="D727" s="432"/>
      <c r="E727" s="432"/>
      <c r="F727" s="438"/>
      <c r="G727" s="432"/>
      <c r="H727" s="432"/>
      <c r="I727" s="432"/>
      <c r="J727" s="432"/>
      <c r="K727" s="432"/>
      <c r="L727" s="432"/>
      <c r="M727" s="432"/>
      <c r="N727" s="432"/>
    </row>
    <row r="728" spans="1:14">
      <c r="A728" s="438">
        <v>2100499</v>
      </c>
      <c r="B728" s="398" t="s">
        <v>2139</v>
      </c>
      <c r="C728" s="307">
        <f t="shared" si="11"/>
        <v>310</v>
      </c>
      <c r="D728" s="432"/>
      <c r="E728" s="432"/>
      <c r="F728" s="438"/>
      <c r="G728" s="432"/>
      <c r="H728" s="432"/>
      <c r="I728" s="432">
        <v>14</v>
      </c>
      <c r="J728" s="432"/>
      <c r="K728" s="432"/>
      <c r="L728" s="432">
        <v>273</v>
      </c>
      <c r="M728" s="432"/>
      <c r="N728" s="432">
        <v>23</v>
      </c>
    </row>
    <row r="729" spans="1:14">
      <c r="A729" s="438">
        <v>21007</v>
      </c>
      <c r="B729" s="398" t="s">
        <v>2140</v>
      </c>
      <c r="C729" s="307">
        <f t="shared" si="11"/>
        <v>6890</v>
      </c>
      <c r="D729" s="432"/>
      <c r="E729" s="432"/>
      <c r="F729" s="438">
        <v>144</v>
      </c>
      <c r="G729" s="432"/>
      <c r="H729" s="432">
        <v>998</v>
      </c>
      <c r="I729" s="432">
        <v>990</v>
      </c>
      <c r="J729" s="432"/>
      <c r="K729" s="432"/>
      <c r="L729" s="432">
        <v>4758</v>
      </c>
      <c r="M729" s="432"/>
      <c r="N729" s="432"/>
    </row>
    <row r="730" spans="1:14">
      <c r="A730" s="438">
        <v>2100716</v>
      </c>
      <c r="B730" s="398" t="s">
        <v>2141</v>
      </c>
      <c r="C730" s="307">
        <f t="shared" si="11"/>
        <v>144</v>
      </c>
      <c r="D730" s="432"/>
      <c r="E730" s="432"/>
      <c r="F730" s="438">
        <v>144</v>
      </c>
      <c r="G730" s="432"/>
      <c r="H730" s="432"/>
      <c r="I730" s="432"/>
      <c r="J730" s="432"/>
      <c r="K730" s="432"/>
      <c r="L730" s="432"/>
      <c r="M730" s="432"/>
      <c r="N730" s="432"/>
    </row>
    <row r="731" spans="1:14">
      <c r="A731" s="438">
        <v>2100717</v>
      </c>
      <c r="B731" s="439" t="s">
        <v>2142</v>
      </c>
      <c r="C731" s="307">
        <f t="shared" si="11"/>
        <v>5756</v>
      </c>
      <c r="D731" s="432"/>
      <c r="E731" s="432"/>
      <c r="F731" s="438"/>
      <c r="G731" s="432"/>
      <c r="H731" s="432">
        <v>998</v>
      </c>
      <c r="I731" s="432"/>
      <c r="J731" s="432"/>
      <c r="K731" s="432"/>
      <c r="L731" s="432">
        <v>4758</v>
      </c>
      <c r="M731" s="432"/>
      <c r="N731" s="432"/>
    </row>
    <row r="732" spans="1:14">
      <c r="A732" s="438">
        <v>2100799</v>
      </c>
      <c r="B732" s="398" t="s">
        <v>2143</v>
      </c>
      <c r="C732" s="307">
        <f t="shared" si="11"/>
        <v>990</v>
      </c>
      <c r="D732" s="432"/>
      <c r="E732" s="432"/>
      <c r="F732" s="438"/>
      <c r="G732" s="432"/>
      <c r="H732" s="432"/>
      <c r="I732" s="432">
        <v>990</v>
      </c>
      <c r="J732" s="432"/>
      <c r="K732" s="432"/>
      <c r="L732" s="432"/>
      <c r="M732" s="432"/>
      <c r="N732" s="432"/>
    </row>
    <row r="733" spans="1:14">
      <c r="A733" s="438">
        <v>21011</v>
      </c>
      <c r="B733" s="398" t="s">
        <v>2144</v>
      </c>
      <c r="C733" s="307">
        <f t="shared" si="11"/>
        <v>32554</v>
      </c>
      <c r="D733" s="432"/>
      <c r="E733" s="432"/>
      <c r="F733" s="445">
        <v>25612</v>
      </c>
      <c r="G733" s="432">
        <v>2600</v>
      </c>
      <c r="H733" s="432"/>
      <c r="I733" s="432"/>
      <c r="J733" s="432"/>
      <c r="K733" s="432"/>
      <c r="L733" s="432"/>
      <c r="M733" s="432">
        <v>4342</v>
      </c>
      <c r="N733" s="432"/>
    </row>
    <row r="734" spans="1:14">
      <c r="A734" s="438">
        <v>2101101</v>
      </c>
      <c r="B734" s="398" t="s">
        <v>2145</v>
      </c>
      <c r="C734" s="307">
        <f t="shared" si="11"/>
        <v>7137</v>
      </c>
      <c r="D734" s="432"/>
      <c r="E734" s="432"/>
      <c r="F734" s="438">
        <v>4345</v>
      </c>
      <c r="G734" s="432">
        <v>520</v>
      </c>
      <c r="H734" s="432"/>
      <c r="I734" s="432"/>
      <c r="J734" s="432"/>
      <c r="K734" s="432"/>
      <c r="L734" s="432"/>
      <c r="M734" s="432">
        <v>2272</v>
      </c>
      <c r="N734" s="432"/>
    </row>
    <row r="735" spans="1:14">
      <c r="A735" s="438">
        <v>2101102</v>
      </c>
      <c r="B735" s="398" t="s">
        <v>2146</v>
      </c>
      <c r="C735" s="307">
        <f t="shared" si="11"/>
        <v>24322</v>
      </c>
      <c r="D735" s="432"/>
      <c r="E735" s="432"/>
      <c r="F735" s="438">
        <v>20272</v>
      </c>
      <c r="G735" s="432">
        <v>2080</v>
      </c>
      <c r="H735" s="432"/>
      <c r="I735" s="432"/>
      <c r="J735" s="432"/>
      <c r="K735" s="432"/>
      <c r="L735" s="432"/>
      <c r="M735" s="432">
        <v>1970</v>
      </c>
      <c r="N735" s="432"/>
    </row>
    <row r="736" hidden="1" spans="1:14">
      <c r="A736" s="438">
        <v>2101103</v>
      </c>
      <c r="B736" s="398" t="s">
        <v>2147</v>
      </c>
      <c r="C736" s="307">
        <f t="shared" si="11"/>
        <v>0</v>
      </c>
      <c r="D736" s="432"/>
      <c r="E736" s="432"/>
      <c r="F736" s="438"/>
      <c r="G736" s="432"/>
      <c r="H736" s="432"/>
      <c r="I736" s="432"/>
      <c r="J736" s="432"/>
      <c r="K736" s="432"/>
      <c r="L736" s="432"/>
      <c r="M736" s="432"/>
      <c r="N736" s="432"/>
    </row>
    <row r="737" spans="1:14">
      <c r="A737" s="438">
        <v>2101199</v>
      </c>
      <c r="B737" s="398" t="s">
        <v>2148</v>
      </c>
      <c r="C737" s="307">
        <f t="shared" si="11"/>
        <v>1095</v>
      </c>
      <c r="D737" s="432"/>
      <c r="E737" s="432"/>
      <c r="F737" s="438">
        <v>995</v>
      </c>
      <c r="G737" s="432"/>
      <c r="H737" s="432"/>
      <c r="I737" s="432"/>
      <c r="J737" s="432"/>
      <c r="K737" s="432"/>
      <c r="L737" s="432"/>
      <c r="M737" s="432">
        <v>100</v>
      </c>
      <c r="N737" s="432"/>
    </row>
    <row r="738" spans="1:14">
      <c r="A738" s="438">
        <v>21012</v>
      </c>
      <c r="B738" s="398" t="s">
        <v>2149</v>
      </c>
      <c r="C738" s="307">
        <f t="shared" si="11"/>
        <v>3533</v>
      </c>
      <c r="D738" s="432"/>
      <c r="E738" s="432"/>
      <c r="F738" s="438"/>
      <c r="G738" s="432"/>
      <c r="H738" s="432">
        <v>2654</v>
      </c>
      <c r="I738" s="432"/>
      <c r="J738" s="432"/>
      <c r="K738" s="432"/>
      <c r="L738" s="432">
        <v>879</v>
      </c>
      <c r="M738" s="432"/>
      <c r="N738" s="432"/>
    </row>
    <row r="739" hidden="1" spans="1:14">
      <c r="A739" s="438">
        <v>2101201</v>
      </c>
      <c r="B739" s="398" t="s">
        <v>2150</v>
      </c>
      <c r="C739" s="307">
        <f t="shared" si="11"/>
        <v>0</v>
      </c>
      <c r="D739" s="432"/>
      <c r="E739" s="432"/>
      <c r="F739" s="438"/>
      <c r="G739" s="432"/>
      <c r="H739" s="432"/>
      <c r="I739" s="432"/>
      <c r="J739" s="432"/>
      <c r="K739" s="432"/>
      <c r="L739" s="432"/>
      <c r="M739" s="432"/>
      <c r="N739" s="432"/>
    </row>
    <row r="740" spans="1:14">
      <c r="A740" s="438">
        <v>2101202</v>
      </c>
      <c r="B740" s="398" t="s">
        <v>2151</v>
      </c>
      <c r="C740" s="307">
        <f t="shared" si="11"/>
        <v>3533</v>
      </c>
      <c r="D740" s="432"/>
      <c r="E740" s="432"/>
      <c r="F740" s="438"/>
      <c r="G740" s="432"/>
      <c r="H740" s="432">
        <v>2654</v>
      </c>
      <c r="I740" s="432"/>
      <c r="J740" s="432"/>
      <c r="K740" s="432"/>
      <c r="L740" s="432">
        <v>879</v>
      </c>
      <c r="M740" s="432"/>
      <c r="N740" s="432"/>
    </row>
    <row r="741" hidden="1" spans="1:14">
      <c r="A741" s="438">
        <v>2101299</v>
      </c>
      <c r="B741" s="398" t="s">
        <v>2152</v>
      </c>
      <c r="C741" s="307">
        <f t="shared" si="11"/>
        <v>0</v>
      </c>
      <c r="D741" s="432"/>
      <c r="E741" s="432"/>
      <c r="F741" s="438"/>
      <c r="G741" s="432"/>
      <c r="H741" s="432"/>
      <c r="I741" s="432"/>
      <c r="J741" s="432"/>
      <c r="K741" s="432"/>
      <c r="L741" s="432"/>
      <c r="M741" s="432"/>
      <c r="N741" s="432"/>
    </row>
    <row r="742" spans="1:14">
      <c r="A742" s="438">
        <v>21013</v>
      </c>
      <c r="B742" s="398" t="s">
        <v>2153</v>
      </c>
      <c r="C742" s="307">
        <f t="shared" si="11"/>
        <v>9482</v>
      </c>
      <c r="D742" s="432"/>
      <c r="E742" s="432"/>
      <c r="F742" s="438"/>
      <c r="G742" s="432"/>
      <c r="H742" s="432">
        <v>2000</v>
      </c>
      <c r="I742" s="432">
        <v>60</v>
      </c>
      <c r="J742" s="432"/>
      <c r="K742" s="432"/>
      <c r="L742" s="432">
        <v>7422</v>
      </c>
      <c r="M742" s="432"/>
      <c r="N742" s="432"/>
    </row>
    <row r="743" spans="1:14">
      <c r="A743" s="438">
        <v>2101301</v>
      </c>
      <c r="B743" s="398" t="s">
        <v>2154</v>
      </c>
      <c r="C743" s="307">
        <f t="shared" si="11"/>
        <v>9422</v>
      </c>
      <c r="D743" s="432"/>
      <c r="E743" s="432"/>
      <c r="F743" s="438"/>
      <c r="G743" s="432"/>
      <c r="H743" s="432">
        <v>2000</v>
      </c>
      <c r="I743" s="432"/>
      <c r="J743" s="432"/>
      <c r="K743" s="432"/>
      <c r="L743" s="432">
        <v>7422</v>
      </c>
      <c r="M743" s="432"/>
      <c r="N743" s="432"/>
    </row>
    <row r="744" hidden="1" spans="1:14">
      <c r="A744" s="438">
        <v>2101302</v>
      </c>
      <c r="B744" s="398" t="s">
        <v>2155</v>
      </c>
      <c r="C744" s="307">
        <f t="shared" si="11"/>
        <v>0</v>
      </c>
      <c r="D744" s="432"/>
      <c r="E744" s="432"/>
      <c r="F744" s="438"/>
      <c r="G744" s="432"/>
      <c r="H744" s="432"/>
      <c r="I744" s="432"/>
      <c r="J744" s="432"/>
      <c r="K744" s="432"/>
      <c r="L744" s="432"/>
      <c r="M744" s="432"/>
      <c r="N744" s="432"/>
    </row>
    <row r="745" spans="1:14">
      <c r="A745" s="438">
        <v>2101399</v>
      </c>
      <c r="B745" s="398" t="s">
        <v>2156</v>
      </c>
      <c r="C745" s="307">
        <f t="shared" si="11"/>
        <v>60</v>
      </c>
      <c r="D745" s="432"/>
      <c r="E745" s="432"/>
      <c r="F745" s="438"/>
      <c r="G745" s="432"/>
      <c r="H745" s="432"/>
      <c r="I745" s="432">
        <v>60</v>
      </c>
      <c r="J745" s="432"/>
      <c r="K745" s="432"/>
      <c r="L745" s="432"/>
      <c r="M745" s="432"/>
      <c r="N745" s="432"/>
    </row>
    <row r="746" spans="1:14">
      <c r="A746" s="438">
        <v>21014</v>
      </c>
      <c r="B746" s="398" t="s">
        <v>2157</v>
      </c>
      <c r="C746" s="307">
        <f t="shared" si="11"/>
        <v>1102</v>
      </c>
      <c r="D746" s="432"/>
      <c r="E746" s="432"/>
      <c r="F746" s="438"/>
      <c r="G746" s="432"/>
      <c r="H746" s="432"/>
      <c r="I746" s="432"/>
      <c r="J746" s="432"/>
      <c r="K746" s="432"/>
      <c r="L746" s="432">
        <v>1102</v>
      </c>
      <c r="M746" s="432"/>
      <c r="N746" s="432"/>
    </row>
    <row r="747" spans="1:14">
      <c r="A747" s="438">
        <v>2101401</v>
      </c>
      <c r="B747" s="398" t="s">
        <v>2158</v>
      </c>
      <c r="C747" s="307">
        <f t="shared" si="11"/>
        <v>1102</v>
      </c>
      <c r="D747" s="432"/>
      <c r="E747" s="432"/>
      <c r="F747" s="438"/>
      <c r="G747" s="432"/>
      <c r="H747" s="432"/>
      <c r="I747" s="432"/>
      <c r="J747" s="432"/>
      <c r="K747" s="432"/>
      <c r="L747" s="432">
        <v>1102</v>
      </c>
      <c r="M747" s="432"/>
      <c r="N747" s="432"/>
    </row>
    <row r="748" hidden="1" spans="1:14">
      <c r="A748" s="438">
        <v>2101499</v>
      </c>
      <c r="B748" s="398" t="s">
        <v>2159</v>
      </c>
      <c r="C748" s="307">
        <f t="shared" si="11"/>
        <v>0</v>
      </c>
      <c r="D748" s="432"/>
      <c r="E748" s="432"/>
      <c r="F748" s="438"/>
      <c r="G748" s="432"/>
      <c r="H748" s="432"/>
      <c r="I748" s="432"/>
      <c r="J748" s="432"/>
      <c r="K748" s="432"/>
      <c r="L748" s="432"/>
      <c r="M748" s="432"/>
      <c r="N748" s="432"/>
    </row>
    <row r="749" spans="1:14">
      <c r="A749" s="438">
        <v>21015</v>
      </c>
      <c r="B749" s="398" t="s">
        <v>2160</v>
      </c>
      <c r="C749" s="307">
        <f t="shared" si="11"/>
        <v>1512</v>
      </c>
      <c r="D749" s="432"/>
      <c r="E749" s="432"/>
      <c r="F749" s="438">
        <v>822</v>
      </c>
      <c r="G749" s="432"/>
      <c r="H749" s="432"/>
      <c r="I749" s="432">
        <v>0</v>
      </c>
      <c r="J749" s="432">
        <v>36</v>
      </c>
      <c r="K749" s="432"/>
      <c r="L749" s="432">
        <v>530</v>
      </c>
      <c r="M749" s="432">
        <v>85</v>
      </c>
      <c r="N749" s="432">
        <v>39</v>
      </c>
    </row>
    <row r="750" spans="1:14">
      <c r="A750" s="438">
        <v>2101501</v>
      </c>
      <c r="B750" s="398" t="s">
        <v>1621</v>
      </c>
      <c r="C750" s="307">
        <f t="shared" si="11"/>
        <v>610</v>
      </c>
      <c r="D750" s="432"/>
      <c r="E750" s="432"/>
      <c r="F750" s="438">
        <v>574</v>
      </c>
      <c r="G750" s="432"/>
      <c r="H750" s="432"/>
      <c r="I750" s="432"/>
      <c r="J750" s="432">
        <v>36</v>
      </c>
      <c r="K750" s="432"/>
      <c r="L750" s="432"/>
      <c r="M750" s="432"/>
      <c r="N750" s="432"/>
    </row>
    <row r="751" hidden="1" spans="1:14">
      <c r="A751" s="438">
        <v>2101502</v>
      </c>
      <c r="B751" s="398" t="s">
        <v>1622</v>
      </c>
      <c r="C751" s="307">
        <f t="shared" si="11"/>
        <v>0</v>
      </c>
      <c r="D751" s="432"/>
      <c r="E751" s="432"/>
      <c r="F751" s="438"/>
      <c r="G751" s="432"/>
      <c r="H751" s="432"/>
      <c r="I751" s="432"/>
      <c r="J751" s="432"/>
      <c r="K751" s="432"/>
      <c r="L751" s="432"/>
      <c r="M751" s="432"/>
      <c r="N751" s="432"/>
    </row>
    <row r="752" hidden="1" spans="1:14">
      <c r="A752" s="438">
        <v>2101503</v>
      </c>
      <c r="B752" s="398" t="s">
        <v>1623</v>
      </c>
      <c r="C752" s="307">
        <f t="shared" si="11"/>
        <v>0</v>
      </c>
      <c r="D752" s="432"/>
      <c r="E752" s="432"/>
      <c r="F752" s="438"/>
      <c r="G752" s="432"/>
      <c r="H752" s="432"/>
      <c r="I752" s="432"/>
      <c r="J752" s="432"/>
      <c r="K752" s="432"/>
      <c r="L752" s="432"/>
      <c r="M752" s="432"/>
      <c r="N752" s="432"/>
    </row>
    <row r="753" hidden="1" spans="1:14">
      <c r="A753" s="438">
        <v>2101504</v>
      </c>
      <c r="B753" s="398" t="s">
        <v>1662</v>
      </c>
      <c r="C753" s="307">
        <f t="shared" si="11"/>
        <v>0</v>
      </c>
      <c r="D753" s="432"/>
      <c r="E753" s="432"/>
      <c r="F753" s="438"/>
      <c r="G753" s="432"/>
      <c r="H753" s="432"/>
      <c r="I753" s="432"/>
      <c r="J753" s="432"/>
      <c r="K753" s="432"/>
      <c r="L753" s="432"/>
      <c r="M753" s="432"/>
      <c r="N753" s="432"/>
    </row>
    <row r="754" spans="1:14">
      <c r="A754" s="438">
        <v>2101505</v>
      </c>
      <c r="B754" s="398" t="s">
        <v>2161</v>
      </c>
      <c r="C754" s="307">
        <f t="shared" si="11"/>
        <v>507</v>
      </c>
      <c r="D754" s="432"/>
      <c r="E754" s="432"/>
      <c r="F754" s="438"/>
      <c r="G754" s="432"/>
      <c r="H754" s="432"/>
      <c r="I754" s="432">
        <v>0</v>
      </c>
      <c r="J754" s="432"/>
      <c r="K754" s="432"/>
      <c r="L754" s="432">
        <v>470</v>
      </c>
      <c r="M754" s="432"/>
      <c r="N754" s="432">
        <v>37</v>
      </c>
    </row>
    <row r="755" spans="1:14">
      <c r="A755" s="438">
        <v>2101506</v>
      </c>
      <c r="B755" s="398" t="s">
        <v>2162</v>
      </c>
      <c r="C755" s="307">
        <f t="shared" si="11"/>
        <v>145</v>
      </c>
      <c r="D755" s="432"/>
      <c r="E755" s="432"/>
      <c r="F755" s="438"/>
      <c r="G755" s="432"/>
      <c r="H755" s="432"/>
      <c r="I755" s="432"/>
      <c r="J755" s="432"/>
      <c r="K755" s="432"/>
      <c r="L755" s="432">
        <v>60</v>
      </c>
      <c r="M755" s="432">
        <v>85</v>
      </c>
      <c r="N755" s="432"/>
    </row>
    <row r="756" spans="1:14">
      <c r="A756" s="438">
        <v>2101550</v>
      </c>
      <c r="B756" s="398" t="s">
        <v>1630</v>
      </c>
      <c r="C756" s="307">
        <f t="shared" si="11"/>
        <v>248</v>
      </c>
      <c r="D756" s="432"/>
      <c r="E756" s="432"/>
      <c r="F756" s="438">
        <v>248</v>
      </c>
      <c r="G756" s="432"/>
      <c r="H756" s="432"/>
      <c r="I756" s="432"/>
      <c r="J756" s="432"/>
      <c r="K756" s="432"/>
      <c r="L756" s="432"/>
      <c r="M756" s="432"/>
      <c r="N756" s="432"/>
    </row>
    <row r="757" spans="1:14">
      <c r="A757" s="438">
        <v>2101599</v>
      </c>
      <c r="B757" s="398" t="s">
        <v>2163</v>
      </c>
      <c r="C757" s="307">
        <f t="shared" si="11"/>
        <v>2</v>
      </c>
      <c r="D757" s="432"/>
      <c r="E757" s="432"/>
      <c r="F757" s="438"/>
      <c r="G757" s="432"/>
      <c r="H757" s="432"/>
      <c r="I757" s="432"/>
      <c r="J757" s="432"/>
      <c r="K757" s="432"/>
      <c r="L757" s="432"/>
      <c r="M757" s="432"/>
      <c r="N757" s="432">
        <v>2</v>
      </c>
    </row>
    <row r="758" hidden="1" spans="1:14">
      <c r="A758" s="438">
        <v>21016</v>
      </c>
      <c r="B758" s="398" t="s">
        <v>2164</v>
      </c>
      <c r="C758" s="307">
        <f t="shared" si="11"/>
        <v>0</v>
      </c>
      <c r="D758" s="432"/>
      <c r="E758" s="432"/>
      <c r="F758" s="438"/>
      <c r="G758" s="432"/>
      <c r="H758" s="432"/>
      <c r="I758" s="432"/>
      <c r="J758" s="432"/>
      <c r="K758" s="432"/>
      <c r="L758" s="432"/>
      <c r="M758" s="432"/>
      <c r="N758" s="432"/>
    </row>
    <row r="759" hidden="1" spans="1:14">
      <c r="A759" s="438">
        <v>2101601</v>
      </c>
      <c r="B759" s="398" t="s">
        <v>2165</v>
      </c>
      <c r="C759" s="307">
        <f t="shared" si="11"/>
        <v>0</v>
      </c>
      <c r="D759" s="432"/>
      <c r="E759" s="432"/>
      <c r="F759" s="438"/>
      <c r="G759" s="432"/>
      <c r="H759" s="432"/>
      <c r="I759" s="432"/>
      <c r="J759" s="432"/>
      <c r="K759" s="432"/>
      <c r="L759" s="432"/>
      <c r="M759" s="432"/>
      <c r="N759" s="432"/>
    </row>
    <row r="760" spans="1:14">
      <c r="A760" s="438">
        <v>21017</v>
      </c>
      <c r="B760" s="398" t="s">
        <v>2166</v>
      </c>
      <c r="C760" s="307">
        <f t="shared" si="11"/>
        <v>293</v>
      </c>
      <c r="D760" s="432"/>
      <c r="E760" s="432"/>
      <c r="F760" s="438"/>
      <c r="G760" s="432"/>
      <c r="H760" s="432"/>
      <c r="I760" s="432"/>
      <c r="J760" s="432"/>
      <c r="K760" s="432"/>
      <c r="L760" s="432">
        <v>293</v>
      </c>
      <c r="M760" s="432"/>
      <c r="N760" s="432"/>
    </row>
    <row r="761" hidden="1" spans="1:14">
      <c r="A761" s="438">
        <v>2101704</v>
      </c>
      <c r="B761" s="398" t="s">
        <v>2167</v>
      </c>
      <c r="C761" s="307">
        <f t="shared" si="11"/>
        <v>0</v>
      </c>
      <c r="D761" s="432"/>
      <c r="E761" s="432"/>
      <c r="F761" s="438"/>
      <c r="G761" s="432"/>
      <c r="H761" s="432"/>
      <c r="I761" s="432"/>
      <c r="J761" s="432"/>
      <c r="K761" s="432"/>
      <c r="L761" s="432"/>
      <c r="M761" s="432"/>
      <c r="N761" s="432"/>
    </row>
    <row r="762" spans="1:14">
      <c r="A762" s="438">
        <v>2101799</v>
      </c>
      <c r="B762" s="398" t="s">
        <v>2168</v>
      </c>
      <c r="C762" s="307">
        <f t="shared" si="11"/>
        <v>293</v>
      </c>
      <c r="D762" s="432"/>
      <c r="E762" s="432"/>
      <c r="F762" s="438"/>
      <c r="G762" s="432"/>
      <c r="H762" s="432"/>
      <c r="I762" s="432"/>
      <c r="J762" s="432"/>
      <c r="K762" s="432"/>
      <c r="L762" s="432">
        <v>293</v>
      </c>
      <c r="M762" s="432"/>
      <c r="N762" s="432"/>
    </row>
    <row r="763" spans="1:14">
      <c r="A763" s="438">
        <v>21019</v>
      </c>
      <c r="B763" s="398" t="s">
        <v>2169</v>
      </c>
      <c r="C763" s="307">
        <f t="shared" si="11"/>
        <v>12650</v>
      </c>
      <c r="D763" s="432"/>
      <c r="E763" s="432"/>
      <c r="F763" s="438"/>
      <c r="G763" s="432"/>
      <c r="H763" s="432"/>
      <c r="I763" s="432">
        <v>196</v>
      </c>
      <c r="J763" s="432"/>
      <c r="K763" s="432">
        <v>427</v>
      </c>
      <c r="L763" s="432">
        <v>10534</v>
      </c>
      <c r="M763" s="432"/>
      <c r="N763" s="432">
        <v>1493</v>
      </c>
    </row>
    <row r="764" hidden="1" spans="1:14">
      <c r="A764" s="438">
        <v>2101901</v>
      </c>
      <c r="B764" s="398" t="s">
        <v>2170</v>
      </c>
      <c r="C764" s="307">
        <f t="shared" si="11"/>
        <v>0</v>
      </c>
      <c r="D764" s="432"/>
      <c r="E764" s="432"/>
      <c r="F764" s="438"/>
      <c r="G764" s="432"/>
      <c r="H764" s="432"/>
      <c r="I764" s="432"/>
      <c r="J764" s="432"/>
      <c r="K764" s="432"/>
      <c r="L764" s="432"/>
      <c r="M764" s="432"/>
      <c r="N764" s="432"/>
    </row>
    <row r="765" spans="1:14">
      <c r="A765" s="438">
        <v>2101902</v>
      </c>
      <c r="B765" s="451" t="s">
        <v>2171</v>
      </c>
      <c r="C765" s="307">
        <f t="shared" si="11"/>
        <v>10534</v>
      </c>
      <c r="D765" s="432"/>
      <c r="E765" s="432"/>
      <c r="F765" s="438"/>
      <c r="G765" s="432"/>
      <c r="H765" s="432"/>
      <c r="I765" s="432"/>
      <c r="J765" s="432"/>
      <c r="K765" s="432"/>
      <c r="L765" s="432">
        <v>10534</v>
      </c>
      <c r="M765" s="432"/>
      <c r="N765" s="432"/>
    </row>
    <row r="766" spans="1:14">
      <c r="A766" s="438">
        <v>2101999</v>
      </c>
      <c r="B766" s="397" t="s">
        <v>2172</v>
      </c>
      <c r="C766" s="307">
        <f t="shared" si="11"/>
        <v>2116</v>
      </c>
      <c r="D766" s="432"/>
      <c r="E766" s="432"/>
      <c r="F766" s="438"/>
      <c r="G766" s="432"/>
      <c r="H766" s="432"/>
      <c r="I766" s="432">
        <v>196</v>
      </c>
      <c r="J766" s="432"/>
      <c r="K766" s="432">
        <v>427</v>
      </c>
      <c r="L766" s="432"/>
      <c r="M766" s="432"/>
      <c r="N766" s="432">
        <v>1493</v>
      </c>
    </row>
    <row r="767" hidden="1" spans="1:14">
      <c r="A767" s="438">
        <v>21099</v>
      </c>
      <c r="B767" s="398" t="s">
        <v>2173</v>
      </c>
      <c r="C767" s="307">
        <f t="shared" si="11"/>
        <v>0</v>
      </c>
      <c r="D767" s="432"/>
      <c r="E767" s="432"/>
      <c r="F767" s="438"/>
      <c r="G767" s="432"/>
      <c r="H767" s="432"/>
      <c r="I767" s="432"/>
      <c r="J767" s="432"/>
      <c r="K767" s="432"/>
      <c r="L767" s="432"/>
      <c r="M767" s="432"/>
      <c r="N767" s="432"/>
    </row>
    <row r="768" hidden="1" spans="1:14">
      <c r="A768" s="438">
        <v>2109999</v>
      </c>
      <c r="B768" s="398" t="s">
        <v>2174</v>
      </c>
      <c r="C768" s="307">
        <f t="shared" si="11"/>
        <v>0</v>
      </c>
      <c r="D768" s="432"/>
      <c r="E768" s="432"/>
      <c r="F768" s="438"/>
      <c r="G768" s="432"/>
      <c r="H768" s="432"/>
      <c r="I768" s="432"/>
      <c r="J768" s="432"/>
      <c r="K768" s="432"/>
      <c r="L768" s="432"/>
      <c r="M768" s="432"/>
      <c r="N768" s="432"/>
    </row>
    <row r="769" spans="1:16">
      <c r="A769" s="438">
        <v>211</v>
      </c>
      <c r="B769" s="439" t="s">
        <v>2175</v>
      </c>
      <c r="C769" s="307">
        <f t="shared" si="11"/>
        <v>52448</v>
      </c>
      <c r="D769" s="432"/>
      <c r="E769" s="432"/>
      <c r="F769" s="438">
        <v>1609</v>
      </c>
      <c r="G769" s="432"/>
      <c r="H769" s="432"/>
      <c r="I769" s="432">
        <v>29429</v>
      </c>
      <c r="J769" s="432">
        <v>1593</v>
      </c>
      <c r="K769" s="432">
        <v>4776</v>
      </c>
      <c r="L769" s="432">
        <v>6586</v>
      </c>
      <c r="M769" s="432"/>
      <c r="N769" s="432">
        <v>8455</v>
      </c>
      <c r="O769">
        <v>3007</v>
      </c>
      <c r="P769">
        <v>-3007</v>
      </c>
    </row>
    <row r="770" spans="1:14">
      <c r="A770" s="438">
        <v>21101</v>
      </c>
      <c r="B770" s="398" t="s">
        <v>2176</v>
      </c>
      <c r="C770" s="307">
        <f t="shared" si="11"/>
        <v>1033</v>
      </c>
      <c r="D770" s="432"/>
      <c r="E770" s="432"/>
      <c r="F770" s="438">
        <v>923</v>
      </c>
      <c r="G770" s="432"/>
      <c r="H770" s="432"/>
      <c r="I770" s="432"/>
      <c r="J770" s="432">
        <v>110</v>
      </c>
      <c r="K770" s="432"/>
      <c r="L770" s="432"/>
      <c r="M770" s="432"/>
      <c r="N770" s="432"/>
    </row>
    <row r="771" spans="1:14">
      <c r="A771" s="438">
        <v>2110101</v>
      </c>
      <c r="B771" s="398" t="s">
        <v>1621</v>
      </c>
      <c r="C771" s="307">
        <f t="shared" si="11"/>
        <v>923</v>
      </c>
      <c r="D771" s="432"/>
      <c r="E771" s="432"/>
      <c r="F771" s="438">
        <v>923</v>
      </c>
      <c r="G771" s="432"/>
      <c r="H771" s="432"/>
      <c r="I771" s="432"/>
      <c r="J771" s="432"/>
      <c r="K771" s="432"/>
      <c r="L771" s="432"/>
      <c r="M771" s="432"/>
      <c r="N771" s="432"/>
    </row>
    <row r="772" hidden="1" spans="1:14">
      <c r="A772" s="438">
        <v>2110102</v>
      </c>
      <c r="B772" s="398" t="s">
        <v>1622</v>
      </c>
      <c r="C772" s="307">
        <f t="shared" si="11"/>
        <v>0</v>
      </c>
      <c r="D772" s="432"/>
      <c r="E772" s="432"/>
      <c r="F772" s="438"/>
      <c r="G772" s="432"/>
      <c r="H772" s="432"/>
      <c r="I772" s="432"/>
      <c r="J772" s="432"/>
      <c r="K772" s="432"/>
      <c r="L772" s="432"/>
      <c r="M772" s="432"/>
      <c r="N772" s="432"/>
    </row>
    <row r="773" hidden="1" spans="1:14">
      <c r="A773" s="438">
        <v>2110103</v>
      </c>
      <c r="B773" s="398" t="s">
        <v>1623</v>
      </c>
      <c r="C773" s="307">
        <f t="shared" si="11"/>
        <v>0</v>
      </c>
      <c r="D773" s="432"/>
      <c r="E773" s="432"/>
      <c r="F773" s="438"/>
      <c r="G773" s="432"/>
      <c r="H773" s="432"/>
      <c r="I773" s="432"/>
      <c r="J773" s="432"/>
      <c r="K773" s="432"/>
      <c r="L773" s="432"/>
      <c r="M773" s="432"/>
      <c r="N773" s="432"/>
    </row>
    <row r="774" hidden="1" spans="1:14">
      <c r="A774" s="438">
        <v>2110104</v>
      </c>
      <c r="B774" s="398" t="s">
        <v>2177</v>
      </c>
      <c r="C774" s="307">
        <f t="shared" ref="C774:C837" si="12">D774+E774+F774+G774+H774+I774+J774+K774+L774+M774+N774+O774+P774</f>
        <v>0</v>
      </c>
      <c r="D774" s="432"/>
      <c r="E774" s="432"/>
      <c r="F774" s="438"/>
      <c r="G774" s="432"/>
      <c r="H774" s="432"/>
      <c r="I774" s="432"/>
      <c r="J774" s="432"/>
      <c r="K774" s="432"/>
      <c r="L774" s="432"/>
      <c r="M774" s="432"/>
      <c r="N774" s="432"/>
    </row>
    <row r="775" hidden="1" spans="1:14">
      <c r="A775" s="438">
        <v>2110105</v>
      </c>
      <c r="B775" s="398" t="s">
        <v>2178</v>
      </c>
      <c r="C775" s="307">
        <f t="shared" si="12"/>
        <v>0</v>
      </c>
      <c r="D775" s="432"/>
      <c r="E775" s="432"/>
      <c r="F775" s="438"/>
      <c r="G775" s="432"/>
      <c r="H775" s="432"/>
      <c r="I775" s="432"/>
      <c r="J775" s="432"/>
      <c r="K775" s="432"/>
      <c r="L775" s="432"/>
      <c r="M775" s="432"/>
      <c r="N775" s="432"/>
    </row>
    <row r="776" hidden="1" spans="1:14">
      <c r="A776" s="438">
        <v>2110106</v>
      </c>
      <c r="B776" s="398" t="s">
        <v>2179</v>
      </c>
      <c r="C776" s="307">
        <f t="shared" si="12"/>
        <v>0</v>
      </c>
      <c r="D776" s="432"/>
      <c r="E776" s="432"/>
      <c r="F776" s="438"/>
      <c r="G776" s="432"/>
      <c r="H776" s="432"/>
      <c r="I776" s="432"/>
      <c r="J776" s="432"/>
      <c r="K776" s="432"/>
      <c r="L776" s="432"/>
      <c r="M776" s="432"/>
      <c r="N776" s="432"/>
    </row>
    <row r="777" hidden="1" spans="1:14">
      <c r="A777" s="438">
        <v>2110107</v>
      </c>
      <c r="B777" s="398" t="s">
        <v>2180</v>
      </c>
      <c r="C777" s="307">
        <f t="shared" si="12"/>
        <v>0</v>
      </c>
      <c r="D777" s="432"/>
      <c r="E777" s="432"/>
      <c r="F777" s="438"/>
      <c r="G777" s="432"/>
      <c r="H777" s="432"/>
      <c r="I777" s="432"/>
      <c r="J777" s="432"/>
      <c r="K777" s="432"/>
      <c r="L777" s="432"/>
      <c r="M777" s="432"/>
      <c r="N777" s="432"/>
    </row>
    <row r="778" hidden="1" spans="1:14">
      <c r="A778" s="438">
        <v>2110108</v>
      </c>
      <c r="B778" s="398" t="s">
        <v>2181</v>
      </c>
      <c r="C778" s="307">
        <f t="shared" si="12"/>
        <v>0</v>
      </c>
      <c r="D778" s="432"/>
      <c r="E778" s="432"/>
      <c r="F778" s="438"/>
      <c r="G778" s="432"/>
      <c r="H778" s="432"/>
      <c r="I778" s="432"/>
      <c r="J778" s="432"/>
      <c r="K778" s="432"/>
      <c r="L778" s="432"/>
      <c r="M778" s="432"/>
      <c r="N778" s="432"/>
    </row>
    <row r="779" spans="1:14">
      <c r="A779" s="438">
        <v>2110199</v>
      </c>
      <c r="B779" s="398" t="s">
        <v>2182</v>
      </c>
      <c r="C779" s="307">
        <f t="shared" si="12"/>
        <v>110</v>
      </c>
      <c r="D779" s="432"/>
      <c r="E779" s="432"/>
      <c r="F779" s="438"/>
      <c r="G779" s="432"/>
      <c r="H779" s="432"/>
      <c r="I779" s="432"/>
      <c r="J779" s="432">
        <v>110</v>
      </c>
      <c r="K779" s="432"/>
      <c r="L779" s="432"/>
      <c r="M779" s="432"/>
      <c r="N779" s="432"/>
    </row>
    <row r="780" hidden="1" spans="1:14">
      <c r="A780" s="438">
        <v>21102</v>
      </c>
      <c r="B780" s="398" t="s">
        <v>2183</v>
      </c>
      <c r="C780" s="307">
        <f t="shared" si="12"/>
        <v>0</v>
      </c>
      <c r="D780" s="432"/>
      <c r="E780" s="432"/>
      <c r="F780" s="438"/>
      <c r="G780" s="432"/>
      <c r="H780" s="432"/>
      <c r="I780" s="432"/>
      <c r="J780" s="432"/>
      <c r="K780" s="432"/>
      <c r="L780" s="432"/>
      <c r="M780" s="432"/>
      <c r="N780" s="432"/>
    </row>
    <row r="781" hidden="1" spans="1:14">
      <c r="A781" s="438">
        <v>2110203</v>
      </c>
      <c r="B781" s="398" t="s">
        <v>2184</v>
      </c>
      <c r="C781" s="307">
        <f t="shared" si="12"/>
        <v>0</v>
      </c>
      <c r="D781" s="432"/>
      <c r="E781" s="432"/>
      <c r="F781" s="438"/>
      <c r="G781" s="432"/>
      <c r="H781" s="432"/>
      <c r="I781" s="432"/>
      <c r="J781" s="432"/>
      <c r="K781" s="432"/>
      <c r="L781" s="432"/>
      <c r="M781" s="432"/>
      <c r="N781" s="432"/>
    </row>
    <row r="782" hidden="1" spans="1:14">
      <c r="A782" s="438">
        <v>2110204</v>
      </c>
      <c r="B782" s="398" t="s">
        <v>2185</v>
      </c>
      <c r="C782" s="307">
        <f t="shared" si="12"/>
        <v>0</v>
      </c>
      <c r="D782" s="432"/>
      <c r="E782" s="432"/>
      <c r="F782" s="438"/>
      <c r="G782" s="432"/>
      <c r="H782" s="432"/>
      <c r="I782" s="432"/>
      <c r="J782" s="432"/>
      <c r="K782" s="432"/>
      <c r="L782" s="432"/>
      <c r="M782" s="432"/>
      <c r="N782" s="432"/>
    </row>
    <row r="783" hidden="1" spans="1:14">
      <c r="A783" s="438">
        <v>2110299</v>
      </c>
      <c r="B783" s="398" t="s">
        <v>2186</v>
      </c>
      <c r="C783" s="307">
        <f t="shared" si="12"/>
        <v>0</v>
      </c>
      <c r="D783" s="432"/>
      <c r="E783" s="432"/>
      <c r="F783" s="438"/>
      <c r="G783" s="432"/>
      <c r="H783" s="432"/>
      <c r="I783" s="432"/>
      <c r="J783" s="432"/>
      <c r="K783" s="432"/>
      <c r="L783" s="432"/>
      <c r="M783" s="432"/>
      <c r="N783" s="432"/>
    </row>
    <row r="784" spans="1:14">
      <c r="A784" s="438">
        <v>21103</v>
      </c>
      <c r="B784" s="398" t="s">
        <v>2187</v>
      </c>
      <c r="C784" s="307">
        <f t="shared" si="12"/>
        <v>46584</v>
      </c>
      <c r="D784" s="432"/>
      <c r="E784" s="432"/>
      <c r="F784" s="438"/>
      <c r="G784" s="432"/>
      <c r="H784" s="432"/>
      <c r="I784" s="432">
        <v>29429</v>
      </c>
      <c r="J784" s="432">
        <v>1439</v>
      </c>
      <c r="K784" s="432">
        <v>4776</v>
      </c>
      <c r="L784" s="432">
        <v>3642</v>
      </c>
      <c r="M784" s="432"/>
      <c r="N784" s="432">
        <v>7298</v>
      </c>
    </row>
    <row r="785" spans="1:14">
      <c r="A785" s="438">
        <v>2110301</v>
      </c>
      <c r="B785" s="398" t="s">
        <v>2188</v>
      </c>
      <c r="C785" s="307">
        <f t="shared" si="12"/>
        <v>3266</v>
      </c>
      <c r="D785" s="432"/>
      <c r="E785" s="432"/>
      <c r="F785" s="438"/>
      <c r="G785" s="432"/>
      <c r="H785" s="432"/>
      <c r="I785" s="432"/>
      <c r="J785" s="432"/>
      <c r="K785" s="432">
        <v>845</v>
      </c>
      <c r="L785" s="432">
        <v>531</v>
      </c>
      <c r="M785" s="432"/>
      <c r="N785" s="432">
        <v>1890</v>
      </c>
    </row>
    <row r="786" spans="1:14">
      <c r="A786" s="438">
        <v>2110302</v>
      </c>
      <c r="B786" s="398" t="s">
        <v>2189</v>
      </c>
      <c r="C786" s="307">
        <f t="shared" si="12"/>
        <v>24724</v>
      </c>
      <c r="D786" s="432"/>
      <c r="E786" s="432"/>
      <c r="F786" s="438"/>
      <c r="G786" s="432"/>
      <c r="H786" s="432"/>
      <c r="I786" s="432">
        <v>11429</v>
      </c>
      <c r="J786" s="432">
        <v>1439</v>
      </c>
      <c r="K786" s="432">
        <v>3613</v>
      </c>
      <c r="L786" s="432">
        <v>2978</v>
      </c>
      <c r="M786" s="432"/>
      <c r="N786" s="432">
        <v>5265</v>
      </c>
    </row>
    <row r="787" hidden="1" spans="1:14">
      <c r="A787" s="438">
        <v>2110303</v>
      </c>
      <c r="B787" s="398" t="s">
        <v>2190</v>
      </c>
      <c r="C787" s="307">
        <f t="shared" si="12"/>
        <v>0</v>
      </c>
      <c r="D787" s="432"/>
      <c r="E787" s="432"/>
      <c r="F787" s="438"/>
      <c r="G787" s="432"/>
      <c r="H787" s="432"/>
      <c r="I787" s="432"/>
      <c r="J787" s="432"/>
      <c r="K787" s="432"/>
      <c r="L787" s="432"/>
      <c r="M787" s="432"/>
      <c r="N787" s="432"/>
    </row>
    <row r="788" spans="1:14">
      <c r="A788" s="438">
        <v>2110304</v>
      </c>
      <c r="B788" s="398" t="s">
        <v>2191</v>
      </c>
      <c r="C788" s="307">
        <f t="shared" si="12"/>
        <v>18133</v>
      </c>
      <c r="D788" s="432"/>
      <c r="E788" s="432"/>
      <c r="F788" s="438"/>
      <c r="G788" s="432"/>
      <c r="H788" s="432"/>
      <c r="I788" s="432">
        <v>18000</v>
      </c>
      <c r="J788" s="432"/>
      <c r="K788" s="432"/>
      <c r="L788" s="432">
        <v>133</v>
      </c>
      <c r="M788" s="432"/>
      <c r="N788" s="432">
        <v>0</v>
      </c>
    </row>
    <row r="789" hidden="1" spans="1:14">
      <c r="A789" s="438">
        <v>2110305</v>
      </c>
      <c r="B789" s="398" t="s">
        <v>2192</v>
      </c>
      <c r="C789" s="307">
        <f t="shared" si="12"/>
        <v>0</v>
      </c>
      <c r="D789" s="432"/>
      <c r="E789" s="432"/>
      <c r="F789" s="438"/>
      <c r="G789" s="432"/>
      <c r="H789" s="432"/>
      <c r="I789" s="432"/>
      <c r="J789" s="432"/>
      <c r="K789" s="432"/>
      <c r="L789" s="432"/>
      <c r="M789" s="432"/>
      <c r="N789" s="432"/>
    </row>
    <row r="790" hidden="1" spans="1:14">
      <c r="A790" s="438">
        <v>2110306</v>
      </c>
      <c r="B790" s="398" t="s">
        <v>2193</v>
      </c>
      <c r="C790" s="307">
        <f t="shared" si="12"/>
        <v>0</v>
      </c>
      <c r="D790" s="432"/>
      <c r="E790" s="432"/>
      <c r="F790" s="438"/>
      <c r="G790" s="432"/>
      <c r="H790" s="432"/>
      <c r="I790" s="432"/>
      <c r="J790" s="432"/>
      <c r="K790" s="432"/>
      <c r="L790" s="432"/>
      <c r="M790" s="432"/>
      <c r="N790" s="432"/>
    </row>
    <row r="791" spans="1:14">
      <c r="A791" s="438">
        <v>2110307</v>
      </c>
      <c r="B791" s="398" t="s">
        <v>2194</v>
      </c>
      <c r="C791" s="307">
        <f t="shared" si="12"/>
        <v>461</v>
      </c>
      <c r="D791" s="432"/>
      <c r="E791" s="432"/>
      <c r="F791" s="438"/>
      <c r="G791" s="432"/>
      <c r="H791" s="432"/>
      <c r="I791" s="432"/>
      <c r="J791" s="432"/>
      <c r="K791" s="432">
        <v>318</v>
      </c>
      <c r="L791" s="432"/>
      <c r="M791" s="432"/>
      <c r="N791" s="432">
        <v>143</v>
      </c>
    </row>
    <row r="792" hidden="1" spans="1:14">
      <c r="A792" s="438">
        <v>2110399</v>
      </c>
      <c r="B792" s="398" t="s">
        <v>2195</v>
      </c>
      <c r="C792" s="307">
        <f t="shared" si="12"/>
        <v>0</v>
      </c>
      <c r="D792" s="432"/>
      <c r="E792" s="432"/>
      <c r="F792" s="438"/>
      <c r="G792" s="432"/>
      <c r="H792" s="432"/>
      <c r="I792" s="432"/>
      <c r="J792" s="432"/>
      <c r="K792" s="432"/>
      <c r="L792" s="432"/>
      <c r="M792" s="432"/>
      <c r="N792" s="432"/>
    </row>
    <row r="793" spans="1:16">
      <c r="A793" s="438">
        <v>21104</v>
      </c>
      <c r="B793" s="398" t="s">
        <v>2196</v>
      </c>
      <c r="C793" s="307">
        <f t="shared" si="12"/>
        <v>1357</v>
      </c>
      <c r="D793" s="432"/>
      <c r="E793" s="432"/>
      <c r="F793" s="438"/>
      <c r="G793" s="432"/>
      <c r="H793" s="432"/>
      <c r="I793" s="432"/>
      <c r="J793" s="432"/>
      <c r="K793" s="432"/>
      <c r="L793" s="432">
        <v>696</v>
      </c>
      <c r="M793" s="432"/>
      <c r="N793" s="432">
        <v>661</v>
      </c>
      <c r="O793">
        <v>2711</v>
      </c>
      <c r="P793">
        <v>-2711</v>
      </c>
    </row>
    <row r="794" spans="1:16">
      <c r="A794" s="438">
        <v>2110401</v>
      </c>
      <c r="B794" s="398" t="s">
        <v>2197</v>
      </c>
      <c r="C794" s="307">
        <f t="shared" si="12"/>
        <v>1062</v>
      </c>
      <c r="D794" s="432"/>
      <c r="E794" s="432"/>
      <c r="F794" s="438"/>
      <c r="G794" s="432"/>
      <c r="H794" s="432"/>
      <c r="I794" s="432"/>
      <c r="J794" s="432"/>
      <c r="K794" s="432"/>
      <c r="L794" s="432">
        <v>507</v>
      </c>
      <c r="M794" s="432"/>
      <c r="N794" s="432">
        <v>555</v>
      </c>
      <c r="O794">
        <v>143</v>
      </c>
      <c r="P794">
        <v>-143</v>
      </c>
    </row>
    <row r="795" spans="1:14">
      <c r="A795" s="438">
        <v>2110402</v>
      </c>
      <c r="B795" s="398" t="s">
        <v>2198</v>
      </c>
      <c r="C795" s="307">
        <f t="shared" si="12"/>
        <v>149</v>
      </c>
      <c r="D795" s="432"/>
      <c r="E795" s="432"/>
      <c r="F795" s="438"/>
      <c r="G795" s="432"/>
      <c r="H795" s="432"/>
      <c r="I795" s="432"/>
      <c r="J795" s="432"/>
      <c r="K795" s="432"/>
      <c r="L795" s="432">
        <v>129</v>
      </c>
      <c r="M795" s="432"/>
      <c r="N795" s="432">
        <v>20</v>
      </c>
    </row>
    <row r="796" spans="1:14">
      <c r="A796" s="438">
        <v>2110404</v>
      </c>
      <c r="B796" s="398" t="s">
        <v>2199</v>
      </c>
      <c r="C796" s="307">
        <f t="shared" si="12"/>
        <v>44</v>
      </c>
      <c r="D796" s="432"/>
      <c r="E796" s="432"/>
      <c r="F796" s="438"/>
      <c r="G796" s="432"/>
      <c r="H796" s="432"/>
      <c r="I796" s="432"/>
      <c r="J796" s="432"/>
      <c r="K796" s="432"/>
      <c r="L796" s="432">
        <v>20</v>
      </c>
      <c r="M796" s="432"/>
      <c r="N796" s="432">
        <v>24</v>
      </c>
    </row>
    <row r="797" hidden="1" spans="1:14">
      <c r="A797" s="438">
        <v>2110405</v>
      </c>
      <c r="B797" s="398" t="s">
        <v>2200</v>
      </c>
      <c r="C797" s="307">
        <f t="shared" si="12"/>
        <v>0</v>
      </c>
      <c r="D797" s="432"/>
      <c r="E797" s="432"/>
      <c r="F797" s="438"/>
      <c r="G797" s="432"/>
      <c r="H797" s="432"/>
      <c r="I797" s="432"/>
      <c r="J797" s="432"/>
      <c r="K797" s="432"/>
      <c r="L797" s="432"/>
      <c r="M797" s="432"/>
      <c r="N797" s="432"/>
    </row>
    <row r="798" spans="1:16">
      <c r="A798" s="438">
        <v>2110406</v>
      </c>
      <c r="B798" s="398" t="s">
        <v>2201</v>
      </c>
      <c r="C798" s="307">
        <f t="shared" si="12"/>
        <v>102</v>
      </c>
      <c r="D798" s="432"/>
      <c r="E798" s="432"/>
      <c r="F798" s="438"/>
      <c r="G798" s="432"/>
      <c r="H798" s="432"/>
      <c r="I798" s="432"/>
      <c r="J798" s="432"/>
      <c r="K798" s="432"/>
      <c r="L798" s="432">
        <v>40</v>
      </c>
      <c r="M798" s="432"/>
      <c r="N798" s="432">
        <v>62</v>
      </c>
      <c r="O798">
        <v>2568</v>
      </c>
      <c r="P798">
        <v>-2568</v>
      </c>
    </row>
    <row r="799" hidden="1" spans="1:14">
      <c r="A799" s="438">
        <v>2110499</v>
      </c>
      <c r="B799" s="398" t="s">
        <v>2202</v>
      </c>
      <c r="C799" s="307">
        <f t="shared" si="12"/>
        <v>0</v>
      </c>
      <c r="D799" s="432"/>
      <c r="E799" s="432"/>
      <c r="F799" s="438"/>
      <c r="G799" s="432"/>
      <c r="H799" s="432"/>
      <c r="I799" s="432"/>
      <c r="J799" s="432"/>
      <c r="K799" s="432"/>
      <c r="L799" s="432"/>
      <c r="M799" s="432"/>
      <c r="N799" s="432"/>
    </row>
    <row r="800" spans="1:16">
      <c r="A800" s="438">
        <v>21105</v>
      </c>
      <c r="B800" s="398" t="s">
        <v>2203</v>
      </c>
      <c r="C800" s="307">
        <f t="shared" si="12"/>
        <v>2744</v>
      </c>
      <c r="D800" s="432"/>
      <c r="E800" s="432"/>
      <c r="F800" s="438"/>
      <c r="G800" s="432"/>
      <c r="H800" s="432"/>
      <c r="I800" s="432"/>
      <c r="J800" s="432"/>
      <c r="K800" s="432"/>
      <c r="L800" s="432">
        <v>2248</v>
      </c>
      <c r="M800" s="432"/>
      <c r="N800" s="432">
        <v>496</v>
      </c>
      <c r="O800">
        <v>296</v>
      </c>
      <c r="P800">
        <v>-296</v>
      </c>
    </row>
    <row r="801" spans="1:16">
      <c r="A801" s="438">
        <v>2110501</v>
      </c>
      <c r="B801" s="398" t="s">
        <v>2204</v>
      </c>
      <c r="C801" s="307">
        <f t="shared" si="12"/>
        <v>2349</v>
      </c>
      <c r="D801" s="432"/>
      <c r="E801" s="432"/>
      <c r="F801" s="438"/>
      <c r="G801" s="432"/>
      <c r="H801" s="432"/>
      <c r="I801" s="432"/>
      <c r="J801" s="432"/>
      <c r="K801" s="432"/>
      <c r="L801" s="432">
        <v>1853</v>
      </c>
      <c r="M801" s="432"/>
      <c r="N801" s="432">
        <v>496</v>
      </c>
      <c r="O801">
        <v>17</v>
      </c>
      <c r="P801">
        <v>-17</v>
      </c>
    </row>
    <row r="802" hidden="1" spans="1:16">
      <c r="A802" s="438">
        <v>2110502</v>
      </c>
      <c r="B802" s="398" t="s">
        <v>2205</v>
      </c>
      <c r="C802" s="307">
        <f t="shared" si="12"/>
        <v>0</v>
      </c>
      <c r="D802" s="432"/>
      <c r="E802" s="432"/>
      <c r="F802" s="438"/>
      <c r="G802" s="432"/>
      <c r="H802" s="432"/>
      <c r="I802" s="432"/>
      <c r="J802" s="432"/>
      <c r="K802" s="432"/>
      <c r="L802" s="432"/>
      <c r="M802" s="432"/>
      <c r="N802" s="432"/>
      <c r="O802">
        <v>80</v>
      </c>
      <c r="P802">
        <v>-80</v>
      </c>
    </row>
    <row r="803" hidden="1" spans="1:14">
      <c r="A803" s="438">
        <v>2110503</v>
      </c>
      <c r="B803" s="398" t="s">
        <v>2206</v>
      </c>
      <c r="C803" s="307">
        <f t="shared" si="12"/>
        <v>0</v>
      </c>
      <c r="D803" s="432"/>
      <c r="E803" s="432"/>
      <c r="F803" s="438"/>
      <c r="G803" s="432"/>
      <c r="H803" s="432"/>
      <c r="I803" s="432"/>
      <c r="J803" s="432"/>
      <c r="K803" s="432"/>
      <c r="L803" s="432"/>
      <c r="M803" s="432"/>
      <c r="N803" s="432"/>
    </row>
    <row r="804" hidden="1" spans="1:14">
      <c r="A804" s="438">
        <v>2110506</v>
      </c>
      <c r="B804" s="398" t="s">
        <v>2207</v>
      </c>
      <c r="C804" s="307">
        <f t="shared" si="12"/>
        <v>0</v>
      </c>
      <c r="D804" s="432"/>
      <c r="E804" s="432"/>
      <c r="F804" s="438"/>
      <c r="G804" s="432"/>
      <c r="H804" s="432"/>
      <c r="I804" s="432"/>
      <c r="J804" s="432"/>
      <c r="K804" s="432"/>
      <c r="L804" s="432"/>
      <c r="M804" s="432"/>
      <c r="N804" s="432"/>
    </row>
    <row r="805" spans="1:14">
      <c r="A805" s="438">
        <v>2110507</v>
      </c>
      <c r="B805" s="398" t="s">
        <v>2208</v>
      </c>
      <c r="C805" s="307">
        <f t="shared" si="12"/>
        <v>395</v>
      </c>
      <c r="D805" s="432"/>
      <c r="E805" s="432"/>
      <c r="F805" s="438"/>
      <c r="G805" s="432"/>
      <c r="H805" s="432"/>
      <c r="I805" s="432"/>
      <c r="J805" s="432"/>
      <c r="K805" s="432"/>
      <c r="L805" s="432">
        <v>395</v>
      </c>
      <c r="M805" s="432"/>
      <c r="N805" s="432"/>
    </row>
    <row r="806" hidden="1" spans="1:16">
      <c r="A806" s="438">
        <v>2110599</v>
      </c>
      <c r="B806" s="398" t="s">
        <v>2209</v>
      </c>
      <c r="C806" s="307">
        <f t="shared" si="12"/>
        <v>0</v>
      </c>
      <c r="D806" s="432"/>
      <c r="E806" s="432"/>
      <c r="F806" s="438"/>
      <c r="G806" s="432"/>
      <c r="H806" s="432"/>
      <c r="I806" s="432"/>
      <c r="J806" s="432"/>
      <c r="K806" s="432"/>
      <c r="L806" s="432"/>
      <c r="M806" s="432"/>
      <c r="N806" s="432"/>
      <c r="O806">
        <v>199</v>
      </c>
      <c r="P806">
        <v>-199</v>
      </c>
    </row>
    <row r="807" hidden="1" spans="1:14">
      <c r="A807" s="438">
        <v>21106</v>
      </c>
      <c r="B807" s="398" t="s">
        <v>2210</v>
      </c>
      <c r="C807" s="307">
        <f t="shared" si="12"/>
        <v>0</v>
      </c>
      <c r="D807" s="432"/>
      <c r="E807" s="432"/>
      <c r="F807" s="438"/>
      <c r="G807" s="432"/>
      <c r="H807" s="432"/>
      <c r="I807" s="432"/>
      <c r="J807" s="432"/>
      <c r="K807" s="432"/>
      <c r="L807" s="432"/>
      <c r="M807" s="432"/>
      <c r="N807" s="432"/>
    </row>
    <row r="808" hidden="1" spans="1:14">
      <c r="A808" s="438">
        <v>2110602</v>
      </c>
      <c r="B808" s="398" t="s">
        <v>2211</v>
      </c>
      <c r="C808" s="307">
        <f t="shared" si="12"/>
        <v>0</v>
      </c>
      <c r="D808" s="432"/>
      <c r="E808" s="432"/>
      <c r="F808" s="438"/>
      <c r="G808" s="432"/>
      <c r="H808" s="432"/>
      <c r="I808" s="432"/>
      <c r="J808" s="432"/>
      <c r="K808" s="432"/>
      <c r="L808" s="432"/>
      <c r="M808" s="432"/>
      <c r="N808" s="432"/>
    </row>
    <row r="809" hidden="1" spans="1:14">
      <c r="A809" s="438">
        <v>2110603</v>
      </c>
      <c r="B809" s="398" t="s">
        <v>2212</v>
      </c>
      <c r="C809" s="307">
        <f t="shared" si="12"/>
        <v>0</v>
      </c>
      <c r="D809" s="432"/>
      <c r="E809" s="432"/>
      <c r="F809" s="438"/>
      <c r="G809" s="432"/>
      <c r="H809" s="432"/>
      <c r="I809" s="432"/>
      <c r="J809" s="432"/>
      <c r="K809" s="432"/>
      <c r="L809" s="432"/>
      <c r="M809" s="432"/>
      <c r="N809" s="432"/>
    </row>
    <row r="810" hidden="1" spans="1:14">
      <c r="A810" s="438">
        <v>2110604</v>
      </c>
      <c r="B810" s="398" t="s">
        <v>2213</v>
      </c>
      <c r="C810" s="307">
        <f t="shared" si="12"/>
        <v>0</v>
      </c>
      <c r="D810" s="432"/>
      <c r="E810" s="432"/>
      <c r="F810" s="438"/>
      <c r="G810" s="432"/>
      <c r="H810" s="432"/>
      <c r="I810" s="432"/>
      <c r="J810" s="432"/>
      <c r="K810" s="432"/>
      <c r="L810" s="432"/>
      <c r="M810" s="432"/>
      <c r="N810" s="432"/>
    </row>
    <row r="811" hidden="1" spans="1:14">
      <c r="A811" s="438">
        <v>2110605</v>
      </c>
      <c r="B811" s="398" t="s">
        <v>2214</v>
      </c>
      <c r="C811" s="307">
        <f t="shared" si="12"/>
        <v>0</v>
      </c>
      <c r="D811" s="432"/>
      <c r="E811" s="432"/>
      <c r="F811" s="438"/>
      <c r="G811" s="432"/>
      <c r="H811" s="432"/>
      <c r="I811" s="432"/>
      <c r="J811" s="432"/>
      <c r="K811" s="432"/>
      <c r="L811" s="432"/>
      <c r="M811" s="432"/>
      <c r="N811" s="432"/>
    </row>
    <row r="812" hidden="1" spans="1:14">
      <c r="A812" s="438">
        <v>2110699</v>
      </c>
      <c r="B812" s="398" t="s">
        <v>2215</v>
      </c>
      <c r="C812" s="307">
        <f t="shared" si="12"/>
        <v>0</v>
      </c>
      <c r="D812" s="432"/>
      <c r="E812" s="432"/>
      <c r="F812" s="438"/>
      <c r="G812" s="432"/>
      <c r="H812" s="432"/>
      <c r="I812" s="432"/>
      <c r="J812" s="432"/>
      <c r="K812" s="432"/>
      <c r="L812" s="432"/>
      <c r="M812" s="432"/>
      <c r="N812" s="432"/>
    </row>
    <row r="813" hidden="1" spans="1:14">
      <c r="A813" s="438">
        <v>21107</v>
      </c>
      <c r="B813" s="398" t="s">
        <v>2216</v>
      </c>
      <c r="C813" s="307">
        <f t="shared" si="12"/>
        <v>0</v>
      </c>
      <c r="D813" s="432"/>
      <c r="E813" s="432"/>
      <c r="F813" s="438"/>
      <c r="G813" s="432"/>
      <c r="H813" s="432"/>
      <c r="I813" s="432"/>
      <c r="J813" s="432"/>
      <c r="K813" s="432"/>
      <c r="L813" s="432"/>
      <c r="M813" s="432"/>
      <c r="N813" s="432"/>
    </row>
    <row r="814" hidden="1" spans="1:14">
      <c r="A814" s="438">
        <v>2110704</v>
      </c>
      <c r="B814" s="398" t="s">
        <v>2217</v>
      </c>
      <c r="C814" s="307">
        <f t="shared" si="12"/>
        <v>0</v>
      </c>
      <c r="D814" s="432"/>
      <c r="E814" s="432"/>
      <c r="F814" s="438"/>
      <c r="G814" s="432"/>
      <c r="H814" s="432"/>
      <c r="I814" s="432"/>
      <c r="J814" s="432"/>
      <c r="K814" s="432"/>
      <c r="L814" s="432"/>
      <c r="M814" s="432"/>
      <c r="N814" s="432"/>
    </row>
    <row r="815" hidden="1" spans="1:14">
      <c r="A815" s="438">
        <v>2110799</v>
      </c>
      <c r="B815" s="398" t="s">
        <v>2218</v>
      </c>
      <c r="C815" s="307">
        <f t="shared" si="12"/>
        <v>0</v>
      </c>
      <c r="D815" s="432"/>
      <c r="E815" s="432"/>
      <c r="F815" s="438"/>
      <c r="G815" s="432"/>
      <c r="H815" s="432"/>
      <c r="I815" s="432"/>
      <c r="J815" s="432"/>
      <c r="K815" s="432"/>
      <c r="L815" s="432"/>
      <c r="M815" s="432"/>
      <c r="N815" s="432"/>
    </row>
    <row r="816" hidden="1" spans="1:14">
      <c r="A816" s="438">
        <v>21108</v>
      </c>
      <c r="B816" s="398" t="s">
        <v>2219</v>
      </c>
      <c r="C816" s="307">
        <f t="shared" si="12"/>
        <v>0</v>
      </c>
      <c r="D816" s="432"/>
      <c r="E816" s="432"/>
      <c r="F816" s="438"/>
      <c r="G816" s="432"/>
      <c r="H816" s="432"/>
      <c r="I816" s="432"/>
      <c r="J816" s="432"/>
      <c r="K816" s="432"/>
      <c r="L816" s="432"/>
      <c r="M816" s="432"/>
      <c r="N816" s="432"/>
    </row>
    <row r="817" hidden="1" spans="1:14">
      <c r="A817" s="438">
        <v>2110804</v>
      </c>
      <c r="B817" s="398" t="s">
        <v>2220</v>
      </c>
      <c r="C817" s="307">
        <f t="shared" si="12"/>
        <v>0</v>
      </c>
      <c r="D817" s="432"/>
      <c r="E817" s="432"/>
      <c r="F817" s="438"/>
      <c r="G817" s="432"/>
      <c r="H817" s="432"/>
      <c r="I817" s="432"/>
      <c r="J817" s="432"/>
      <c r="K817" s="432"/>
      <c r="L817" s="432"/>
      <c r="M817" s="432"/>
      <c r="N817" s="432"/>
    </row>
    <row r="818" hidden="1" spans="1:14">
      <c r="A818" s="438">
        <v>2110899</v>
      </c>
      <c r="B818" s="398" t="s">
        <v>2221</v>
      </c>
      <c r="C818" s="307">
        <f t="shared" si="12"/>
        <v>0</v>
      </c>
      <c r="D818" s="432"/>
      <c r="E818" s="432"/>
      <c r="F818" s="438"/>
      <c r="G818" s="432"/>
      <c r="H818" s="432"/>
      <c r="I818" s="432"/>
      <c r="J818" s="432"/>
      <c r="K818" s="432"/>
      <c r="L818" s="432"/>
      <c r="M818" s="432"/>
      <c r="N818" s="432"/>
    </row>
    <row r="819" hidden="1" spans="1:14">
      <c r="A819" s="438">
        <v>21109</v>
      </c>
      <c r="B819" s="398" t="s">
        <v>2222</v>
      </c>
      <c r="C819" s="307">
        <f t="shared" si="12"/>
        <v>0</v>
      </c>
      <c r="D819" s="432"/>
      <c r="E819" s="432"/>
      <c r="F819" s="438"/>
      <c r="G819" s="432"/>
      <c r="H819" s="432"/>
      <c r="I819" s="432"/>
      <c r="J819" s="432"/>
      <c r="K819" s="432"/>
      <c r="L819" s="432"/>
      <c r="M819" s="432"/>
      <c r="N819" s="432"/>
    </row>
    <row r="820" hidden="1" spans="1:14">
      <c r="A820" s="438">
        <v>2110901</v>
      </c>
      <c r="B820" s="398" t="s">
        <v>2223</v>
      </c>
      <c r="C820" s="307">
        <f t="shared" si="12"/>
        <v>0</v>
      </c>
      <c r="D820" s="432"/>
      <c r="E820" s="432"/>
      <c r="F820" s="438"/>
      <c r="G820" s="432"/>
      <c r="H820" s="432"/>
      <c r="I820" s="432"/>
      <c r="J820" s="432"/>
      <c r="K820" s="432"/>
      <c r="L820" s="432"/>
      <c r="M820" s="432"/>
      <c r="N820" s="432"/>
    </row>
    <row r="821" hidden="1" spans="1:14">
      <c r="A821" s="438">
        <v>21110</v>
      </c>
      <c r="B821" s="398" t="s">
        <v>2224</v>
      </c>
      <c r="C821" s="307">
        <f t="shared" si="12"/>
        <v>0</v>
      </c>
      <c r="D821" s="432"/>
      <c r="E821" s="432"/>
      <c r="F821" s="438"/>
      <c r="G821" s="432"/>
      <c r="H821" s="432"/>
      <c r="I821" s="432"/>
      <c r="J821" s="432"/>
      <c r="K821" s="432"/>
      <c r="L821" s="432"/>
      <c r="M821" s="432"/>
      <c r="N821" s="432"/>
    </row>
    <row r="822" hidden="1" spans="1:14">
      <c r="A822" s="438">
        <v>2111001</v>
      </c>
      <c r="B822" s="398" t="s">
        <v>2225</v>
      </c>
      <c r="C822" s="307">
        <f t="shared" si="12"/>
        <v>0</v>
      </c>
      <c r="D822" s="432"/>
      <c r="E822" s="432"/>
      <c r="F822" s="438"/>
      <c r="G822" s="432"/>
      <c r="H822" s="432"/>
      <c r="I822" s="432"/>
      <c r="J822" s="432"/>
      <c r="K822" s="432"/>
      <c r="L822" s="432"/>
      <c r="M822" s="432"/>
      <c r="N822" s="432"/>
    </row>
    <row r="823" spans="1:14">
      <c r="A823" s="438">
        <v>21111</v>
      </c>
      <c r="B823" s="398" t="s">
        <v>2226</v>
      </c>
      <c r="C823" s="307">
        <f t="shared" si="12"/>
        <v>617</v>
      </c>
      <c r="D823" s="432"/>
      <c r="E823" s="432"/>
      <c r="F823" s="438">
        <v>573</v>
      </c>
      <c r="G823" s="432"/>
      <c r="H823" s="432"/>
      <c r="I823" s="432"/>
      <c r="J823" s="432">
        <v>44</v>
      </c>
      <c r="K823" s="432"/>
      <c r="L823" s="432"/>
      <c r="M823" s="432"/>
      <c r="N823" s="432"/>
    </row>
    <row r="824" spans="1:14">
      <c r="A824" s="438">
        <v>2111101</v>
      </c>
      <c r="B824" s="398" t="s">
        <v>2227</v>
      </c>
      <c r="C824" s="307">
        <f t="shared" si="12"/>
        <v>573</v>
      </c>
      <c r="D824" s="432"/>
      <c r="E824" s="432"/>
      <c r="F824" s="438">
        <v>573</v>
      </c>
      <c r="G824" s="432"/>
      <c r="H824" s="432"/>
      <c r="I824" s="432"/>
      <c r="J824" s="432"/>
      <c r="K824" s="432"/>
      <c r="L824" s="432"/>
      <c r="M824" s="432"/>
      <c r="N824" s="432"/>
    </row>
    <row r="825" spans="1:14">
      <c r="A825" s="438">
        <v>2111102</v>
      </c>
      <c r="B825" s="398" t="s">
        <v>2228</v>
      </c>
      <c r="C825" s="307">
        <f t="shared" si="12"/>
        <v>44</v>
      </c>
      <c r="D825" s="432"/>
      <c r="E825" s="432"/>
      <c r="F825" s="438"/>
      <c r="G825" s="432"/>
      <c r="H825" s="432"/>
      <c r="I825" s="432"/>
      <c r="J825" s="432">
        <v>44</v>
      </c>
      <c r="K825" s="432"/>
      <c r="L825" s="432"/>
      <c r="M825" s="432"/>
      <c r="N825" s="432"/>
    </row>
    <row r="826" hidden="1" spans="1:14">
      <c r="A826" s="438">
        <v>2111103</v>
      </c>
      <c r="B826" s="439" t="s">
        <v>2229</v>
      </c>
      <c r="C826" s="307">
        <f t="shared" si="12"/>
        <v>0</v>
      </c>
      <c r="D826" s="432"/>
      <c r="E826" s="432"/>
      <c r="F826" s="438"/>
      <c r="G826" s="432"/>
      <c r="H826" s="432"/>
      <c r="I826" s="432"/>
      <c r="J826" s="432"/>
      <c r="K826" s="432"/>
      <c r="L826" s="432"/>
      <c r="M826" s="432"/>
      <c r="N826" s="432"/>
    </row>
    <row r="827" hidden="1" spans="1:14">
      <c r="A827" s="438">
        <v>2111104</v>
      </c>
      <c r="B827" s="398" t="s">
        <v>2230</v>
      </c>
      <c r="C827" s="307">
        <f t="shared" si="12"/>
        <v>0</v>
      </c>
      <c r="D827" s="432"/>
      <c r="E827" s="432"/>
      <c r="F827" s="438"/>
      <c r="G827" s="432"/>
      <c r="H827" s="432"/>
      <c r="I827" s="432"/>
      <c r="J827" s="432"/>
      <c r="K827" s="432"/>
      <c r="L827" s="432"/>
      <c r="M827" s="432"/>
      <c r="N827" s="432"/>
    </row>
    <row r="828" hidden="1" spans="1:14">
      <c r="A828" s="438">
        <v>2111199</v>
      </c>
      <c r="B828" s="398" t="s">
        <v>2231</v>
      </c>
      <c r="C828" s="307">
        <f t="shared" si="12"/>
        <v>0</v>
      </c>
      <c r="D828" s="432"/>
      <c r="E828" s="432"/>
      <c r="F828" s="438"/>
      <c r="G828" s="432"/>
      <c r="H828" s="432"/>
      <c r="I828" s="432"/>
      <c r="J828" s="432"/>
      <c r="K828" s="432"/>
      <c r="L828" s="432"/>
      <c r="M828" s="432"/>
      <c r="N828" s="432"/>
    </row>
    <row r="829" hidden="1" spans="1:14">
      <c r="A829" s="438">
        <v>21112</v>
      </c>
      <c r="B829" s="398" t="s">
        <v>2232</v>
      </c>
      <c r="C829" s="307">
        <f t="shared" si="12"/>
        <v>0</v>
      </c>
      <c r="D829" s="432"/>
      <c r="E829" s="432"/>
      <c r="F829" s="438"/>
      <c r="G829" s="432"/>
      <c r="H829" s="432"/>
      <c r="I829" s="432"/>
      <c r="J829" s="432"/>
      <c r="K829" s="432"/>
      <c r="L829" s="432"/>
      <c r="M829" s="432"/>
      <c r="N829" s="432"/>
    </row>
    <row r="830" hidden="1" spans="1:14">
      <c r="A830" s="438">
        <v>2111201</v>
      </c>
      <c r="B830" s="398" t="s">
        <v>2233</v>
      </c>
      <c r="C830" s="307">
        <f t="shared" si="12"/>
        <v>0</v>
      </c>
      <c r="D830" s="432"/>
      <c r="E830" s="432"/>
      <c r="F830" s="438"/>
      <c r="G830" s="432"/>
      <c r="H830" s="432"/>
      <c r="I830" s="432"/>
      <c r="J830" s="432"/>
      <c r="K830" s="432"/>
      <c r="L830" s="432"/>
      <c r="M830" s="432"/>
      <c r="N830" s="432"/>
    </row>
    <row r="831" hidden="1" spans="1:14">
      <c r="A831" s="438">
        <v>21113</v>
      </c>
      <c r="B831" s="398" t="s">
        <v>2234</v>
      </c>
      <c r="C831" s="307">
        <f t="shared" si="12"/>
        <v>0</v>
      </c>
      <c r="D831" s="432"/>
      <c r="E831" s="432"/>
      <c r="F831" s="438"/>
      <c r="G831" s="432"/>
      <c r="H831" s="432"/>
      <c r="I831" s="432"/>
      <c r="J831" s="432"/>
      <c r="K831" s="432"/>
      <c r="L831" s="432"/>
      <c r="M831" s="432"/>
      <c r="N831" s="432"/>
    </row>
    <row r="832" hidden="1" spans="1:14">
      <c r="A832" s="438">
        <v>2111301</v>
      </c>
      <c r="B832" s="398" t="s">
        <v>2235</v>
      </c>
      <c r="C832" s="307">
        <f t="shared" si="12"/>
        <v>0</v>
      </c>
      <c r="D832" s="432"/>
      <c r="E832" s="432"/>
      <c r="F832" s="438"/>
      <c r="G832" s="432"/>
      <c r="H832" s="432"/>
      <c r="I832" s="432"/>
      <c r="J832" s="432"/>
      <c r="K832" s="432"/>
      <c r="L832" s="432"/>
      <c r="M832" s="432"/>
      <c r="N832" s="432"/>
    </row>
    <row r="833" spans="1:14">
      <c r="A833" s="438">
        <v>21114</v>
      </c>
      <c r="B833" s="398" t="s">
        <v>2236</v>
      </c>
      <c r="C833" s="307">
        <f t="shared" si="12"/>
        <v>113</v>
      </c>
      <c r="D833" s="432"/>
      <c r="E833" s="432"/>
      <c r="F833" s="438">
        <v>113</v>
      </c>
      <c r="G833" s="432"/>
      <c r="H833" s="432"/>
      <c r="I833" s="432"/>
      <c r="J833" s="432"/>
      <c r="K833" s="432"/>
      <c r="L833" s="432"/>
      <c r="M833" s="432"/>
      <c r="N833" s="432"/>
    </row>
    <row r="834" hidden="1" spans="1:14">
      <c r="A834" s="438">
        <v>2111401</v>
      </c>
      <c r="B834" s="398" t="s">
        <v>1621</v>
      </c>
      <c r="C834" s="307">
        <f t="shared" si="12"/>
        <v>0</v>
      </c>
      <c r="D834" s="432"/>
      <c r="E834" s="432"/>
      <c r="F834" s="438"/>
      <c r="G834" s="432"/>
      <c r="H834" s="432"/>
      <c r="I834" s="432"/>
      <c r="J834" s="432"/>
      <c r="K834" s="432"/>
      <c r="L834" s="432"/>
      <c r="M834" s="432"/>
      <c r="N834" s="432"/>
    </row>
    <row r="835" hidden="1" spans="1:14">
      <c r="A835" s="438">
        <v>2111402</v>
      </c>
      <c r="B835" s="398" t="s">
        <v>1622</v>
      </c>
      <c r="C835" s="307">
        <f t="shared" si="12"/>
        <v>0</v>
      </c>
      <c r="D835" s="432"/>
      <c r="E835" s="432"/>
      <c r="F835" s="438"/>
      <c r="G835" s="432"/>
      <c r="H835" s="432"/>
      <c r="I835" s="432"/>
      <c r="J835" s="432"/>
      <c r="K835" s="432"/>
      <c r="L835" s="432"/>
      <c r="M835" s="432"/>
      <c r="N835" s="432"/>
    </row>
    <row r="836" hidden="1" spans="1:14">
      <c r="A836" s="438">
        <v>2111403</v>
      </c>
      <c r="B836" s="398" t="s">
        <v>1623</v>
      </c>
      <c r="C836" s="307">
        <f t="shared" si="12"/>
        <v>0</v>
      </c>
      <c r="D836" s="432"/>
      <c r="E836" s="432"/>
      <c r="F836" s="438"/>
      <c r="G836" s="432"/>
      <c r="H836" s="432"/>
      <c r="I836" s="432"/>
      <c r="J836" s="432"/>
      <c r="K836" s="432"/>
      <c r="L836" s="432"/>
      <c r="M836" s="432"/>
      <c r="N836" s="432"/>
    </row>
    <row r="837" hidden="1" spans="1:14">
      <c r="A837" s="438">
        <v>2111406</v>
      </c>
      <c r="B837" s="398" t="s">
        <v>2237</v>
      </c>
      <c r="C837" s="307">
        <f t="shared" si="12"/>
        <v>0</v>
      </c>
      <c r="D837" s="432"/>
      <c r="E837" s="432"/>
      <c r="F837" s="438"/>
      <c r="G837" s="432"/>
      <c r="H837" s="432"/>
      <c r="I837" s="432"/>
      <c r="J837" s="432"/>
      <c r="K837" s="432"/>
      <c r="L837" s="432"/>
      <c r="M837" s="432"/>
      <c r="N837" s="432"/>
    </row>
    <row r="838" hidden="1" spans="1:14">
      <c r="A838" s="438">
        <v>2111407</v>
      </c>
      <c r="B838" s="398" t="s">
        <v>2238</v>
      </c>
      <c r="C838" s="307">
        <f t="shared" ref="C838:C901" si="13">D838+E838+F838+G838+H838+I838+J838+K838+L838+M838+N838+O838+P838</f>
        <v>0</v>
      </c>
      <c r="D838" s="432"/>
      <c r="E838" s="432"/>
      <c r="F838" s="438"/>
      <c r="G838" s="432"/>
      <c r="H838" s="432"/>
      <c r="I838" s="432"/>
      <c r="J838" s="432"/>
      <c r="K838" s="432"/>
      <c r="L838" s="432"/>
      <c r="M838" s="432"/>
      <c r="N838" s="432"/>
    </row>
    <row r="839" hidden="1" spans="1:14">
      <c r="A839" s="438">
        <v>2111408</v>
      </c>
      <c r="B839" s="398" t="s">
        <v>2239</v>
      </c>
      <c r="C839" s="307">
        <f t="shared" si="13"/>
        <v>0</v>
      </c>
      <c r="D839" s="432"/>
      <c r="E839" s="432"/>
      <c r="F839" s="438"/>
      <c r="G839" s="432"/>
      <c r="H839" s="432"/>
      <c r="I839" s="432"/>
      <c r="J839" s="432"/>
      <c r="K839" s="432"/>
      <c r="L839" s="432"/>
      <c r="M839" s="432"/>
      <c r="N839" s="432"/>
    </row>
    <row r="840" hidden="1" spans="1:14">
      <c r="A840" s="438">
        <v>2111411</v>
      </c>
      <c r="B840" s="398" t="s">
        <v>1662</v>
      </c>
      <c r="C840" s="307">
        <f t="shared" si="13"/>
        <v>0</v>
      </c>
      <c r="D840" s="432"/>
      <c r="E840" s="432"/>
      <c r="F840" s="438"/>
      <c r="G840" s="432"/>
      <c r="H840" s="432"/>
      <c r="I840" s="432"/>
      <c r="J840" s="432"/>
      <c r="K840" s="432"/>
      <c r="L840" s="432"/>
      <c r="M840" s="432"/>
      <c r="N840" s="432"/>
    </row>
    <row r="841" hidden="1" spans="1:14">
      <c r="A841" s="438">
        <v>2111413</v>
      </c>
      <c r="B841" s="398" t="s">
        <v>2240</v>
      </c>
      <c r="C841" s="307">
        <f t="shared" si="13"/>
        <v>0</v>
      </c>
      <c r="D841" s="432"/>
      <c r="E841" s="432"/>
      <c r="F841" s="438"/>
      <c r="G841" s="432"/>
      <c r="H841" s="432"/>
      <c r="I841" s="432"/>
      <c r="J841" s="432"/>
      <c r="K841" s="432"/>
      <c r="L841" s="432"/>
      <c r="M841" s="432"/>
      <c r="N841" s="432"/>
    </row>
    <row r="842" spans="1:14">
      <c r="A842" s="438">
        <v>2111450</v>
      </c>
      <c r="B842" s="398" t="s">
        <v>1630</v>
      </c>
      <c r="C842" s="307">
        <f t="shared" si="13"/>
        <v>113</v>
      </c>
      <c r="D842" s="432"/>
      <c r="E842" s="432"/>
      <c r="F842" s="438">
        <v>113</v>
      </c>
      <c r="G842" s="432"/>
      <c r="H842" s="432"/>
      <c r="I842" s="432"/>
      <c r="J842" s="432"/>
      <c r="K842" s="432"/>
      <c r="L842" s="432"/>
      <c r="M842" s="432"/>
      <c r="N842" s="432"/>
    </row>
    <row r="843" hidden="1" spans="1:14">
      <c r="A843" s="438">
        <v>2111499</v>
      </c>
      <c r="B843" s="398" t="s">
        <v>2241</v>
      </c>
      <c r="C843" s="307">
        <f t="shared" si="13"/>
        <v>0</v>
      </c>
      <c r="D843" s="432"/>
      <c r="E843" s="432"/>
      <c r="F843" s="438"/>
      <c r="G843" s="432"/>
      <c r="H843" s="432"/>
      <c r="I843" s="432"/>
      <c r="J843" s="432"/>
      <c r="K843" s="432"/>
      <c r="L843" s="432"/>
      <c r="M843" s="432"/>
      <c r="N843" s="432"/>
    </row>
    <row r="844" hidden="1" spans="1:14">
      <c r="A844" s="438">
        <v>21199</v>
      </c>
      <c r="B844" s="398" t="s">
        <v>2242</v>
      </c>
      <c r="C844" s="307">
        <f t="shared" si="13"/>
        <v>0</v>
      </c>
      <c r="D844" s="432"/>
      <c r="E844" s="432"/>
      <c r="F844" s="438"/>
      <c r="G844" s="432"/>
      <c r="H844" s="432"/>
      <c r="I844" s="432"/>
      <c r="J844" s="432"/>
      <c r="K844" s="432"/>
      <c r="L844" s="432"/>
      <c r="M844" s="432"/>
      <c r="N844" s="432"/>
    </row>
    <row r="845" hidden="1" spans="1:14">
      <c r="A845" s="438">
        <v>2119999</v>
      </c>
      <c r="B845" s="398" t="s">
        <v>2243</v>
      </c>
      <c r="C845" s="307">
        <f t="shared" si="13"/>
        <v>0</v>
      </c>
      <c r="D845" s="432"/>
      <c r="E845" s="432"/>
      <c r="F845" s="438"/>
      <c r="G845" s="432"/>
      <c r="H845" s="432"/>
      <c r="I845" s="432"/>
      <c r="J845" s="432"/>
      <c r="K845" s="432"/>
      <c r="L845" s="432"/>
      <c r="M845" s="432"/>
      <c r="N845" s="432"/>
    </row>
    <row r="846" spans="1:16">
      <c r="A846" s="438">
        <v>212</v>
      </c>
      <c r="B846" s="439" t="s">
        <v>2244</v>
      </c>
      <c r="C846" s="307">
        <f t="shared" si="13"/>
        <v>34862</v>
      </c>
      <c r="D846" s="432"/>
      <c r="E846" s="432"/>
      <c r="F846" s="438">
        <v>6378</v>
      </c>
      <c r="G846" s="432">
        <v>211</v>
      </c>
      <c r="H846" s="432"/>
      <c r="I846" s="432"/>
      <c r="J846" s="432">
        <v>1022</v>
      </c>
      <c r="K846" s="432">
        <v>2063</v>
      </c>
      <c r="L846" s="432"/>
      <c r="M846" s="432">
        <v>21043</v>
      </c>
      <c r="N846" s="432">
        <v>4145</v>
      </c>
      <c r="O846">
        <v>201</v>
      </c>
      <c r="P846">
        <v>-201</v>
      </c>
    </row>
    <row r="847" spans="1:14">
      <c r="A847" s="438">
        <v>21201</v>
      </c>
      <c r="B847" s="398" t="s">
        <v>2245</v>
      </c>
      <c r="C847" s="307">
        <f t="shared" si="13"/>
        <v>25750</v>
      </c>
      <c r="D847" s="432"/>
      <c r="E847" s="432"/>
      <c r="F847" s="438">
        <v>3685</v>
      </c>
      <c r="G847" s="432"/>
      <c r="H847" s="432"/>
      <c r="I847" s="432"/>
      <c r="J847" s="432">
        <v>1022</v>
      </c>
      <c r="K847" s="432"/>
      <c r="L847" s="432"/>
      <c r="M847" s="432">
        <v>21043</v>
      </c>
      <c r="N847" s="432"/>
    </row>
    <row r="848" spans="1:14">
      <c r="A848" s="438">
        <v>2120101</v>
      </c>
      <c r="B848" s="398" t="s">
        <v>1621</v>
      </c>
      <c r="C848" s="307">
        <f t="shared" si="13"/>
        <v>2090</v>
      </c>
      <c r="D848" s="432"/>
      <c r="E848" s="432"/>
      <c r="F848" s="438">
        <v>2090</v>
      </c>
      <c r="G848" s="432"/>
      <c r="H848" s="432"/>
      <c r="I848" s="432"/>
      <c r="J848" s="432"/>
      <c r="K848" s="432"/>
      <c r="L848" s="432"/>
      <c r="M848" s="432"/>
      <c r="N848" s="432"/>
    </row>
    <row r="849" spans="1:14">
      <c r="A849" s="438">
        <v>2120102</v>
      </c>
      <c r="B849" s="398" t="s">
        <v>1622</v>
      </c>
      <c r="C849" s="307">
        <f t="shared" si="13"/>
        <v>158</v>
      </c>
      <c r="D849" s="432"/>
      <c r="E849" s="432"/>
      <c r="F849" s="438"/>
      <c r="G849" s="432"/>
      <c r="H849" s="432"/>
      <c r="I849" s="432"/>
      <c r="J849" s="432">
        <v>158</v>
      </c>
      <c r="K849" s="432"/>
      <c r="L849" s="432"/>
      <c r="M849" s="432"/>
      <c r="N849" s="432"/>
    </row>
    <row r="850" hidden="1" spans="1:14">
      <c r="A850" s="438">
        <v>2120103</v>
      </c>
      <c r="B850" s="398" t="s">
        <v>1623</v>
      </c>
      <c r="C850" s="307">
        <f t="shared" si="13"/>
        <v>0</v>
      </c>
      <c r="D850" s="432"/>
      <c r="E850" s="432"/>
      <c r="F850" s="438"/>
      <c r="G850" s="432"/>
      <c r="H850" s="432"/>
      <c r="I850" s="432"/>
      <c r="J850" s="432"/>
      <c r="K850" s="432"/>
      <c r="L850" s="432"/>
      <c r="M850" s="432"/>
      <c r="N850" s="432"/>
    </row>
    <row r="851" hidden="1" spans="1:14">
      <c r="A851" s="438">
        <v>2120104</v>
      </c>
      <c r="B851" s="398" t="s">
        <v>2246</v>
      </c>
      <c r="C851" s="307">
        <f t="shared" si="13"/>
        <v>0</v>
      </c>
      <c r="D851" s="432"/>
      <c r="E851" s="432"/>
      <c r="F851" s="438"/>
      <c r="G851" s="432"/>
      <c r="H851" s="432"/>
      <c r="I851" s="432"/>
      <c r="J851" s="432">
        <v>0</v>
      </c>
      <c r="K851" s="432"/>
      <c r="L851" s="432"/>
      <c r="M851" s="432"/>
      <c r="N851" s="432"/>
    </row>
    <row r="852" hidden="1" spans="1:14">
      <c r="A852" s="438">
        <v>2120105</v>
      </c>
      <c r="B852" s="398" t="s">
        <v>2247</v>
      </c>
      <c r="C852" s="307">
        <f t="shared" si="13"/>
        <v>0</v>
      </c>
      <c r="D852" s="432"/>
      <c r="E852" s="432"/>
      <c r="F852" s="438"/>
      <c r="G852" s="432"/>
      <c r="H852" s="432"/>
      <c r="I852" s="432"/>
      <c r="J852" s="432"/>
      <c r="K852" s="432"/>
      <c r="L852" s="432"/>
      <c r="M852" s="432"/>
      <c r="N852" s="432"/>
    </row>
    <row r="853" spans="1:14">
      <c r="A853" s="438">
        <v>2120106</v>
      </c>
      <c r="B853" s="398" t="s">
        <v>2248</v>
      </c>
      <c r="C853" s="307">
        <f t="shared" si="13"/>
        <v>1655</v>
      </c>
      <c r="D853" s="432"/>
      <c r="E853" s="432"/>
      <c r="F853" s="438">
        <v>1595</v>
      </c>
      <c r="G853" s="432"/>
      <c r="H853" s="432"/>
      <c r="I853" s="432"/>
      <c r="J853" s="432">
        <v>60</v>
      </c>
      <c r="K853" s="432"/>
      <c r="L853" s="432"/>
      <c r="M853" s="432"/>
      <c r="N853" s="432"/>
    </row>
    <row r="854" hidden="1" spans="1:14">
      <c r="A854" s="438">
        <v>2120107</v>
      </c>
      <c r="B854" s="398" t="s">
        <v>2249</v>
      </c>
      <c r="C854" s="307">
        <f t="shared" si="13"/>
        <v>0</v>
      </c>
      <c r="D854" s="432"/>
      <c r="E854" s="432"/>
      <c r="F854" s="438"/>
      <c r="G854" s="432"/>
      <c r="H854" s="432"/>
      <c r="I854" s="432"/>
      <c r="J854" s="432"/>
      <c r="K854" s="432"/>
      <c r="L854" s="432"/>
      <c r="M854" s="432"/>
      <c r="N854" s="432"/>
    </row>
    <row r="855" spans="1:14">
      <c r="A855" s="438">
        <v>2120109</v>
      </c>
      <c r="B855" s="398" t="s">
        <v>2250</v>
      </c>
      <c r="C855" s="307">
        <f t="shared" si="13"/>
        <v>804</v>
      </c>
      <c r="D855" s="432"/>
      <c r="E855" s="432"/>
      <c r="F855" s="438"/>
      <c r="G855" s="432"/>
      <c r="H855" s="432"/>
      <c r="I855" s="432"/>
      <c r="J855" s="432">
        <v>804</v>
      </c>
      <c r="K855" s="432"/>
      <c r="L855" s="432"/>
      <c r="M855" s="432"/>
      <c r="N855" s="432"/>
    </row>
    <row r="856" hidden="1" spans="1:14">
      <c r="A856" s="438">
        <v>2120110</v>
      </c>
      <c r="B856" s="398" t="s">
        <v>2251</v>
      </c>
      <c r="C856" s="307">
        <f t="shared" si="13"/>
        <v>0</v>
      </c>
      <c r="D856" s="432"/>
      <c r="E856" s="432"/>
      <c r="F856" s="438"/>
      <c r="G856" s="432"/>
      <c r="H856" s="432"/>
      <c r="I856" s="432"/>
      <c r="J856" s="432"/>
      <c r="K856" s="432"/>
      <c r="L856" s="432"/>
      <c r="M856" s="432"/>
      <c r="N856" s="432"/>
    </row>
    <row r="857" spans="1:14">
      <c r="A857" s="438">
        <v>2120199</v>
      </c>
      <c r="B857" s="398" t="s">
        <v>2252</v>
      </c>
      <c r="C857" s="307">
        <f t="shared" si="13"/>
        <v>21043</v>
      </c>
      <c r="D857" s="432"/>
      <c r="E857" s="432"/>
      <c r="F857" s="438"/>
      <c r="G857" s="432"/>
      <c r="H857" s="432"/>
      <c r="I857" s="432"/>
      <c r="J857" s="432"/>
      <c r="K857" s="432"/>
      <c r="L857" s="432"/>
      <c r="M857" s="432">
        <v>21043</v>
      </c>
      <c r="N857" s="432"/>
    </row>
    <row r="858" spans="1:14">
      <c r="A858" s="438">
        <v>21202</v>
      </c>
      <c r="B858" s="398" t="s">
        <v>2253</v>
      </c>
      <c r="C858" s="307">
        <f t="shared" si="13"/>
        <v>1162</v>
      </c>
      <c r="D858" s="432"/>
      <c r="E858" s="432"/>
      <c r="F858" s="445">
        <v>951</v>
      </c>
      <c r="G858" s="432">
        <v>211</v>
      </c>
      <c r="H858" s="432"/>
      <c r="I858" s="432"/>
      <c r="J858" s="432"/>
      <c r="K858" s="432"/>
      <c r="L858" s="432"/>
      <c r="M858" s="432"/>
      <c r="N858" s="432"/>
    </row>
    <row r="859" spans="1:14">
      <c r="A859" s="438">
        <v>2120201</v>
      </c>
      <c r="B859" s="398" t="s">
        <v>2254</v>
      </c>
      <c r="C859" s="307">
        <f t="shared" si="13"/>
        <v>1162</v>
      </c>
      <c r="D859" s="432"/>
      <c r="E859" s="432"/>
      <c r="F859" s="445">
        <v>951</v>
      </c>
      <c r="G859" s="432">
        <v>211</v>
      </c>
      <c r="H859" s="432"/>
      <c r="I859" s="432"/>
      <c r="J859" s="432"/>
      <c r="K859" s="432"/>
      <c r="L859" s="432"/>
      <c r="M859" s="432"/>
      <c r="N859" s="432"/>
    </row>
    <row r="860" spans="1:16">
      <c r="A860" s="438">
        <v>21203</v>
      </c>
      <c r="B860" s="398" t="s">
        <v>2255</v>
      </c>
      <c r="C860" s="307">
        <f t="shared" si="13"/>
        <v>6208</v>
      </c>
      <c r="D860" s="432"/>
      <c r="E860" s="432"/>
      <c r="F860" s="438"/>
      <c r="G860" s="432"/>
      <c r="H860" s="432"/>
      <c r="I860" s="432"/>
      <c r="J860" s="432">
        <v>0</v>
      </c>
      <c r="K860" s="432">
        <v>2063</v>
      </c>
      <c r="L860" s="432"/>
      <c r="M860" s="432"/>
      <c r="N860" s="432">
        <v>4145</v>
      </c>
      <c r="O860">
        <v>201</v>
      </c>
      <c r="P860">
        <v>-201</v>
      </c>
    </row>
    <row r="861" spans="1:14">
      <c r="A861" s="438">
        <v>2120303</v>
      </c>
      <c r="B861" s="398" t="s">
        <v>2256</v>
      </c>
      <c r="C861" s="307">
        <f t="shared" si="13"/>
        <v>6133</v>
      </c>
      <c r="D861" s="432"/>
      <c r="E861" s="432"/>
      <c r="F861" s="438"/>
      <c r="G861" s="432"/>
      <c r="H861" s="432"/>
      <c r="I861" s="432"/>
      <c r="J861" s="432">
        <v>0</v>
      </c>
      <c r="K861" s="432">
        <v>2063</v>
      </c>
      <c r="L861" s="432"/>
      <c r="M861" s="432"/>
      <c r="N861" s="432">
        <v>4070</v>
      </c>
    </row>
    <row r="862" spans="1:16">
      <c r="A862" s="438">
        <v>2120399</v>
      </c>
      <c r="B862" s="398" t="s">
        <v>2257</v>
      </c>
      <c r="C862" s="307">
        <f t="shared" si="13"/>
        <v>75</v>
      </c>
      <c r="D862" s="432"/>
      <c r="E862" s="432"/>
      <c r="F862" s="438"/>
      <c r="G862" s="432"/>
      <c r="H862" s="432"/>
      <c r="I862" s="432"/>
      <c r="J862" s="432"/>
      <c r="K862" s="432"/>
      <c r="L862" s="432"/>
      <c r="M862" s="432"/>
      <c r="N862" s="432">
        <v>75</v>
      </c>
      <c r="O862">
        <v>201</v>
      </c>
      <c r="P862">
        <v>-201</v>
      </c>
    </row>
    <row r="863" spans="1:14">
      <c r="A863" s="438">
        <v>21205</v>
      </c>
      <c r="B863" s="398" t="s">
        <v>2258</v>
      </c>
      <c r="C863" s="307">
        <f t="shared" si="13"/>
        <v>1742</v>
      </c>
      <c r="D863" s="432"/>
      <c r="E863" s="432"/>
      <c r="F863" s="438">
        <v>1742</v>
      </c>
      <c r="G863" s="432"/>
      <c r="H863" s="432"/>
      <c r="I863" s="432"/>
      <c r="J863" s="432"/>
      <c r="K863" s="432"/>
      <c r="L863" s="432"/>
      <c r="M863" s="432"/>
      <c r="N863" s="432"/>
    </row>
    <row r="864" spans="1:14">
      <c r="A864" s="438">
        <v>2120501</v>
      </c>
      <c r="B864" s="398" t="s">
        <v>2259</v>
      </c>
      <c r="C864" s="307">
        <f t="shared" si="13"/>
        <v>1742</v>
      </c>
      <c r="D864" s="432"/>
      <c r="E864" s="432"/>
      <c r="F864" s="438">
        <v>1742</v>
      </c>
      <c r="G864" s="432"/>
      <c r="H864" s="432"/>
      <c r="I864" s="432"/>
      <c r="J864" s="432"/>
      <c r="K864" s="432"/>
      <c r="L864" s="432"/>
      <c r="M864" s="432"/>
      <c r="N864" s="432"/>
    </row>
    <row r="865" hidden="1" spans="1:14">
      <c r="A865" s="438">
        <v>21206</v>
      </c>
      <c r="B865" s="398" t="s">
        <v>2260</v>
      </c>
      <c r="C865" s="307">
        <f t="shared" si="13"/>
        <v>0</v>
      </c>
      <c r="D865" s="432"/>
      <c r="E865" s="432"/>
      <c r="F865" s="438"/>
      <c r="G865" s="432"/>
      <c r="H865" s="432"/>
      <c r="I865" s="432"/>
      <c r="J865" s="432"/>
      <c r="K865" s="432"/>
      <c r="L865" s="432"/>
      <c r="M865" s="432"/>
      <c r="N865" s="432"/>
    </row>
    <row r="866" hidden="1" spans="1:14">
      <c r="A866" s="438">
        <v>2120601</v>
      </c>
      <c r="B866" s="398" t="s">
        <v>2261</v>
      </c>
      <c r="C866" s="307">
        <f t="shared" si="13"/>
        <v>0</v>
      </c>
      <c r="D866" s="432"/>
      <c r="E866" s="432"/>
      <c r="F866" s="438"/>
      <c r="G866" s="432"/>
      <c r="H866" s="432"/>
      <c r="I866" s="432"/>
      <c r="J866" s="432"/>
      <c r="K866" s="432"/>
      <c r="L866" s="432"/>
      <c r="M866" s="432"/>
      <c r="N866" s="432"/>
    </row>
    <row r="867" hidden="1" spans="1:14">
      <c r="A867" s="438">
        <v>21299</v>
      </c>
      <c r="B867" s="398" t="s">
        <v>2262</v>
      </c>
      <c r="C867" s="307">
        <f t="shared" si="13"/>
        <v>0</v>
      </c>
      <c r="D867" s="432"/>
      <c r="E867" s="432"/>
      <c r="F867" s="438"/>
      <c r="G867" s="432"/>
      <c r="H867" s="432"/>
      <c r="I867" s="432"/>
      <c r="J867" s="432"/>
      <c r="K867" s="432"/>
      <c r="L867" s="432"/>
      <c r="M867" s="432"/>
      <c r="N867" s="432"/>
    </row>
    <row r="868" hidden="1" spans="1:14">
      <c r="A868" s="438">
        <v>2129999</v>
      </c>
      <c r="B868" s="398" t="s">
        <v>2263</v>
      </c>
      <c r="C868" s="307">
        <f t="shared" si="13"/>
        <v>0</v>
      </c>
      <c r="D868" s="432"/>
      <c r="E868" s="432"/>
      <c r="F868" s="438"/>
      <c r="G868" s="432"/>
      <c r="H868" s="432"/>
      <c r="I868" s="432"/>
      <c r="J868" s="432"/>
      <c r="K868" s="432"/>
      <c r="L868" s="432"/>
      <c r="M868" s="432"/>
      <c r="N868" s="432"/>
    </row>
    <row r="869" spans="1:15">
      <c r="A869" s="438">
        <v>213</v>
      </c>
      <c r="B869" s="439" t="s">
        <v>2264</v>
      </c>
      <c r="C869" s="307">
        <f t="shared" si="13"/>
        <v>161943</v>
      </c>
      <c r="D869" s="432"/>
      <c r="E869" s="432"/>
      <c r="F869" s="438">
        <v>11700</v>
      </c>
      <c r="G869" s="432">
        <v>211</v>
      </c>
      <c r="H869" s="432"/>
      <c r="I869" s="432">
        <v>727</v>
      </c>
      <c r="J869" s="432">
        <v>945</v>
      </c>
      <c r="K869" s="432">
        <v>10945</v>
      </c>
      <c r="L869" s="432">
        <v>62622</v>
      </c>
      <c r="M869" s="432">
        <v>17305</v>
      </c>
      <c r="N869" s="432">
        <v>24126</v>
      </c>
      <c r="O869">
        <v>33362</v>
      </c>
    </row>
    <row r="870" spans="1:15">
      <c r="A870" s="438">
        <v>21301</v>
      </c>
      <c r="B870" s="398" t="s">
        <v>2265</v>
      </c>
      <c r="C870" s="307">
        <f t="shared" si="13"/>
        <v>51403</v>
      </c>
      <c r="D870" s="432"/>
      <c r="E870" s="432"/>
      <c r="F870" s="445">
        <v>4642</v>
      </c>
      <c r="G870" s="432">
        <v>211</v>
      </c>
      <c r="H870" s="432"/>
      <c r="I870" s="432">
        <v>107</v>
      </c>
      <c r="J870" s="432">
        <v>0</v>
      </c>
      <c r="K870" s="432">
        <v>3261</v>
      </c>
      <c r="L870" s="432">
        <v>21675</v>
      </c>
      <c r="M870" s="432"/>
      <c r="N870" s="432">
        <v>11147</v>
      </c>
      <c r="O870">
        <v>10360</v>
      </c>
    </row>
    <row r="871" spans="1:14">
      <c r="A871" s="438">
        <v>2130101</v>
      </c>
      <c r="B871" s="398" t="s">
        <v>1621</v>
      </c>
      <c r="C871" s="307">
        <f t="shared" si="13"/>
        <v>1605</v>
      </c>
      <c r="D871" s="432"/>
      <c r="E871" s="432"/>
      <c r="F871" s="445">
        <v>1535</v>
      </c>
      <c r="G871" s="432">
        <v>70</v>
      </c>
      <c r="H871" s="432"/>
      <c r="I871" s="432"/>
      <c r="J871" s="432"/>
      <c r="K871" s="432"/>
      <c r="L871" s="432"/>
      <c r="M871" s="432"/>
      <c r="N871" s="432"/>
    </row>
    <row r="872" hidden="1" spans="1:14">
      <c r="A872" s="438">
        <v>2130102</v>
      </c>
      <c r="B872" s="398" t="s">
        <v>1622</v>
      </c>
      <c r="C872" s="307">
        <f t="shared" si="13"/>
        <v>0</v>
      </c>
      <c r="D872" s="432"/>
      <c r="E872" s="432"/>
      <c r="F872" s="438"/>
      <c r="G872" s="432"/>
      <c r="H872" s="432"/>
      <c r="I872" s="432"/>
      <c r="J872" s="432">
        <v>0</v>
      </c>
      <c r="K872" s="432"/>
      <c r="L872" s="432"/>
      <c r="M872" s="432"/>
      <c r="N872" s="432"/>
    </row>
    <row r="873" hidden="1" spans="1:14">
      <c r="A873" s="438">
        <v>2130103</v>
      </c>
      <c r="B873" s="398" t="s">
        <v>1623</v>
      </c>
      <c r="C873" s="307">
        <f t="shared" si="13"/>
        <v>0</v>
      </c>
      <c r="D873" s="432"/>
      <c r="E873" s="432"/>
      <c r="F873" s="438"/>
      <c r="G873" s="432"/>
      <c r="H873" s="432"/>
      <c r="I873" s="432"/>
      <c r="J873" s="432"/>
      <c r="K873" s="432"/>
      <c r="L873" s="432"/>
      <c r="M873" s="432"/>
      <c r="N873" s="432"/>
    </row>
    <row r="874" spans="1:14">
      <c r="A874" s="438">
        <v>2130104</v>
      </c>
      <c r="B874" s="398" t="s">
        <v>1630</v>
      </c>
      <c r="C874" s="307">
        <f t="shared" si="13"/>
        <v>3248</v>
      </c>
      <c r="D874" s="432"/>
      <c r="E874" s="432"/>
      <c r="F874" s="438">
        <v>3107</v>
      </c>
      <c r="G874" s="432">
        <v>141</v>
      </c>
      <c r="H874" s="432"/>
      <c r="I874" s="432"/>
      <c r="J874" s="432"/>
      <c r="K874" s="432"/>
      <c r="L874" s="432"/>
      <c r="M874" s="432"/>
      <c r="N874" s="432"/>
    </row>
    <row r="875" hidden="1" spans="1:14">
      <c r="A875" s="438">
        <v>2130105</v>
      </c>
      <c r="B875" s="398" t="s">
        <v>2266</v>
      </c>
      <c r="C875" s="307">
        <f t="shared" si="13"/>
        <v>0</v>
      </c>
      <c r="D875" s="432"/>
      <c r="E875" s="432"/>
      <c r="F875" s="438"/>
      <c r="G875" s="432"/>
      <c r="H875" s="432"/>
      <c r="I875" s="432"/>
      <c r="J875" s="432"/>
      <c r="K875" s="432"/>
      <c r="L875" s="432"/>
      <c r="M875" s="432"/>
      <c r="N875" s="432"/>
    </row>
    <row r="876" spans="1:14">
      <c r="A876" s="438">
        <v>2130106</v>
      </c>
      <c r="B876" s="398" t="s">
        <v>2267</v>
      </c>
      <c r="C876" s="307">
        <f t="shared" si="13"/>
        <v>164</v>
      </c>
      <c r="D876" s="432"/>
      <c r="E876" s="432"/>
      <c r="F876" s="438"/>
      <c r="G876" s="432"/>
      <c r="H876" s="432"/>
      <c r="I876" s="432"/>
      <c r="J876" s="432"/>
      <c r="K876" s="432"/>
      <c r="L876" s="432"/>
      <c r="M876" s="432"/>
      <c r="N876" s="432">
        <v>164</v>
      </c>
    </row>
    <row r="877" spans="1:15">
      <c r="A877" s="438">
        <v>2130108</v>
      </c>
      <c r="B877" s="398" t="s">
        <v>2268</v>
      </c>
      <c r="C877" s="307">
        <f t="shared" si="13"/>
        <v>687</v>
      </c>
      <c r="D877" s="432"/>
      <c r="E877" s="432"/>
      <c r="F877" s="438"/>
      <c r="G877" s="432"/>
      <c r="H877" s="432"/>
      <c r="I877" s="432"/>
      <c r="J877" s="432"/>
      <c r="K877" s="432"/>
      <c r="L877" s="432">
        <v>222</v>
      </c>
      <c r="M877" s="432"/>
      <c r="N877" s="432">
        <v>421</v>
      </c>
      <c r="O877">
        <v>44</v>
      </c>
    </row>
    <row r="878" hidden="1" spans="1:14">
      <c r="A878" s="438">
        <v>2130109</v>
      </c>
      <c r="B878" s="398" t="s">
        <v>2269</v>
      </c>
      <c r="C878" s="307">
        <f t="shared" si="13"/>
        <v>0</v>
      </c>
      <c r="D878" s="432"/>
      <c r="E878" s="432"/>
      <c r="F878" s="438"/>
      <c r="G878" s="432"/>
      <c r="H878" s="432"/>
      <c r="I878" s="432"/>
      <c r="J878" s="432"/>
      <c r="K878" s="432"/>
      <c r="L878" s="432"/>
      <c r="M878" s="432"/>
      <c r="N878" s="432"/>
    </row>
    <row r="879" hidden="1" spans="1:14">
      <c r="A879" s="438">
        <v>2130110</v>
      </c>
      <c r="B879" s="398" t="s">
        <v>2270</v>
      </c>
      <c r="C879" s="307">
        <f t="shared" si="13"/>
        <v>0</v>
      </c>
      <c r="D879" s="432"/>
      <c r="E879" s="432"/>
      <c r="F879" s="438"/>
      <c r="G879" s="432"/>
      <c r="H879" s="432"/>
      <c r="I879" s="432"/>
      <c r="J879" s="432"/>
      <c r="K879" s="432"/>
      <c r="L879" s="432"/>
      <c r="M879" s="432"/>
      <c r="N879" s="432"/>
    </row>
    <row r="880" hidden="1" spans="1:14">
      <c r="A880" s="438">
        <v>2130111</v>
      </c>
      <c r="B880" s="398" t="s">
        <v>2271</v>
      </c>
      <c r="C880" s="307">
        <f t="shared" si="13"/>
        <v>0</v>
      </c>
      <c r="D880" s="432"/>
      <c r="E880" s="432"/>
      <c r="F880" s="438"/>
      <c r="G880" s="432"/>
      <c r="H880" s="432"/>
      <c r="I880" s="432"/>
      <c r="J880" s="432"/>
      <c r="K880" s="432"/>
      <c r="L880" s="432"/>
      <c r="M880" s="432"/>
      <c r="N880" s="432"/>
    </row>
    <row r="881" hidden="1" spans="1:14">
      <c r="A881" s="438">
        <v>2130112</v>
      </c>
      <c r="B881" s="398" t="s">
        <v>2272</v>
      </c>
      <c r="C881" s="307">
        <f t="shared" si="13"/>
        <v>0</v>
      </c>
      <c r="D881" s="432"/>
      <c r="E881" s="432"/>
      <c r="F881" s="438"/>
      <c r="G881" s="432"/>
      <c r="H881" s="432"/>
      <c r="I881" s="432"/>
      <c r="J881" s="432"/>
      <c r="K881" s="432"/>
      <c r="L881" s="432"/>
      <c r="M881" s="432"/>
      <c r="N881" s="432"/>
    </row>
    <row r="882" hidden="1" spans="1:14">
      <c r="A882" s="438">
        <v>2130114</v>
      </c>
      <c r="B882" s="398" t="s">
        <v>2273</v>
      </c>
      <c r="C882" s="307">
        <f t="shared" si="13"/>
        <v>0</v>
      </c>
      <c r="D882" s="432"/>
      <c r="E882" s="432"/>
      <c r="F882" s="438"/>
      <c r="G882" s="432"/>
      <c r="H882" s="432"/>
      <c r="I882" s="432"/>
      <c r="J882" s="432"/>
      <c r="K882" s="432"/>
      <c r="L882" s="432"/>
      <c r="M882" s="432"/>
      <c r="N882" s="432"/>
    </row>
    <row r="883" spans="1:15">
      <c r="A883" s="438">
        <v>2130119</v>
      </c>
      <c r="B883" s="398" t="s">
        <v>2274</v>
      </c>
      <c r="C883" s="307">
        <f t="shared" si="13"/>
        <v>96</v>
      </c>
      <c r="D883" s="432"/>
      <c r="E883" s="432"/>
      <c r="F883" s="438"/>
      <c r="G883" s="432"/>
      <c r="H883" s="432"/>
      <c r="I883" s="432"/>
      <c r="J883" s="432"/>
      <c r="K883" s="432"/>
      <c r="L883" s="432">
        <v>90</v>
      </c>
      <c r="M883" s="432"/>
      <c r="N883" s="432"/>
      <c r="O883">
        <v>6</v>
      </c>
    </row>
    <row r="884" spans="1:14">
      <c r="A884" s="438">
        <v>2130120</v>
      </c>
      <c r="B884" s="398" t="s">
        <v>2275</v>
      </c>
      <c r="C884" s="307">
        <f t="shared" si="13"/>
        <v>11843</v>
      </c>
      <c r="D884" s="432"/>
      <c r="E884" s="432"/>
      <c r="F884" s="438"/>
      <c r="G884" s="432"/>
      <c r="H884" s="432"/>
      <c r="I884" s="432"/>
      <c r="J884" s="432"/>
      <c r="K884" s="432"/>
      <c r="L884" s="432">
        <v>11837</v>
      </c>
      <c r="M884" s="432"/>
      <c r="N884" s="450">
        <v>6</v>
      </c>
    </row>
    <row r="885" hidden="1" spans="1:14">
      <c r="A885" s="438">
        <v>2130121</v>
      </c>
      <c r="B885" s="398" t="s">
        <v>2276</v>
      </c>
      <c r="C885" s="307">
        <f t="shared" si="13"/>
        <v>0</v>
      </c>
      <c r="D885" s="432"/>
      <c r="E885" s="432"/>
      <c r="F885" s="438"/>
      <c r="G885" s="432"/>
      <c r="H885" s="432"/>
      <c r="I885" s="432"/>
      <c r="J885" s="432"/>
      <c r="K885" s="432"/>
      <c r="L885" s="432"/>
      <c r="M885" s="432"/>
      <c r="N885" s="432"/>
    </row>
    <row r="886" spans="1:15">
      <c r="A886" s="438">
        <v>2130122</v>
      </c>
      <c r="B886" s="398" t="s">
        <v>2277</v>
      </c>
      <c r="C886" s="307">
        <f t="shared" si="13"/>
        <v>17787</v>
      </c>
      <c r="D886" s="432"/>
      <c r="E886" s="432"/>
      <c r="F886" s="438"/>
      <c r="G886" s="432"/>
      <c r="H886" s="432"/>
      <c r="I886" s="432"/>
      <c r="J886" s="432"/>
      <c r="K886" s="432">
        <v>1114</v>
      </c>
      <c r="L886" s="432">
        <v>6108</v>
      </c>
      <c r="M886" s="432"/>
      <c r="N886" s="432">
        <v>5906</v>
      </c>
      <c r="O886">
        <v>4659</v>
      </c>
    </row>
    <row r="887" spans="1:15">
      <c r="A887" s="438">
        <v>2130124</v>
      </c>
      <c r="B887" s="398" t="s">
        <v>2278</v>
      </c>
      <c r="C887" s="307">
        <f t="shared" si="13"/>
        <v>2285</v>
      </c>
      <c r="D887" s="432"/>
      <c r="E887" s="432"/>
      <c r="F887" s="438"/>
      <c r="G887" s="432"/>
      <c r="H887" s="432"/>
      <c r="I887" s="432"/>
      <c r="J887" s="432"/>
      <c r="K887" s="432"/>
      <c r="L887" s="432">
        <v>110</v>
      </c>
      <c r="M887" s="432"/>
      <c r="N887" s="432">
        <v>2011</v>
      </c>
      <c r="O887">
        <v>164</v>
      </c>
    </row>
    <row r="888" hidden="1" spans="1:14">
      <c r="A888" s="438">
        <v>2130125</v>
      </c>
      <c r="B888" s="398" t="s">
        <v>2279</v>
      </c>
      <c r="C888" s="307">
        <f t="shared" si="13"/>
        <v>0</v>
      </c>
      <c r="D888" s="432"/>
      <c r="E888" s="432"/>
      <c r="F888" s="438"/>
      <c r="G888" s="432"/>
      <c r="H888" s="432"/>
      <c r="I888" s="432"/>
      <c r="J888" s="432"/>
      <c r="K888" s="432"/>
      <c r="L888" s="432"/>
      <c r="M888" s="432"/>
      <c r="N888" s="432"/>
    </row>
    <row r="889" hidden="1" spans="1:14">
      <c r="A889" s="438">
        <v>2130126</v>
      </c>
      <c r="B889" s="398" t="s">
        <v>2280</v>
      </c>
      <c r="C889" s="307">
        <f t="shared" si="13"/>
        <v>0</v>
      </c>
      <c r="D889" s="432"/>
      <c r="E889" s="432"/>
      <c r="F889" s="438"/>
      <c r="G889" s="432"/>
      <c r="H889" s="432"/>
      <c r="I889" s="432"/>
      <c r="J889" s="432"/>
      <c r="K889" s="432"/>
      <c r="L889" s="432"/>
      <c r="M889" s="432"/>
      <c r="N889" s="432"/>
    </row>
    <row r="890" spans="1:14">
      <c r="A890" s="438">
        <v>2130135</v>
      </c>
      <c r="B890" s="398" t="s">
        <v>2281</v>
      </c>
      <c r="C890" s="307">
        <f t="shared" si="13"/>
        <v>196</v>
      </c>
      <c r="D890" s="432"/>
      <c r="E890" s="432"/>
      <c r="F890" s="438"/>
      <c r="G890" s="432"/>
      <c r="H890" s="432"/>
      <c r="I890" s="432"/>
      <c r="J890" s="432"/>
      <c r="K890" s="432"/>
      <c r="L890" s="432"/>
      <c r="M890" s="432"/>
      <c r="N890" s="432">
        <v>196</v>
      </c>
    </row>
    <row r="891" spans="1:15">
      <c r="A891" s="438">
        <v>2130142</v>
      </c>
      <c r="B891" s="398" t="s">
        <v>2282</v>
      </c>
      <c r="C891" s="307">
        <f t="shared" si="13"/>
        <v>7</v>
      </c>
      <c r="D891" s="432"/>
      <c r="E891" s="432"/>
      <c r="F891" s="438"/>
      <c r="G891" s="432"/>
      <c r="H891" s="432"/>
      <c r="I891" s="432"/>
      <c r="J891" s="432"/>
      <c r="K891" s="432"/>
      <c r="L891" s="432"/>
      <c r="M891" s="432"/>
      <c r="N891" s="432"/>
      <c r="O891">
        <v>7</v>
      </c>
    </row>
    <row r="892" spans="1:15">
      <c r="A892" s="438">
        <v>2130148</v>
      </c>
      <c r="B892" s="398" t="s">
        <v>2283</v>
      </c>
      <c r="C892" s="307">
        <f t="shared" si="13"/>
        <v>253</v>
      </c>
      <c r="D892" s="432"/>
      <c r="E892" s="432"/>
      <c r="F892" s="438"/>
      <c r="G892" s="432"/>
      <c r="H892" s="432"/>
      <c r="I892" s="432">
        <v>107</v>
      </c>
      <c r="J892" s="432"/>
      <c r="K892" s="432"/>
      <c r="L892" s="432"/>
      <c r="M892" s="432"/>
      <c r="N892" s="432">
        <v>126</v>
      </c>
      <c r="O892">
        <v>20</v>
      </c>
    </row>
    <row r="893" hidden="1" spans="1:14">
      <c r="A893" s="438">
        <v>2130152</v>
      </c>
      <c r="B893" s="398" t="s">
        <v>2284</v>
      </c>
      <c r="C893" s="307">
        <f t="shared" si="13"/>
        <v>0</v>
      </c>
      <c r="D893" s="432"/>
      <c r="E893" s="432"/>
      <c r="F893" s="438"/>
      <c r="G893" s="432"/>
      <c r="H893" s="432"/>
      <c r="I893" s="432"/>
      <c r="J893" s="432"/>
      <c r="K893" s="432"/>
      <c r="L893" s="432"/>
      <c r="M893" s="432"/>
      <c r="N893" s="432"/>
    </row>
    <row r="894" spans="1:15">
      <c r="A894" s="438">
        <v>2130153</v>
      </c>
      <c r="B894" s="398" t="s">
        <v>2285</v>
      </c>
      <c r="C894" s="307">
        <f t="shared" si="13"/>
        <v>11864</v>
      </c>
      <c r="D894" s="432"/>
      <c r="E894" s="432"/>
      <c r="F894" s="438"/>
      <c r="G894" s="432"/>
      <c r="H894" s="432"/>
      <c r="I894" s="432"/>
      <c r="J894" s="432"/>
      <c r="K894" s="432">
        <v>2147</v>
      </c>
      <c r="L894" s="432">
        <v>3218</v>
      </c>
      <c r="M894" s="432"/>
      <c r="N894" s="432">
        <v>1317</v>
      </c>
      <c r="O894">
        <v>5182</v>
      </c>
    </row>
    <row r="895" spans="1:15">
      <c r="A895" s="438">
        <v>2130199</v>
      </c>
      <c r="B895" s="398" t="s">
        <v>2286</v>
      </c>
      <c r="C895" s="307">
        <f t="shared" si="13"/>
        <v>1368</v>
      </c>
      <c r="D895" s="432"/>
      <c r="E895" s="432"/>
      <c r="F895" s="438"/>
      <c r="G895" s="432"/>
      <c r="H895" s="432"/>
      <c r="I895" s="432"/>
      <c r="J895" s="432"/>
      <c r="K895" s="432"/>
      <c r="L895" s="432">
        <v>90</v>
      </c>
      <c r="M895" s="432"/>
      <c r="N895" s="432">
        <v>1000</v>
      </c>
      <c r="O895">
        <v>278</v>
      </c>
    </row>
    <row r="896" spans="1:15">
      <c r="A896" s="438">
        <v>21302</v>
      </c>
      <c r="B896" s="398" t="s">
        <v>2287</v>
      </c>
      <c r="C896" s="307">
        <f t="shared" si="13"/>
        <v>20150</v>
      </c>
      <c r="D896" s="432"/>
      <c r="E896" s="432"/>
      <c r="F896" s="438">
        <v>3265</v>
      </c>
      <c r="G896" s="432"/>
      <c r="H896" s="432"/>
      <c r="I896" s="432">
        <v>112</v>
      </c>
      <c r="J896" s="432"/>
      <c r="K896" s="432">
        <v>688</v>
      </c>
      <c r="L896" s="432">
        <v>7926</v>
      </c>
      <c r="M896" s="432"/>
      <c r="N896" s="432">
        <v>2089</v>
      </c>
      <c r="O896">
        <v>6070</v>
      </c>
    </row>
    <row r="897" spans="1:14">
      <c r="A897" s="438">
        <v>2130201</v>
      </c>
      <c r="B897" s="398" t="s">
        <v>1621</v>
      </c>
      <c r="C897" s="307">
        <f t="shared" si="13"/>
        <v>377</v>
      </c>
      <c r="D897" s="432"/>
      <c r="E897" s="432"/>
      <c r="F897" s="438">
        <v>377</v>
      </c>
      <c r="G897" s="432"/>
      <c r="H897" s="432"/>
      <c r="I897" s="432"/>
      <c r="J897" s="432"/>
      <c r="K897" s="432"/>
      <c r="L897" s="432"/>
      <c r="M897" s="432"/>
      <c r="N897" s="432"/>
    </row>
    <row r="898" hidden="1" spans="1:14">
      <c r="A898" s="438">
        <v>2130202</v>
      </c>
      <c r="B898" s="398" t="s">
        <v>1622</v>
      </c>
      <c r="C898" s="307">
        <f t="shared" si="13"/>
        <v>0</v>
      </c>
      <c r="D898" s="432"/>
      <c r="E898" s="432"/>
      <c r="F898" s="438"/>
      <c r="G898" s="432"/>
      <c r="H898" s="432"/>
      <c r="I898" s="432"/>
      <c r="J898" s="432"/>
      <c r="K898" s="432"/>
      <c r="L898" s="432"/>
      <c r="M898" s="432"/>
      <c r="N898" s="432"/>
    </row>
    <row r="899" hidden="1" spans="1:14">
      <c r="A899" s="438">
        <v>2130203</v>
      </c>
      <c r="B899" s="398" t="s">
        <v>1623</v>
      </c>
      <c r="C899" s="307">
        <f t="shared" si="13"/>
        <v>0</v>
      </c>
      <c r="D899" s="432"/>
      <c r="E899" s="432"/>
      <c r="F899" s="438"/>
      <c r="G899" s="432"/>
      <c r="H899" s="432"/>
      <c r="I899" s="432"/>
      <c r="J899" s="432"/>
      <c r="K899" s="432"/>
      <c r="L899" s="432"/>
      <c r="M899" s="432"/>
      <c r="N899" s="432"/>
    </row>
    <row r="900" spans="1:15">
      <c r="A900" s="438">
        <v>2130204</v>
      </c>
      <c r="B900" s="398" t="s">
        <v>2288</v>
      </c>
      <c r="C900" s="307">
        <f t="shared" si="13"/>
        <v>2904</v>
      </c>
      <c r="D900" s="432"/>
      <c r="E900" s="432"/>
      <c r="F900" s="438">
        <v>2888</v>
      </c>
      <c r="G900" s="432"/>
      <c r="H900" s="432"/>
      <c r="I900" s="432"/>
      <c r="J900" s="432"/>
      <c r="K900" s="432"/>
      <c r="L900" s="432"/>
      <c r="M900" s="432"/>
      <c r="N900" s="432"/>
      <c r="O900">
        <v>16</v>
      </c>
    </row>
    <row r="901" spans="1:15">
      <c r="A901" s="438">
        <v>2130205</v>
      </c>
      <c r="B901" s="398" t="s">
        <v>2289</v>
      </c>
      <c r="C901" s="307">
        <f t="shared" si="13"/>
        <v>8606</v>
      </c>
      <c r="D901" s="432"/>
      <c r="E901" s="432"/>
      <c r="F901" s="438"/>
      <c r="G901" s="432"/>
      <c r="H901" s="432"/>
      <c r="I901" s="432">
        <v>0</v>
      </c>
      <c r="J901" s="432"/>
      <c r="K901" s="432"/>
      <c r="L901" s="432">
        <v>4463</v>
      </c>
      <c r="M901" s="432"/>
      <c r="N901" s="432">
        <v>1638</v>
      </c>
      <c r="O901">
        <v>2505</v>
      </c>
    </row>
    <row r="902" hidden="1" spans="1:14">
      <c r="A902" s="438">
        <v>2130206</v>
      </c>
      <c r="B902" s="398" t="s">
        <v>2290</v>
      </c>
      <c r="C902" s="307">
        <f t="shared" ref="C902:C965" si="14">D902+E902+F902+G902+H902+I902+J902+K902+L902+M902+N902+O902+P902</f>
        <v>0</v>
      </c>
      <c r="D902" s="432"/>
      <c r="E902" s="432"/>
      <c r="F902" s="438"/>
      <c r="G902" s="432"/>
      <c r="H902" s="432"/>
      <c r="I902" s="432"/>
      <c r="J902" s="432"/>
      <c r="K902" s="432"/>
      <c r="L902" s="432"/>
      <c r="M902" s="432"/>
      <c r="N902" s="432"/>
    </row>
    <row r="903" spans="1:15">
      <c r="A903" s="438">
        <v>2130207</v>
      </c>
      <c r="B903" s="398" t="s">
        <v>2291</v>
      </c>
      <c r="C903" s="307">
        <f t="shared" si="14"/>
        <v>232</v>
      </c>
      <c r="D903" s="432"/>
      <c r="E903" s="432"/>
      <c r="F903" s="438"/>
      <c r="G903" s="432"/>
      <c r="H903" s="432"/>
      <c r="I903" s="432"/>
      <c r="J903" s="432"/>
      <c r="K903" s="432"/>
      <c r="L903" s="432">
        <v>20</v>
      </c>
      <c r="M903" s="432"/>
      <c r="N903" s="432">
        <v>85</v>
      </c>
      <c r="O903">
        <v>127</v>
      </c>
    </row>
    <row r="904" hidden="1" spans="1:14">
      <c r="A904" s="438">
        <v>2130209</v>
      </c>
      <c r="B904" s="398" t="s">
        <v>2292</v>
      </c>
      <c r="C904" s="307">
        <f t="shared" si="14"/>
        <v>0</v>
      </c>
      <c r="D904" s="432"/>
      <c r="E904" s="432"/>
      <c r="F904" s="438"/>
      <c r="G904" s="432"/>
      <c r="H904" s="432"/>
      <c r="I904" s="432"/>
      <c r="J904" s="432"/>
      <c r="K904" s="432"/>
      <c r="L904" s="432"/>
      <c r="M904" s="432"/>
      <c r="N904" s="432"/>
    </row>
    <row r="905" spans="1:15">
      <c r="A905" s="438">
        <v>2130211</v>
      </c>
      <c r="B905" s="398" t="s">
        <v>2293</v>
      </c>
      <c r="C905" s="307">
        <f t="shared" si="14"/>
        <v>39</v>
      </c>
      <c r="D905" s="432"/>
      <c r="E905" s="432"/>
      <c r="F905" s="438"/>
      <c r="G905" s="432"/>
      <c r="H905" s="432"/>
      <c r="I905" s="432"/>
      <c r="J905" s="432"/>
      <c r="K905" s="432"/>
      <c r="L905" s="432">
        <v>30</v>
      </c>
      <c r="M905" s="432"/>
      <c r="N905" s="432">
        <v>9</v>
      </c>
      <c r="O905">
        <v>0</v>
      </c>
    </row>
    <row r="906" hidden="1" spans="1:14">
      <c r="A906" s="438">
        <v>2130212</v>
      </c>
      <c r="B906" s="398" t="s">
        <v>2294</v>
      </c>
      <c r="C906" s="307">
        <f t="shared" si="14"/>
        <v>0</v>
      </c>
      <c r="D906" s="432"/>
      <c r="E906" s="432"/>
      <c r="F906" s="438"/>
      <c r="G906" s="432"/>
      <c r="H906" s="432"/>
      <c r="I906" s="432"/>
      <c r="J906" s="432"/>
      <c r="K906" s="432"/>
      <c r="L906" s="432"/>
      <c r="M906" s="432"/>
      <c r="N906" s="432"/>
    </row>
    <row r="907" hidden="1" spans="1:14">
      <c r="A907" s="438">
        <v>2130213</v>
      </c>
      <c r="B907" s="398" t="s">
        <v>2295</v>
      </c>
      <c r="C907" s="307">
        <f t="shared" si="14"/>
        <v>0</v>
      </c>
      <c r="D907" s="432"/>
      <c r="E907" s="432"/>
      <c r="F907" s="438"/>
      <c r="G907" s="432"/>
      <c r="H907" s="432"/>
      <c r="I907" s="432"/>
      <c r="J907" s="432"/>
      <c r="K907" s="432"/>
      <c r="L907" s="432"/>
      <c r="M907" s="432"/>
      <c r="N907" s="432"/>
    </row>
    <row r="908" hidden="1" spans="1:14">
      <c r="A908" s="438">
        <v>2130217</v>
      </c>
      <c r="B908" s="398" t="s">
        <v>2296</v>
      </c>
      <c r="C908" s="307">
        <f t="shared" si="14"/>
        <v>0</v>
      </c>
      <c r="D908" s="432"/>
      <c r="E908" s="432"/>
      <c r="F908" s="438"/>
      <c r="G908" s="432"/>
      <c r="H908" s="432"/>
      <c r="I908" s="432"/>
      <c r="J908" s="432"/>
      <c r="K908" s="432"/>
      <c r="L908" s="432"/>
      <c r="M908" s="432"/>
      <c r="N908" s="432"/>
    </row>
    <row r="909" hidden="1" spans="1:14">
      <c r="A909" s="438">
        <v>2130220</v>
      </c>
      <c r="B909" s="398" t="s">
        <v>2297</v>
      </c>
      <c r="C909" s="307">
        <f t="shared" si="14"/>
        <v>0</v>
      </c>
      <c r="D909" s="432"/>
      <c r="E909" s="432"/>
      <c r="F909" s="438"/>
      <c r="G909" s="432"/>
      <c r="H909" s="432"/>
      <c r="I909" s="432"/>
      <c r="J909" s="432"/>
      <c r="K909" s="432"/>
      <c r="L909" s="432"/>
      <c r="M909" s="432"/>
      <c r="N909" s="432"/>
    </row>
    <row r="910" hidden="1" spans="1:14">
      <c r="A910" s="438">
        <v>2130221</v>
      </c>
      <c r="B910" s="398" t="s">
        <v>2298</v>
      </c>
      <c r="C910" s="307">
        <f t="shared" si="14"/>
        <v>0</v>
      </c>
      <c r="D910" s="432"/>
      <c r="E910" s="432"/>
      <c r="F910" s="438"/>
      <c r="G910" s="432"/>
      <c r="H910" s="432"/>
      <c r="I910" s="432"/>
      <c r="J910" s="432"/>
      <c r="K910" s="432"/>
      <c r="L910" s="432"/>
      <c r="M910" s="432"/>
      <c r="N910" s="432"/>
    </row>
    <row r="911" hidden="1" spans="1:14">
      <c r="A911" s="438">
        <v>2130223</v>
      </c>
      <c r="B911" s="398" t="s">
        <v>2299</v>
      </c>
      <c r="C911" s="307">
        <f t="shared" si="14"/>
        <v>0</v>
      </c>
      <c r="D911" s="432"/>
      <c r="E911" s="432"/>
      <c r="F911" s="438"/>
      <c r="G911" s="432"/>
      <c r="H911" s="432"/>
      <c r="I911" s="432"/>
      <c r="J911" s="432"/>
      <c r="K911" s="432"/>
      <c r="L911" s="432"/>
      <c r="M911" s="432"/>
      <c r="N911" s="432"/>
    </row>
    <row r="912" spans="1:15">
      <c r="A912" s="438">
        <v>2130226</v>
      </c>
      <c r="B912" s="398" t="s">
        <v>2300</v>
      </c>
      <c r="C912" s="307">
        <f t="shared" si="14"/>
        <v>179</v>
      </c>
      <c r="D912" s="432"/>
      <c r="E912" s="432"/>
      <c r="F912" s="438"/>
      <c r="G912" s="432"/>
      <c r="H912" s="432"/>
      <c r="I912" s="432"/>
      <c r="J912" s="432"/>
      <c r="K912" s="432"/>
      <c r="L912" s="432">
        <v>68</v>
      </c>
      <c r="M912" s="432"/>
      <c r="N912" s="432">
        <v>69</v>
      </c>
      <c r="O912" s="452">
        <v>42</v>
      </c>
    </row>
    <row r="913" hidden="1" spans="1:14">
      <c r="A913" s="438">
        <v>2130227</v>
      </c>
      <c r="B913" s="398" t="s">
        <v>2301</v>
      </c>
      <c r="C913" s="307">
        <f t="shared" si="14"/>
        <v>0</v>
      </c>
      <c r="D913" s="432"/>
      <c r="E913" s="432"/>
      <c r="F913" s="438"/>
      <c r="G913" s="432"/>
      <c r="H913" s="432"/>
      <c r="I913" s="432"/>
      <c r="J913" s="432"/>
      <c r="K913" s="432"/>
      <c r="L913" s="432"/>
      <c r="M913" s="432"/>
      <c r="N913" s="432"/>
    </row>
    <row r="914" spans="1:15">
      <c r="A914" s="438">
        <v>2130234</v>
      </c>
      <c r="B914" s="398" t="s">
        <v>2302</v>
      </c>
      <c r="C914" s="307">
        <f t="shared" si="14"/>
        <v>4901</v>
      </c>
      <c r="D914" s="432"/>
      <c r="E914" s="432"/>
      <c r="F914" s="438"/>
      <c r="G914" s="432"/>
      <c r="H914" s="432"/>
      <c r="I914" s="432">
        <v>100</v>
      </c>
      <c r="J914" s="432"/>
      <c r="K914" s="432">
        <v>316</v>
      </c>
      <c r="L914" s="432">
        <v>984</v>
      </c>
      <c r="M914" s="432"/>
      <c r="N914" s="432">
        <v>155</v>
      </c>
      <c r="O914">
        <v>3346</v>
      </c>
    </row>
    <row r="915" hidden="1" spans="1:14">
      <c r="A915" s="438">
        <v>2130236</v>
      </c>
      <c r="B915" s="398" t="s">
        <v>2303</v>
      </c>
      <c r="C915" s="307">
        <f t="shared" si="14"/>
        <v>0</v>
      </c>
      <c r="D915" s="432"/>
      <c r="E915" s="432"/>
      <c r="F915" s="438"/>
      <c r="G915" s="432"/>
      <c r="H915" s="432"/>
      <c r="I915" s="432"/>
      <c r="J915" s="432"/>
      <c r="K915" s="432"/>
      <c r="L915" s="432"/>
      <c r="M915" s="432"/>
      <c r="N915" s="432"/>
    </row>
    <row r="916" spans="1:14">
      <c r="A916" s="438">
        <v>2130237</v>
      </c>
      <c r="B916" s="398" t="s">
        <v>2272</v>
      </c>
      <c r="C916" s="307">
        <f t="shared" si="14"/>
        <v>235</v>
      </c>
      <c r="D916" s="432"/>
      <c r="E916" s="432"/>
      <c r="F916" s="438"/>
      <c r="G916" s="432"/>
      <c r="H916" s="432"/>
      <c r="I916" s="432"/>
      <c r="J916" s="432"/>
      <c r="K916" s="432"/>
      <c r="L916" s="432">
        <v>135</v>
      </c>
      <c r="M916" s="432"/>
      <c r="N916" s="432">
        <v>100</v>
      </c>
    </row>
    <row r="917" spans="1:15">
      <c r="A917" s="438">
        <v>2130238</v>
      </c>
      <c r="B917" s="398" t="s">
        <v>2304</v>
      </c>
      <c r="C917" s="307">
        <f t="shared" si="14"/>
        <v>2665</v>
      </c>
      <c r="D917" s="432"/>
      <c r="E917" s="432"/>
      <c r="F917" s="438"/>
      <c r="G917" s="432"/>
      <c r="H917" s="432"/>
      <c r="I917" s="432"/>
      <c r="J917" s="432"/>
      <c r="K917" s="432">
        <v>372</v>
      </c>
      <c r="L917" s="432">
        <v>2226</v>
      </c>
      <c r="M917" s="432"/>
      <c r="N917" s="432">
        <v>33</v>
      </c>
      <c r="O917" s="452">
        <v>34</v>
      </c>
    </row>
    <row r="918" spans="1:14">
      <c r="A918" s="438">
        <v>2130299</v>
      </c>
      <c r="B918" s="398" t="s">
        <v>2305</v>
      </c>
      <c r="C918" s="307">
        <f t="shared" si="14"/>
        <v>12</v>
      </c>
      <c r="D918" s="432"/>
      <c r="E918" s="432"/>
      <c r="F918" s="438"/>
      <c r="G918" s="432"/>
      <c r="H918" s="432"/>
      <c r="I918" s="432">
        <v>12</v>
      </c>
      <c r="J918" s="432"/>
      <c r="K918" s="432"/>
      <c r="L918" s="432"/>
      <c r="M918" s="432"/>
      <c r="N918" s="432"/>
    </row>
    <row r="919" spans="1:15">
      <c r="A919" s="438">
        <v>21303</v>
      </c>
      <c r="B919" s="398" t="s">
        <v>2306</v>
      </c>
      <c r="C919" s="307">
        <f t="shared" si="14"/>
        <v>25022</v>
      </c>
      <c r="D919" s="432"/>
      <c r="E919" s="432"/>
      <c r="F919" s="438">
        <v>3793</v>
      </c>
      <c r="G919" s="432"/>
      <c r="H919" s="432"/>
      <c r="I919" s="432">
        <v>508</v>
      </c>
      <c r="J919" s="432"/>
      <c r="K919" s="432">
        <v>170</v>
      </c>
      <c r="L919" s="432">
        <v>3645</v>
      </c>
      <c r="M919" s="432"/>
      <c r="N919" s="432">
        <v>2193</v>
      </c>
      <c r="O919">
        <v>14713</v>
      </c>
    </row>
    <row r="920" spans="1:14">
      <c r="A920" s="438">
        <v>2130301</v>
      </c>
      <c r="B920" s="398" t="s">
        <v>1621</v>
      </c>
      <c r="C920" s="307">
        <f t="shared" si="14"/>
        <v>572</v>
      </c>
      <c r="D920" s="432"/>
      <c r="E920" s="432"/>
      <c r="F920" s="438">
        <v>572</v>
      </c>
      <c r="G920" s="432"/>
      <c r="H920" s="432"/>
      <c r="I920" s="432"/>
      <c r="J920" s="432"/>
      <c r="K920" s="432"/>
      <c r="L920" s="432"/>
      <c r="M920" s="432"/>
      <c r="N920" s="432"/>
    </row>
    <row r="921" hidden="1" spans="1:14">
      <c r="A921" s="438">
        <v>2130302</v>
      </c>
      <c r="B921" s="398" t="s">
        <v>1622</v>
      </c>
      <c r="C921" s="307">
        <f t="shared" si="14"/>
        <v>0</v>
      </c>
      <c r="D921" s="432"/>
      <c r="E921" s="432"/>
      <c r="F921" s="438"/>
      <c r="G921" s="432"/>
      <c r="H921" s="432"/>
      <c r="I921" s="432"/>
      <c r="J921" s="432"/>
      <c r="K921" s="432"/>
      <c r="L921" s="432"/>
      <c r="M921" s="432"/>
      <c r="N921" s="432"/>
    </row>
    <row r="922" hidden="1" spans="1:14">
      <c r="A922" s="438">
        <v>2130303</v>
      </c>
      <c r="B922" s="398" t="s">
        <v>1623</v>
      </c>
      <c r="C922" s="307">
        <f t="shared" si="14"/>
        <v>0</v>
      </c>
      <c r="D922" s="432"/>
      <c r="E922" s="432"/>
      <c r="F922" s="438"/>
      <c r="G922" s="432"/>
      <c r="H922" s="432"/>
      <c r="I922" s="432"/>
      <c r="J922" s="432"/>
      <c r="K922" s="432"/>
      <c r="L922" s="432"/>
      <c r="M922" s="432"/>
      <c r="N922" s="432"/>
    </row>
    <row r="923" spans="1:15">
      <c r="A923" s="438">
        <v>2130304</v>
      </c>
      <c r="B923" s="398" t="s">
        <v>2307</v>
      </c>
      <c r="C923" s="307">
        <f t="shared" si="14"/>
        <v>3332</v>
      </c>
      <c r="D923" s="432"/>
      <c r="E923" s="432"/>
      <c r="F923" s="438">
        <v>3221</v>
      </c>
      <c r="G923" s="432"/>
      <c r="H923" s="432"/>
      <c r="I923" s="432"/>
      <c r="J923" s="432"/>
      <c r="K923" s="432"/>
      <c r="L923" s="432"/>
      <c r="M923" s="432"/>
      <c r="N923" s="432">
        <v>80</v>
      </c>
      <c r="O923">
        <v>31</v>
      </c>
    </row>
    <row r="924" spans="1:15">
      <c r="A924" s="438">
        <v>2130305</v>
      </c>
      <c r="B924" s="398" t="s">
        <v>2308</v>
      </c>
      <c r="C924" s="307">
        <f t="shared" si="14"/>
        <v>14699</v>
      </c>
      <c r="D924" s="432"/>
      <c r="E924" s="432"/>
      <c r="F924" s="438"/>
      <c r="G924" s="432"/>
      <c r="H924" s="432"/>
      <c r="I924" s="432"/>
      <c r="J924" s="432"/>
      <c r="K924" s="432"/>
      <c r="L924" s="432">
        <v>2529</v>
      </c>
      <c r="M924" s="432"/>
      <c r="N924" s="450">
        <v>1579</v>
      </c>
      <c r="O924" s="452">
        <v>10591</v>
      </c>
    </row>
    <row r="925" spans="1:15">
      <c r="A925" s="438">
        <v>2130306</v>
      </c>
      <c r="B925" s="398" t="s">
        <v>2309</v>
      </c>
      <c r="C925" s="307">
        <f t="shared" si="14"/>
        <v>1556</v>
      </c>
      <c r="D925" s="432"/>
      <c r="E925" s="432"/>
      <c r="F925" s="438"/>
      <c r="G925" s="432"/>
      <c r="H925" s="432"/>
      <c r="I925" s="432">
        <v>337</v>
      </c>
      <c r="J925" s="432"/>
      <c r="K925" s="432"/>
      <c r="L925" s="432">
        <v>1116</v>
      </c>
      <c r="M925" s="432"/>
      <c r="N925" s="432">
        <v>78</v>
      </c>
      <c r="O925">
        <v>25</v>
      </c>
    </row>
    <row r="926" hidden="1" spans="1:14">
      <c r="A926" s="438">
        <v>2130307</v>
      </c>
      <c r="B926" s="398" t="s">
        <v>2310</v>
      </c>
      <c r="C926" s="307">
        <f t="shared" si="14"/>
        <v>0</v>
      </c>
      <c r="D926" s="432"/>
      <c r="E926" s="432"/>
      <c r="F926" s="438"/>
      <c r="G926" s="432"/>
      <c r="H926" s="432"/>
      <c r="I926" s="432"/>
      <c r="J926" s="432"/>
      <c r="K926" s="432"/>
      <c r="L926" s="432"/>
      <c r="M926" s="432"/>
      <c r="N926" s="432"/>
    </row>
    <row r="927" spans="1:14">
      <c r="A927" s="438">
        <v>2130308</v>
      </c>
      <c r="B927" s="398" t="s">
        <v>2311</v>
      </c>
      <c r="C927" s="307">
        <f t="shared" si="14"/>
        <v>30</v>
      </c>
      <c r="D927" s="432"/>
      <c r="E927" s="432"/>
      <c r="F927" s="438"/>
      <c r="G927" s="432"/>
      <c r="H927" s="432"/>
      <c r="I927" s="432"/>
      <c r="J927" s="432"/>
      <c r="K927" s="432"/>
      <c r="L927" s="432"/>
      <c r="M927" s="432"/>
      <c r="N927" s="432">
        <v>30</v>
      </c>
    </row>
    <row r="928" hidden="1" spans="1:14">
      <c r="A928" s="438">
        <v>2130309</v>
      </c>
      <c r="B928" s="398" t="s">
        <v>2312</v>
      </c>
      <c r="C928" s="307">
        <f t="shared" si="14"/>
        <v>0</v>
      </c>
      <c r="D928" s="432"/>
      <c r="E928" s="432"/>
      <c r="F928" s="438"/>
      <c r="G928" s="432"/>
      <c r="H928" s="432"/>
      <c r="I928" s="432"/>
      <c r="J928" s="432"/>
      <c r="K928" s="432"/>
      <c r="L928" s="432"/>
      <c r="M928" s="432"/>
      <c r="N928" s="432"/>
    </row>
    <row r="929" hidden="1" spans="1:14">
      <c r="A929" s="438">
        <v>2130310</v>
      </c>
      <c r="B929" s="398" t="s">
        <v>2313</v>
      </c>
      <c r="C929" s="307">
        <f t="shared" si="14"/>
        <v>0</v>
      </c>
      <c r="D929" s="432"/>
      <c r="E929" s="432"/>
      <c r="F929" s="438"/>
      <c r="G929" s="432"/>
      <c r="H929" s="432"/>
      <c r="I929" s="432"/>
      <c r="J929" s="432"/>
      <c r="K929" s="432"/>
      <c r="L929" s="432"/>
      <c r="M929" s="432"/>
      <c r="N929" s="432"/>
    </row>
    <row r="930" hidden="1" spans="1:14">
      <c r="A930" s="438">
        <v>2130311</v>
      </c>
      <c r="B930" s="398" t="s">
        <v>2314</v>
      </c>
      <c r="C930" s="307">
        <f t="shared" si="14"/>
        <v>0</v>
      </c>
      <c r="D930" s="432"/>
      <c r="E930" s="432"/>
      <c r="F930" s="438"/>
      <c r="G930" s="432"/>
      <c r="H930" s="432"/>
      <c r="I930" s="432"/>
      <c r="J930" s="432"/>
      <c r="K930" s="432"/>
      <c r="L930" s="432"/>
      <c r="M930" s="432"/>
      <c r="N930" s="432"/>
    </row>
    <row r="931" spans="1:14">
      <c r="A931" s="438">
        <v>2130312</v>
      </c>
      <c r="B931" s="398" t="s">
        <v>2315</v>
      </c>
      <c r="C931" s="307">
        <f t="shared" si="14"/>
        <v>110</v>
      </c>
      <c r="D931" s="432"/>
      <c r="E931" s="432"/>
      <c r="F931" s="438"/>
      <c r="G931" s="432"/>
      <c r="H931" s="432"/>
      <c r="I931" s="432"/>
      <c r="J931" s="432"/>
      <c r="K931" s="432"/>
      <c r="L931" s="432"/>
      <c r="M931" s="432"/>
      <c r="N931" s="432">
        <v>110</v>
      </c>
    </row>
    <row r="932" spans="1:15">
      <c r="A932" s="438">
        <v>2130313</v>
      </c>
      <c r="B932" s="398" t="s">
        <v>2316</v>
      </c>
      <c r="C932" s="307">
        <f t="shared" si="14"/>
        <v>129</v>
      </c>
      <c r="D932" s="432"/>
      <c r="E932" s="432"/>
      <c r="F932" s="438"/>
      <c r="G932" s="432"/>
      <c r="H932" s="432"/>
      <c r="I932" s="432"/>
      <c r="J932" s="432"/>
      <c r="K932" s="432"/>
      <c r="L932" s="432"/>
      <c r="M932" s="432"/>
      <c r="N932" s="432"/>
      <c r="O932">
        <v>129</v>
      </c>
    </row>
    <row r="933" spans="1:15">
      <c r="A933" s="438">
        <v>2130314</v>
      </c>
      <c r="B933" s="398" t="s">
        <v>2317</v>
      </c>
      <c r="C933" s="307">
        <f t="shared" si="14"/>
        <v>3804</v>
      </c>
      <c r="D933" s="432"/>
      <c r="E933" s="432"/>
      <c r="F933" s="438"/>
      <c r="G933" s="432"/>
      <c r="H933" s="432"/>
      <c r="I933" s="432">
        <v>119</v>
      </c>
      <c r="J933" s="432"/>
      <c r="K933" s="432"/>
      <c r="L933" s="432"/>
      <c r="M933" s="432"/>
      <c r="N933" s="432">
        <v>200</v>
      </c>
      <c r="O933">
        <v>3485</v>
      </c>
    </row>
    <row r="934" spans="1:15">
      <c r="A934" s="438">
        <v>2130315</v>
      </c>
      <c r="B934" s="398" t="s">
        <v>2318</v>
      </c>
      <c r="C934" s="307">
        <f t="shared" si="14"/>
        <v>200</v>
      </c>
      <c r="D934" s="432"/>
      <c r="E934" s="432"/>
      <c r="F934" s="438"/>
      <c r="G934" s="432"/>
      <c r="H934" s="432"/>
      <c r="I934" s="432"/>
      <c r="J934" s="432"/>
      <c r="K934" s="432"/>
      <c r="L934" s="432"/>
      <c r="M934" s="432"/>
      <c r="N934" s="432"/>
      <c r="O934">
        <v>200</v>
      </c>
    </row>
    <row r="935" spans="1:15">
      <c r="A935" s="438">
        <v>2130316</v>
      </c>
      <c r="B935" s="398" t="s">
        <v>2319</v>
      </c>
      <c r="C935" s="307">
        <f t="shared" si="14"/>
        <v>147</v>
      </c>
      <c r="D935" s="432"/>
      <c r="E935" s="432"/>
      <c r="F935" s="438"/>
      <c r="G935" s="432"/>
      <c r="H935" s="432"/>
      <c r="I935" s="432"/>
      <c r="J935" s="432"/>
      <c r="K935" s="432"/>
      <c r="L935" s="432"/>
      <c r="M935" s="432"/>
      <c r="N935" s="432"/>
      <c r="O935">
        <v>147</v>
      </c>
    </row>
    <row r="936" hidden="1" spans="1:14">
      <c r="A936" s="438">
        <v>2130317</v>
      </c>
      <c r="B936" s="398" t="s">
        <v>2320</v>
      </c>
      <c r="C936" s="307">
        <f t="shared" si="14"/>
        <v>0</v>
      </c>
      <c r="D936" s="432"/>
      <c r="E936" s="432"/>
      <c r="F936" s="438"/>
      <c r="G936" s="432"/>
      <c r="H936" s="432"/>
      <c r="I936" s="432"/>
      <c r="J936" s="432"/>
      <c r="K936" s="432"/>
      <c r="L936" s="432"/>
      <c r="M936" s="432"/>
      <c r="N936" s="432"/>
    </row>
    <row r="937" hidden="1" spans="1:14">
      <c r="A937" s="438">
        <v>2130318</v>
      </c>
      <c r="B937" s="398" t="s">
        <v>2321</v>
      </c>
      <c r="C937" s="307">
        <f t="shared" si="14"/>
        <v>0</v>
      </c>
      <c r="D937" s="432"/>
      <c r="E937" s="432"/>
      <c r="F937" s="438"/>
      <c r="G937" s="432"/>
      <c r="H937" s="432"/>
      <c r="I937" s="432"/>
      <c r="J937" s="432"/>
      <c r="K937" s="432"/>
      <c r="L937" s="432"/>
      <c r="M937" s="432"/>
      <c r="N937" s="432"/>
    </row>
    <row r="938" hidden="1" spans="1:14">
      <c r="A938" s="438">
        <v>2130319</v>
      </c>
      <c r="B938" s="398" t="s">
        <v>2322</v>
      </c>
      <c r="C938" s="307">
        <f t="shared" si="14"/>
        <v>0</v>
      </c>
      <c r="D938" s="432"/>
      <c r="E938" s="432"/>
      <c r="F938" s="438"/>
      <c r="G938" s="432"/>
      <c r="H938" s="432"/>
      <c r="I938" s="432"/>
      <c r="J938" s="432"/>
      <c r="K938" s="432"/>
      <c r="L938" s="432"/>
      <c r="M938" s="432"/>
      <c r="N938" s="432"/>
    </row>
    <row r="939" spans="1:15">
      <c r="A939" s="438">
        <v>2130321</v>
      </c>
      <c r="B939" s="398" t="s">
        <v>2323</v>
      </c>
      <c r="C939" s="307">
        <f t="shared" si="14"/>
        <v>8</v>
      </c>
      <c r="D939" s="432"/>
      <c r="E939" s="432"/>
      <c r="F939" s="438"/>
      <c r="G939" s="432"/>
      <c r="H939" s="432"/>
      <c r="I939" s="432"/>
      <c r="J939" s="432"/>
      <c r="K939" s="432"/>
      <c r="L939" s="432"/>
      <c r="M939" s="432"/>
      <c r="N939" s="432"/>
      <c r="O939">
        <v>8</v>
      </c>
    </row>
    <row r="940" hidden="1" spans="1:14">
      <c r="A940" s="438">
        <v>2130322</v>
      </c>
      <c r="B940" s="398" t="s">
        <v>2324</v>
      </c>
      <c r="C940" s="307">
        <f t="shared" si="14"/>
        <v>0</v>
      </c>
      <c r="D940" s="432"/>
      <c r="E940" s="432"/>
      <c r="F940" s="438"/>
      <c r="G940" s="432"/>
      <c r="H940" s="432"/>
      <c r="I940" s="432"/>
      <c r="J940" s="432"/>
      <c r="K940" s="432"/>
      <c r="L940" s="432"/>
      <c r="M940" s="432"/>
      <c r="N940" s="432"/>
    </row>
    <row r="941" spans="1:14">
      <c r="A941" s="438">
        <v>2130333</v>
      </c>
      <c r="B941" s="398" t="s">
        <v>2299</v>
      </c>
      <c r="C941" s="307">
        <f t="shared" si="14"/>
        <v>58</v>
      </c>
      <c r="D941" s="432"/>
      <c r="E941" s="432"/>
      <c r="F941" s="438"/>
      <c r="G941" s="432"/>
      <c r="H941" s="432"/>
      <c r="I941" s="432"/>
      <c r="J941" s="432"/>
      <c r="K941" s="432"/>
      <c r="L941" s="432"/>
      <c r="M941" s="432"/>
      <c r="N941" s="432">
        <v>58</v>
      </c>
    </row>
    <row r="942" spans="1:14">
      <c r="A942" s="438">
        <v>2130334</v>
      </c>
      <c r="B942" s="398" t="s">
        <v>2325</v>
      </c>
      <c r="C942" s="307">
        <f t="shared" si="14"/>
        <v>8</v>
      </c>
      <c r="D942" s="432"/>
      <c r="E942" s="432"/>
      <c r="F942" s="438"/>
      <c r="G942" s="432"/>
      <c r="H942" s="432"/>
      <c r="I942" s="432"/>
      <c r="J942" s="432"/>
      <c r="K942" s="432"/>
      <c r="L942" s="432"/>
      <c r="M942" s="432"/>
      <c r="N942" s="432">
        <v>8</v>
      </c>
    </row>
    <row r="943" spans="1:15">
      <c r="A943" s="438">
        <v>2130335</v>
      </c>
      <c r="B943" s="398" t="s">
        <v>2326</v>
      </c>
      <c r="C943" s="307">
        <f t="shared" si="14"/>
        <v>47</v>
      </c>
      <c r="D943" s="432"/>
      <c r="E943" s="432"/>
      <c r="F943" s="438"/>
      <c r="G943" s="432"/>
      <c r="H943" s="432"/>
      <c r="I943" s="432"/>
      <c r="J943" s="432"/>
      <c r="K943" s="432"/>
      <c r="L943" s="432"/>
      <c r="M943" s="432"/>
      <c r="N943" s="432"/>
      <c r="O943">
        <v>47</v>
      </c>
    </row>
    <row r="944" hidden="1" spans="1:14">
      <c r="A944" s="438">
        <v>2130336</v>
      </c>
      <c r="B944" s="398" t="s">
        <v>2327</v>
      </c>
      <c r="C944" s="307">
        <f t="shared" si="14"/>
        <v>0</v>
      </c>
      <c r="D944" s="432"/>
      <c r="E944" s="432"/>
      <c r="F944" s="438"/>
      <c r="G944" s="432"/>
      <c r="H944" s="432"/>
      <c r="I944" s="432"/>
      <c r="J944" s="432"/>
      <c r="K944" s="432"/>
      <c r="L944" s="432"/>
      <c r="M944" s="432"/>
      <c r="N944" s="432"/>
    </row>
    <row r="945" hidden="1" spans="1:14">
      <c r="A945" s="438">
        <v>2130337</v>
      </c>
      <c r="B945" s="398" t="s">
        <v>2328</v>
      </c>
      <c r="C945" s="307">
        <f t="shared" si="14"/>
        <v>0</v>
      </c>
      <c r="D945" s="432"/>
      <c r="E945" s="432"/>
      <c r="F945" s="438"/>
      <c r="G945" s="432"/>
      <c r="H945" s="432"/>
      <c r="I945" s="432"/>
      <c r="J945" s="432"/>
      <c r="K945" s="432"/>
      <c r="L945" s="432"/>
      <c r="M945" s="432"/>
      <c r="N945" s="432"/>
    </row>
    <row r="946" spans="1:15">
      <c r="A946" s="438">
        <v>2130399</v>
      </c>
      <c r="B946" s="398" t="s">
        <v>2329</v>
      </c>
      <c r="C946" s="307">
        <f t="shared" si="14"/>
        <v>322</v>
      </c>
      <c r="D946" s="432"/>
      <c r="E946" s="432"/>
      <c r="F946" s="438"/>
      <c r="G946" s="432"/>
      <c r="H946" s="432"/>
      <c r="I946" s="432">
        <v>52</v>
      </c>
      <c r="J946" s="432"/>
      <c r="K946" s="432">
        <v>170</v>
      </c>
      <c r="L946" s="432"/>
      <c r="M946" s="432"/>
      <c r="N946" s="432">
        <v>50</v>
      </c>
      <c r="O946">
        <v>50</v>
      </c>
    </row>
    <row r="947" spans="1:15">
      <c r="A947" s="438">
        <v>21305</v>
      </c>
      <c r="B947" s="398" t="s">
        <v>2330</v>
      </c>
      <c r="C947" s="307">
        <f t="shared" si="14"/>
        <v>28167</v>
      </c>
      <c r="D947" s="432"/>
      <c r="E947" s="432"/>
      <c r="F947" s="438"/>
      <c r="G947" s="432"/>
      <c r="H947" s="432"/>
      <c r="I947" s="432">
        <v>0</v>
      </c>
      <c r="J947" s="432">
        <v>945</v>
      </c>
      <c r="K947" s="432">
        <v>1000</v>
      </c>
      <c r="L947" s="432">
        <v>17836</v>
      </c>
      <c r="M947" s="432">
        <v>977</v>
      </c>
      <c r="N947" s="432">
        <v>5478</v>
      </c>
      <c r="O947">
        <v>1931</v>
      </c>
    </row>
    <row r="948" hidden="1" spans="1:14">
      <c r="A948" s="438">
        <v>2130501</v>
      </c>
      <c r="B948" s="398" t="s">
        <v>1621</v>
      </c>
      <c r="C948" s="307">
        <f t="shared" si="14"/>
        <v>0</v>
      </c>
      <c r="D948" s="432"/>
      <c r="E948" s="432"/>
      <c r="F948" s="438"/>
      <c r="G948" s="432"/>
      <c r="H948" s="432"/>
      <c r="I948" s="432"/>
      <c r="J948" s="432"/>
      <c r="K948" s="432"/>
      <c r="L948" s="432"/>
      <c r="M948" s="432"/>
      <c r="N948" s="432"/>
    </row>
    <row r="949" hidden="1" spans="1:14">
      <c r="A949" s="438">
        <v>2130502</v>
      </c>
      <c r="B949" s="398" t="s">
        <v>1622</v>
      </c>
      <c r="C949" s="307">
        <f t="shared" si="14"/>
        <v>0</v>
      </c>
      <c r="D949" s="432"/>
      <c r="E949" s="432"/>
      <c r="F949" s="438"/>
      <c r="G949" s="432"/>
      <c r="H949" s="432"/>
      <c r="I949" s="432"/>
      <c r="J949" s="432"/>
      <c r="K949" s="432"/>
      <c r="L949" s="432"/>
      <c r="M949" s="432"/>
      <c r="N949" s="432"/>
    </row>
    <row r="950" hidden="1" spans="1:14">
      <c r="A950" s="438">
        <v>2130503</v>
      </c>
      <c r="B950" s="398" t="s">
        <v>1623</v>
      </c>
      <c r="C950" s="307">
        <f t="shared" si="14"/>
        <v>0</v>
      </c>
      <c r="D950" s="432"/>
      <c r="E950" s="432"/>
      <c r="F950" s="438"/>
      <c r="G950" s="432"/>
      <c r="H950" s="432"/>
      <c r="I950" s="432"/>
      <c r="J950" s="432"/>
      <c r="K950" s="432"/>
      <c r="L950" s="432"/>
      <c r="M950" s="432"/>
      <c r="N950" s="432"/>
    </row>
    <row r="951" spans="1:15">
      <c r="A951" s="438">
        <v>2130504</v>
      </c>
      <c r="B951" s="398" t="s">
        <v>2331</v>
      </c>
      <c r="C951" s="307">
        <f t="shared" si="14"/>
        <v>9101</v>
      </c>
      <c r="D951" s="432"/>
      <c r="E951" s="432"/>
      <c r="F951" s="438"/>
      <c r="G951" s="432"/>
      <c r="H951" s="432"/>
      <c r="I951" s="432"/>
      <c r="J951" s="432"/>
      <c r="K951" s="432"/>
      <c r="L951" s="432">
        <v>3994</v>
      </c>
      <c r="M951" s="432"/>
      <c r="N951" s="432">
        <v>4376</v>
      </c>
      <c r="O951">
        <v>731</v>
      </c>
    </row>
    <row r="952" spans="1:15">
      <c r="A952" s="438">
        <v>2130505</v>
      </c>
      <c r="B952" s="398" t="s">
        <v>2332</v>
      </c>
      <c r="C952" s="307">
        <f t="shared" si="14"/>
        <v>14568</v>
      </c>
      <c r="D952" s="432"/>
      <c r="E952" s="432"/>
      <c r="F952" s="438"/>
      <c r="G952" s="432"/>
      <c r="H952" s="432"/>
      <c r="I952" s="432">
        <v>0</v>
      </c>
      <c r="J952" s="432"/>
      <c r="K952" s="432"/>
      <c r="L952" s="432">
        <v>13802</v>
      </c>
      <c r="M952" s="432"/>
      <c r="N952" s="432">
        <v>525</v>
      </c>
      <c r="O952">
        <v>241</v>
      </c>
    </row>
    <row r="953" spans="1:15">
      <c r="A953" s="438">
        <v>2130506</v>
      </c>
      <c r="B953" s="398" t="s">
        <v>2333</v>
      </c>
      <c r="C953" s="307">
        <f t="shared" si="14"/>
        <v>1170</v>
      </c>
      <c r="D953" s="432"/>
      <c r="E953" s="432"/>
      <c r="F953" s="438"/>
      <c r="G953" s="432"/>
      <c r="H953" s="432"/>
      <c r="I953" s="432"/>
      <c r="J953" s="432">
        <v>945</v>
      </c>
      <c r="K953" s="432"/>
      <c r="L953" s="432"/>
      <c r="M953" s="432"/>
      <c r="N953" s="432">
        <v>210</v>
      </c>
      <c r="O953">
        <v>15</v>
      </c>
    </row>
    <row r="954" hidden="1" spans="1:14">
      <c r="A954" s="438">
        <v>2130507</v>
      </c>
      <c r="B954" s="398" t="s">
        <v>2334</v>
      </c>
      <c r="C954" s="307">
        <f t="shared" si="14"/>
        <v>0</v>
      </c>
      <c r="D954" s="432"/>
      <c r="E954" s="432"/>
      <c r="F954" s="438"/>
      <c r="G954" s="432"/>
      <c r="H954" s="432"/>
      <c r="I954" s="432"/>
      <c r="J954" s="432"/>
      <c r="K954" s="432"/>
      <c r="L954" s="432"/>
      <c r="M954" s="432"/>
      <c r="N954" s="432"/>
    </row>
    <row r="955" hidden="1" spans="1:14">
      <c r="A955" s="438">
        <v>2130508</v>
      </c>
      <c r="B955" s="398" t="s">
        <v>2335</v>
      </c>
      <c r="C955" s="307">
        <f t="shared" si="14"/>
        <v>0</v>
      </c>
      <c r="D955" s="432"/>
      <c r="E955" s="432"/>
      <c r="F955" s="438"/>
      <c r="G955" s="432"/>
      <c r="H955" s="432"/>
      <c r="I955" s="432"/>
      <c r="J955" s="432"/>
      <c r="K955" s="432"/>
      <c r="L955" s="432"/>
      <c r="M955" s="432"/>
      <c r="N955" s="432"/>
    </row>
    <row r="956" hidden="1" spans="1:14">
      <c r="A956" s="438">
        <v>2130550</v>
      </c>
      <c r="B956" s="398" t="s">
        <v>1630</v>
      </c>
      <c r="C956" s="307">
        <f t="shared" si="14"/>
        <v>0</v>
      </c>
      <c r="D956" s="432"/>
      <c r="E956" s="432"/>
      <c r="F956" s="438"/>
      <c r="G956" s="432"/>
      <c r="H956" s="432"/>
      <c r="I956" s="432"/>
      <c r="J956" s="432"/>
      <c r="K956" s="432"/>
      <c r="L956" s="432"/>
      <c r="M956" s="432"/>
      <c r="N956" s="432"/>
    </row>
    <row r="957" spans="1:15">
      <c r="A957" s="438">
        <v>2130599</v>
      </c>
      <c r="B957" s="398" t="s">
        <v>2336</v>
      </c>
      <c r="C957" s="307">
        <f t="shared" si="14"/>
        <v>3328</v>
      </c>
      <c r="D957" s="432"/>
      <c r="E957" s="432"/>
      <c r="F957" s="438"/>
      <c r="G957" s="432"/>
      <c r="H957" s="432"/>
      <c r="I957" s="432"/>
      <c r="J957" s="432"/>
      <c r="K957" s="432">
        <v>1000</v>
      </c>
      <c r="L957" s="432">
        <v>40</v>
      </c>
      <c r="M957" s="432">
        <v>977</v>
      </c>
      <c r="N957" s="432">
        <v>367</v>
      </c>
      <c r="O957">
        <v>944</v>
      </c>
    </row>
    <row r="958" spans="1:15">
      <c r="A958" s="438">
        <v>21307</v>
      </c>
      <c r="B958" s="398" t="s">
        <v>2337</v>
      </c>
      <c r="C958" s="307">
        <f t="shared" si="14"/>
        <v>26588</v>
      </c>
      <c r="D958" s="432"/>
      <c r="E958" s="432"/>
      <c r="F958" s="438"/>
      <c r="G958" s="432"/>
      <c r="H958" s="432"/>
      <c r="I958" s="432"/>
      <c r="J958" s="432"/>
      <c r="K958" s="432">
        <v>3619</v>
      </c>
      <c r="L958" s="432">
        <v>5258</v>
      </c>
      <c r="M958" s="432">
        <v>16328</v>
      </c>
      <c r="N958" s="432">
        <v>1110</v>
      </c>
      <c r="O958" s="452">
        <v>273</v>
      </c>
    </row>
    <row r="959" spans="1:15">
      <c r="A959" s="438">
        <v>2130701</v>
      </c>
      <c r="B959" s="398" t="s">
        <v>2338</v>
      </c>
      <c r="C959" s="307">
        <f t="shared" si="14"/>
        <v>10260</v>
      </c>
      <c r="D959" s="432"/>
      <c r="E959" s="432"/>
      <c r="F959" s="438"/>
      <c r="G959" s="432"/>
      <c r="H959" s="432"/>
      <c r="I959" s="432"/>
      <c r="J959" s="432"/>
      <c r="K959" s="432">
        <v>3619</v>
      </c>
      <c r="L959" s="432">
        <v>5258</v>
      </c>
      <c r="M959" s="432"/>
      <c r="N959" s="432">
        <v>1110</v>
      </c>
      <c r="O959" s="452">
        <v>273</v>
      </c>
    </row>
    <row r="960" hidden="1" spans="1:14">
      <c r="A960" s="438">
        <v>2130704</v>
      </c>
      <c r="B960" s="398" t="s">
        <v>2339</v>
      </c>
      <c r="C960" s="307">
        <f t="shared" si="14"/>
        <v>0</v>
      </c>
      <c r="D960" s="432"/>
      <c r="E960" s="432"/>
      <c r="F960" s="438"/>
      <c r="G960" s="432"/>
      <c r="H960" s="432"/>
      <c r="I960" s="432"/>
      <c r="J960" s="432"/>
      <c r="K960" s="432"/>
      <c r="L960" s="432"/>
      <c r="M960" s="432"/>
      <c r="N960" s="432"/>
    </row>
    <row r="961" spans="1:14">
      <c r="A961" s="438">
        <v>2130705</v>
      </c>
      <c r="B961" s="398" t="s">
        <v>2340</v>
      </c>
      <c r="C961" s="307">
        <f t="shared" si="14"/>
        <v>16328</v>
      </c>
      <c r="D961" s="432"/>
      <c r="E961" s="432"/>
      <c r="F961" s="438"/>
      <c r="G961" s="432"/>
      <c r="H961" s="432"/>
      <c r="I961" s="432"/>
      <c r="J961" s="432"/>
      <c r="K961" s="432"/>
      <c r="L961" s="432"/>
      <c r="M961" s="432">
        <v>16328</v>
      </c>
      <c r="N961" s="432"/>
    </row>
    <row r="962" hidden="1" spans="1:14">
      <c r="A962" s="438">
        <v>2130706</v>
      </c>
      <c r="B962" s="398" t="s">
        <v>2341</v>
      </c>
      <c r="C962" s="307">
        <f t="shared" si="14"/>
        <v>0</v>
      </c>
      <c r="D962" s="432"/>
      <c r="E962" s="432"/>
      <c r="F962" s="438"/>
      <c r="G962" s="432"/>
      <c r="H962" s="432"/>
      <c r="I962" s="432"/>
      <c r="J962" s="432"/>
      <c r="K962" s="432"/>
      <c r="L962" s="432"/>
      <c r="M962" s="432"/>
      <c r="N962" s="432"/>
    </row>
    <row r="963" hidden="1" spans="1:14">
      <c r="A963" s="438">
        <v>2130707</v>
      </c>
      <c r="B963" s="398" t="s">
        <v>2342</v>
      </c>
      <c r="C963" s="307">
        <f t="shared" si="14"/>
        <v>0</v>
      </c>
      <c r="D963" s="432"/>
      <c r="E963" s="432"/>
      <c r="F963" s="438"/>
      <c r="G963" s="432"/>
      <c r="H963" s="432"/>
      <c r="I963" s="432"/>
      <c r="J963" s="432"/>
      <c r="K963" s="432"/>
      <c r="L963" s="432"/>
      <c r="M963" s="432"/>
      <c r="N963" s="432"/>
    </row>
    <row r="964" hidden="1" spans="1:14">
      <c r="A964" s="438">
        <v>2130799</v>
      </c>
      <c r="B964" s="398" t="s">
        <v>2343</v>
      </c>
      <c r="C964" s="307">
        <f t="shared" si="14"/>
        <v>0</v>
      </c>
      <c r="D964" s="432"/>
      <c r="E964" s="432"/>
      <c r="F964" s="438"/>
      <c r="G964" s="432"/>
      <c r="H964" s="432"/>
      <c r="I964" s="432"/>
      <c r="J964" s="432"/>
      <c r="K964" s="432"/>
      <c r="L964" s="432"/>
      <c r="M964" s="432"/>
      <c r="N964" s="432"/>
    </row>
    <row r="965" spans="1:15">
      <c r="A965" s="438">
        <v>21308</v>
      </c>
      <c r="B965" s="398" t="s">
        <v>2344</v>
      </c>
      <c r="C965" s="307">
        <f t="shared" si="14"/>
        <v>10613</v>
      </c>
      <c r="D965" s="432"/>
      <c r="E965" s="432"/>
      <c r="F965" s="438"/>
      <c r="G965" s="432"/>
      <c r="H965" s="432"/>
      <c r="I965" s="432"/>
      <c r="J965" s="432"/>
      <c r="K965" s="432">
        <v>2207</v>
      </c>
      <c r="L965" s="432">
        <v>6282</v>
      </c>
      <c r="M965" s="432"/>
      <c r="N965" s="432">
        <v>2109</v>
      </c>
      <c r="O965">
        <v>15</v>
      </c>
    </row>
    <row r="966" hidden="1" spans="1:14">
      <c r="A966" s="438">
        <v>2130801</v>
      </c>
      <c r="B966" s="398" t="s">
        <v>2345</v>
      </c>
      <c r="C966" s="307">
        <f t="shared" ref="C966:C1029" si="15">D966+E966+F966+G966+H966+I966+J966+K966+L966+M966+N966+O966+P966</f>
        <v>0</v>
      </c>
      <c r="D966" s="432"/>
      <c r="E966" s="432"/>
      <c r="F966" s="438"/>
      <c r="G966" s="432"/>
      <c r="H966" s="432"/>
      <c r="I966" s="432"/>
      <c r="J966" s="432"/>
      <c r="K966" s="432"/>
      <c r="L966" s="432"/>
      <c r="M966" s="432"/>
      <c r="N966" s="432"/>
    </row>
    <row r="967" spans="1:15">
      <c r="A967" s="438">
        <v>2130803</v>
      </c>
      <c r="B967" s="398" t="s">
        <v>2346</v>
      </c>
      <c r="C967" s="307">
        <f t="shared" si="15"/>
        <v>8525</v>
      </c>
      <c r="D967" s="432"/>
      <c r="E967" s="432"/>
      <c r="F967" s="438"/>
      <c r="G967" s="432"/>
      <c r="H967" s="432"/>
      <c r="I967" s="432"/>
      <c r="J967" s="432"/>
      <c r="K967" s="432">
        <v>2011</v>
      </c>
      <c r="L967" s="432">
        <v>5431</v>
      </c>
      <c r="M967" s="432"/>
      <c r="N967" s="432">
        <v>1068</v>
      </c>
      <c r="O967">
        <v>15</v>
      </c>
    </row>
    <row r="968" spans="1:14">
      <c r="A968" s="438">
        <v>2130804</v>
      </c>
      <c r="B968" s="398" t="s">
        <v>2347</v>
      </c>
      <c r="C968" s="307">
        <f t="shared" si="15"/>
        <v>2088</v>
      </c>
      <c r="D968" s="432"/>
      <c r="E968" s="432"/>
      <c r="F968" s="438"/>
      <c r="G968" s="432"/>
      <c r="H968" s="432"/>
      <c r="I968" s="432"/>
      <c r="J968" s="432"/>
      <c r="K968" s="432">
        <v>196</v>
      </c>
      <c r="L968" s="432">
        <v>851</v>
      </c>
      <c r="M968" s="432"/>
      <c r="N968" s="432">
        <v>1041</v>
      </c>
    </row>
    <row r="969" hidden="1" spans="1:14">
      <c r="A969" s="438">
        <v>2130805</v>
      </c>
      <c r="B969" s="398" t="s">
        <v>2348</v>
      </c>
      <c r="C969" s="307">
        <f t="shared" si="15"/>
        <v>0</v>
      </c>
      <c r="D969" s="432"/>
      <c r="E969" s="432"/>
      <c r="F969" s="438"/>
      <c r="G969" s="432"/>
      <c r="H969" s="432"/>
      <c r="I969" s="432"/>
      <c r="J969" s="432"/>
      <c r="K969" s="432"/>
      <c r="L969" s="432"/>
      <c r="M969" s="432"/>
      <c r="N969" s="432"/>
    </row>
    <row r="970" hidden="1" spans="1:14">
      <c r="A970" s="438">
        <v>2130899</v>
      </c>
      <c r="B970" s="398" t="s">
        <v>2349</v>
      </c>
      <c r="C970" s="307">
        <f t="shared" si="15"/>
        <v>0</v>
      </c>
      <c r="D970" s="432"/>
      <c r="E970" s="432"/>
      <c r="F970" s="438"/>
      <c r="G970" s="432"/>
      <c r="H970" s="432"/>
      <c r="I970" s="432"/>
      <c r="J970" s="432"/>
      <c r="K970" s="432"/>
      <c r="L970" s="432"/>
      <c r="M970" s="432"/>
      <c r="N970" s="432"/>
    </row>
    <row r="971" hidden="1" spans="1:14">
      <c r="A971" s="438">
        <v>21309</v>
      </c>
      <c r="B971" s="398" t="s">
        <v>2350</v>
      </c>
      <c r="C971" s="307">
        <f t="shared" si="15"/>
        <v>0</v>
      </c>
      <c r="D971" s="432"/>
      <c r="E971" s="432"/>
      <c r="F971" s="438"/>
      <c r="G971" s="432"/>
      <c r="H971" s="432"/>
      <c r="I971" s="432"/>
      <c r="J971" s="432"/>
      <c r="K971" s="432"/>
      <c r="L971" s="432"/>
      <c r="M971" s="432"/>
      <c r="N971" s="432"/>
    </row>
    <row r="972" hidden="1" spans="1:14">
      <c r="A972" s="438">
        <v>2130901</v>
      </c>
      <c r="B972" s="398" t="s">
        <v>2351</v>
      </c>
      <c r="C972" s="307">
        <f t="shared" si="15"/>
        <v>0</v>
      </c>
      <c r="D972" s="432"/>
      <c r="E972" s="432"/>
      <c r="F972" s="438"/>
      <c r="G972" s="432"/>
      <c r="H972" s="432"/>
      <c r="I972" s="432"/>
      <c r="J972" s="432"/>
      <c r="K972" s="432"/>
      <c r="L972" s="432"/>
      <c r="M972" s="432"/>
      <c r="N972" s="432"/>
    </row>
    <row r="973" hidden="1" spans="1:14">
      <c r="A973" s="438">
        <v>2130999</v>
      </c>
      <c r="B973" s="398" t="s">
        <v>2352</v>
      </c>
      <c r="C973" s="307">
        <f t="shared" si="15"/>
        <v>0</v>
      </c>
      <c r="D973" s="432"/>
      <c r="E973" s="432"/>
      <c r="F973" s="438"/>
      <c r="G973" s="432"/>
      <c r="H973" s="432"/>
      <c r="I973" s="432"/>
      <c r="J973" s="432"/>
      <c r="K973" s="432"/>
      <c r="L973" s="432"/>
      <c r="M973" s="432"/>
      <c r="N973" s="432"/>
    </row>
    <row r="974" hidden="1" spans="1:14">
      <c r="A974" s="438">
        <v>21399</v>
      </c>
      <c r="B974" s="398" t="s">
        <v>2353</v>
      </c>
      <c r="C974" s="307">
        <f t="shared" si="15"/>
        <v>0</v>
      </c>
      <c r="D974" s="432"/>
      <c r="E974" s="432"/>
      <c r="F974" s="438"/>
      <c r="G974" s="432"/>
      <c r="H974" s="432"/>
      <c r="I974" s="432"/>
      <c r="J974" s="432"/>
      <c r="K974" s="432"/>
      <c r="L974" s="432"/>
      <c r="M974" s="432"/>
      <c r="N974" s="432"/>
    </row>
    <row r="975" hidden="1" spans="1:14">
      <c r="A975" s="438">
        <v>2139901</v>
      </c>
      <c r="B975" s="398" t="s">
        <v>2354</v>
      </c>
      <c r="C975" s="307">
        <f t="shared" si="15"/>
        <v>0</v>
      </c>
      <c r="D975" s="432"/>
      <c r="E975" s="432"/>
      <c r="F975" s="438"/>
      <c r="G975" s="432"/>
      <c r="H975" s="432"/>
      <c r="I975" s="432"/>
      <c r="J975" s="432"/>
      <c r="K975" s="432"/>
      <c r="L975" s="432"/>
      <c r="M975" s="432"/>
      <c r="N975" s="432"/>
    </row>
    <row r="976" hidden="1" spans="1:14">
      <c r="A976" s="438">
        <v>2139999</v>
      </c>
      <c r="B976" s="398" t="s">
        <v>2355</v>
      </c>
      <c r="C976" s="307">
        <f t="shared" si="15"/>
        <v>0</v>
      </c>
      <c r="D976" s="432"/>
      <c r="E976" s="432"/>
      <c r="F976" s="438"/>
      <c r="G976" s="432"/>
      <c r="H976" s="432"/>
      <c r="I976" s="432"/>
      <c r="J976" s="432"/>
      <c r="K976" s="432"/>
      <c r="L976" s="432"/>
      <c r="M976" s="432"/>
      <c r="N976" s="432"/>
    </row>
    <row r="977" spans="1:16">
      <c r="A977" s="438">
        <v>214</v>
      </c>
      <c r="B977" s="439" t="s">
        <v>2356</v>
      </c>
      <c r="C977" s="307">
        <f t="shared" si="15"/>
        <v>52949</v>
      </c>
      <c r="D977" s="432"/>
      <c r="E977" s="432"/>
      <c r="F977" s="438">
        <v>6216</v>
      </c>
      <c r="G977" s="432"/>
      <c r="H977" s="432"/>
      <c r="I977" s="432">
        <v>1162</v>
      </c>
      <c r="J977" s="432">
        <v>2336</v>
      </c>
      <c r="K977" s="432">
        <v>7195</v>
      </c>
      <c r="L977" s="432">
        <v>15746</v>
      </c>
      <c r="M977" s="432"/>
      <c r="N977" s="432">
        <v>40267</v>
      </c>
      <c r="O977">
        <v>27</v>
      </c>
      <c r="P977">
        <v>-20000</v>
      </c>
    </row>
    <row r="978" spans="1:16">
      <c r="A978" s="438">
        <v>21401</v>
      </c>
      <c r="B978" s="398" t="s">
        <v>2357</v>
      </c>
      <c r="C978" s="307">
        <f t="shared" si="15"/>
        <v>52769</v>
      </c>
      <c r="D978" s="432"/>
      <c r="E978" s="432"/>
      <c r="F978" s="438">
        <v>6171</v>
      </c>
      <c r="G978" s="432"/>
      <c r="H978" s="432"/>
      <c r="I978" s="432">
        <v>1140</v>
      </c>
      <c r="J978" s="432">
        <v>2336</v>
      </c>
      <c r="K978" s="432">
        <v>7193</v>
      </c>
      <c r="L978" s="432">
        <v>15746</v>
      </c>
      <c r="M978" s="432"/>
      <c r="N978" s="432">
        <v>40156</v>
      </c>
      <c r="O978">
        <v>27</v>
      </c>
      <c r="P978">
        <v>-20000</v>
      </c>
    </row>
    <row r="979" spans="1:14">
      <c r="A979" s="438">
        <v>2140101</v>
      </c>
      <c r="B979" s="398" t="s">
        <v>1621</v>
      </c>
      <c r="C979" s="307">
        <f t="shared" si="15"/>
        <v>311</v>
      </c>
      <c r="D979" s="432"/>
      <c r="E979" s="432"/>
      <c r="F979" s="438">
        <v>311</v>
      </c>
      <c r="G979" s="432"/>
      <c r="H979" s="432"/>
      <c r="I979" s="432"/>
      <c r="J979" s="432"/>
      <c r="K979" s="432"/>
      <c r="L979" s="432"/>
      <c r="M979" s="432"/>
      <c r="N979" s="432"/>
    </row>
    <row r="980" spans="1:14">
      <c r="A980" s="438">
        <v>2140102</v>
      </c>
      <c r="B980" s="398" t="s">
        <v>1622</v>
      </c>
      <c r="C980" s="307">
        <f t="shared" si="15"/>
        <v>130</v>
      </c>
      <c r="D980" s="432"/>
      <c r="E980" s="432"/>
      <c r="F980" s="438"/>
      <c r="G980" s="432"/>
      <c r="H980" s="432"/>
      <c r="I980" s="432"/>
      <c r="J980" s="432">
        <v>130</v>
      </c>
      <c r="K980" s="432"/>
      <c r="L980" s="432"/>
      <c r="M980" s="432"/>
      <c r="N980" s="432"/>
    </row>
    <row r="981" hidden="1" spans="1:14">
      <c r="A981" s="438">
        <v>2140103</v>
      </c>
      <c r="B981" s="398" t="s">
        <v>1623</v>
      </c>
      <c r="C981" s="307">
        <f t="shared" si="15"/>
        <v>0</v>
      </c>
      <c r="D981" s="432"/>
      <c r="E981" s="432"/>
      <c r="F981" s="438"/>
      <c r="G981" s="432"/>
      <c r="H981" s="432"/>
      <c r="I981" s="432"/>
      <c r="J981" s="432"/>
      <c r="K981" s="432"/>
      <c r="L981" s="432"/>
      <c r="M981" s="432"/>
      <c r="N981" s="432"/>
    </row>
    <row r="982" spans="1:16">
      <c r="A982" s="438">
        <v>2140104</v>
      </c>
      <c r="B982" s="398" t="s">
        <v>2358</v>
      </c>
      <c r="C982" s="307">
        <f t="shared" si="15"/>
        <v>38449</v>
      </c>
      <c r="D982" s="432"/>
      <c r="E982" s="432"/>
      <c r="F982" s="438"/>
      <c r="G982" s="432"/>
      <c r="H982" s="432"/>
      <c r="I982" s="432"/>
      <c r="J982" s="432"/>
      <c r="K982" s="432">
        <v>4490</v>
      </c>
      <c r="L982" s="432">
        <v>14802</v>
      </c>
      <c r="M982" s="432"/>
      <c r="N982" s="432">
        <v>39130</v>
      </c>
      <c r="O982">
        <v>27</v>
      </c>
      <c r="P982">
        <v>-20000</v>
      </c>
    </row>
    <row r="983" spans="1:14">
      <c r="A983" s="438">
        <v>2140106</v>
      </c>
      <c r="B983" s="398" t="s">
        <v>2359</v>
      </c>
      <c r="C983" s="307">
        <f t="shared" si="15"/>
        <v>7044</v>
      </c>
      <c r="D983" s="432"/>
      <c r="E983" s="432"/>
      <c r="F983" s="438">
        <v>3418</v>
      </c>
      <c r="G983" s="432"/>
      <c r="H983" s="432"/>
      <c r="I983" s="432">
        <v>1000</v>
      </c>
      <c r="J983" s="432"/>
      <c r="K983" s="432">
        <v>1952</v>
      </c>
      <c r="L983" s="432"/>
      <c r="M983" s="432"/>
      <c r="N983" s="432">
        <v>674</v>
      </c>
    </row>
    <row r="984" hidden="1" spans="1:14">
      <c r="A984" s="438">
        <v>2140109</v>
      </c>
      <c r="B984" s="398" t="s">
        <v>2360</v>
      </c>
      <c r="C984" s="307">
        <f t="shared" si="15"/>
        <v>0</v>
      </c>
      <c r="D984" s="432"/>
      <c r="E984" s="432"/>
      <c r="F984" s="438"/>
      <c r="G984" s="432"/>
      <c r="H984" s="432"/>
      <c r="I984" s="432"/>
      <c r="J984" s="432"/>
      <c r="K984" s="432"/>
      <c r="L984" s="432"/>
      <c r="M984" s="432"/>
      <c r="N984" s="432"/>
    </row>
    <row r="985" hidden="1" spans="1:14">
      <c r="A985" s="438">
        <v>2140110</v>
      </c>
      <c r="B985" s="398" t="s">
        <v>2361</v>
      </c>
      <c r="C985" s="307">
        <f t="shared" si="15"/>
        <v>0</v>
      </c>
      <c r="D985" s="432"/>
      <c r="E985" s="432"/>
      <c r="F985" s="438"/>
      <c r="G985" s="432"/>
      <c r="H985" s="432"/>
      <c r="I985" s="432"/>
      <c r="J985" s="432"/>
      <c r="K985" s="432"/>
      <c r="L985" s="432"/>
      <c r="M985" s="432"/>
      <c r="N985" s="432"/>
    </row>
    <row r="986" hidden="1" spans="1:14">
      <c r="A986" s="438">
        <v>2140111</v>
      </c>
      <c r="B986" s="398" t="s">
        <v>2362</v>
      </c>
      <c r="C986" s="307">
        <f t="shared" si="15"/>
        <v>0</v>
      </c>
      <c r="D986" s="432"/>
      <c r="E986" s="432"/>
      <c r="F986" s="438"/>
      <c r="G986" s="432"/>
      <c r="H986" s="432"/>
      <c r="I986" s="432"/>
      <c r="J986" s="432"/>
      <c r="K986" s="432"/>
      <c r="L986" s="432"/>
      <c r="M986" s="432"/>
      <c r="N986" s="432"/>
    </row>
    <row r="987" spans="1:14">
      <c r="A987" s="438">
        <v>2140112</v>
      </c>
      <c r="B987" s="398" t="s">
        <v>2363</v>
      </c>
      <c r="C987" s="307">
        <f t="shared" si="15"/>
        <v>5990</v>
      </c>
      <c r="D987" s="432"/>
      <c r="E987" s="432"/>
      <c r="F987" s="445">
        <v>2162</v>
      </c>
      <c r="G987" s="432"/>
      <c r="H987" s="432"/>
      <c r="I987" s="432">
        <v>0</v>
      </c>
      <c r="J987" s="432">
        <v>2206</v>
      </c>
      <c r="K987" s="432">
        <v>750</v>
      </c>
      <c r="L987" s="432">
        <v>656</v>
      </c>
      <c r="M987" s="432"/>
      <c r="N987" s="432">
        <v>216</v>
      </c>
    </row>
    <row r="988" hidden="1" spans="1:14">
      <c r="A988" s="438">
        <v>2140114</v>
      </c>
      <c r="B988" s="398" t="s">
        <v>2364</v>
      </c>
      <c r="C988" s="307">
        <f t="shared" si="15"/>
        <v>0</v>
      </c>
      <c r="D988" s="432"/>
      <c r="E988" s="432"/>
      <c r="F988" s="438"/>
      <c r="G988" s="432"/>
      <c r="H988" s="432"/>
      <c r="I988" s="432"/>
      <c r="J988" s="432"/>
      <c r="K988" s="432"/>
      <c r="L988" s="432"/>
      <c r="M988" s="432"/>
      <c r="N988" s="432"/>
    </row>
    <row r="989" hidden="1" spans="1:14">
      <c r="A989" s="438">
        <v>2140122</v>
      </c>
      <c r="B989" s="398" t="s">
        <v>2365</v>
      </c>
      <c r="C989" s="307">
        <f t="shared" si="15"/>
        <v>0</v>
      </c>
      <c r="D989" s="432"/>
      <c r="E989" s="432"/>
      <c r="F989" s="438"/>
      <c r="G989" s="432"/>
      <c r="H989" s="432"/>
      <c r="I989" s="432"/>
      <c r="J989" s="432"/>
      <c r="K989" s="432"/>
      <c r="L989" s="432"/>
      <c r="M989" s="432"/>
      <c r="N989" s="432"/>
    </row>
    <row r="990" hidden="1" spans="1:14">
      <c r="A990" s="438">
        <v>2140123</v>
      </c>
      <c r="B990" s="398" t="s">
        <v>2366</v>
      </c>
      <c r="C990" s="307">
        <f t="shared" si="15"/>
        <v>0</v>
      </c>
      <c r="D990" s="432"/>
      <c r="E990" s="432"/>
      <c r="F990" s="438"/>
      <c r="G990" s="432"/>
      <c r="H990" s="432"/>
      <c r="I990" s="432"/>
      <c r="J990" s="432"/>
      <c r="K990" s="432"/>
      <c r="L990" s="432"/>
      <c r="M990" s="432"/>
      <c r="N990" s="432"/>
    </row>
    <row r="991" hidden="1" spans="1:14">
      <c r="A991" s="438">
        <v>2140127</v>
      </c>
      <c r="B991" s="398" t="s">
        <v>2367</v>
      </c>
      <c r="C991" s="307">
        <f t="shared" si="15"/>
        <v>0</v>
      </c>
      <c r="D991" s="432"/>
      <c r="E991" s="432"/>
      <c r="F991" s="438"/>
      <c r="G991" s="432"/>
      <c r="H991" s="432"/>
      <c r="I991" s="432"/>
      <c r="J991" s="432"/>
      <c r="K991" s="432"/>
      <c r="L991" s="432"/>
      <c r="M991" s="432"/>
      <c r="N991" s="432"/>
    </row>
    <row r="992" hidden="1" spans="1:14">
      <c r="A992" s="438">
        <v>2140128</v>
      </c>
      <c r="B992" s="398" t="s">
        <v>2368</v>
      </c>
      <c r="C992" s="307">
        <f t="shared" si="15"/>
        <v>0</v>
      </c>
      <c r="D992" s="432"/>
      <c r="E992" s="432"/>
      <c r="F992" s="438"/>
      <c r="G992" s="432"/>
      <c r="H992" s="432"/>
      <c r="I992" s="432"/>
      <c r="J992" s="432"/>
      <c r="K992" s="432"/>
      <c r="L992" s="432"/>
      <c r="M992" s="432"/>
      <c r="N992" s="432"/>
    </row>
    <row r="993" hidden="1" spans="1:14">
      <c r="A993" s="438">
        <v>2140129</v>
      </c>
      <c r="B993" s="398" t="s">
        <v>2369</v>
      </c>
      <c r="C993" s="307">
        <f t="shared" si="15"/>
        <v>0</v>
      </c>
      <c r="D993" s="432"/>
      <c r="E993" s="432"/>
      <c r="F993" s="438"/>
      <c r="G993" s="432"/>
      <c r="H993" s="432"/>
      <c r="I993" s="432"/>
      <c r="J993" s="432"/>
      <c r="K993" s="432"/>
      <c r="L993" s="432"/>
      <c r="M993" s="432"/>
      <c r="N993" s="432"/>
    </row>
    <row r="994" hidden="1" spans="1:14">
      <c r="A994" s="438">
        <v>2140130</v>
      </c>
      <c r="B994" s="398" t="s">
        <v>2370</v>
      </c>
      <c r="C994" s="307">
        <f t="shared" si="15"/>
        <v>0</v>
      </c>
      <c r="D994" s="432"/>
      <c r="E994" s="432"/>
      <c r="F994" s="438"/>
      <c r="G994" s="432"/>
      <c r="H994" s="432"/>
      <c r="I994" s="432"/>
      <c r="J994" s="432"/>
      <c r="K994" s="432"/>
      <c r="L994" s="432"/>
      <c r="M994" s="432"/>
      <c r="N994" s="432"/>
    </row>
    <row r="995" hidden="1" spans="1:14">
      <c r="A995" s="438">
        <v>2140131</v>
      </c>
      <c r="B995" s="398" t="s">
        <v>2371</v>
      </c>
      <c r="C995" s="307">
        <f t="shared" si="15"/>
        <v>0</v>
      </c>
      <c r="D995" s="432"/>
      <c r="E995" s="432"/>
      <c r="F995" s="438"/>
      <c r="G995" s="432"/>
      <c r="H995" s="432"/>
      <c r="I995" s="432"/>
      <c r="J995" s="432"/>
      <c r="K995" s="432"/>
      <c r="L995" s="432"/>
      <c r="M995" s="432"/>
      <c r="N995" s="432"/>
    </row>
    <row r="996" hidden="1" spans="1:14">
      <c r="A996" s="438">
        <v>2140133</v>
      </c>
      <c r="B996" s="398" t="s">
        <v>2372</v>
      </c>
      <c r="C996" s="307">
        <f t="shared" si="15"/>
        <v>0</v>
      </c>
      <c r="D996" s="432"/>
      <c r="E996" s="432"/>
      <c r="F996" s="438"/>
      <c r="G996" s="432"/>
      <c r="H996" s="432"/>
      <c r="I996" s="432"/>
      <c r="J996" s="432"/>
      <c r="K996" s="432"/>
      <c r="L996" s="432"/>
      <c r="M996" s="432"/>
      <c r="N996" s="432"/>
    </row>
    <row r="997" spans="1:14">
      <c r="A997" s="438">
        <v>2140136</v>
      </c>
      <c r="B997" s="398" t="s">
        <v>2373</v>
      </c>
      <c r="C997" s="307">
        <f t="shared" si="15"/>
        <v>689</v>
      </c>
      <c r="D997" s="432"/>
      <c r="E997" s="432"/>
      <c r="F997" s="438">
        <v>280</v>
      </c>
      <c r="G997" s="432"/>
      <c r="H997" s="432"/>
      <c r="I997" s="432">
        <v>140</v>
      </c>
      <c r="J997" s="432"/>
      <c r="K997" s="432">
        <v>1</v>
      </c>
      <c r="L997" s="432">
        <v>226</v>
      </c>
      <c r="M997" s="432"/>
      <c r="N997" s="432">
        <v>42</v>
      </c>
    </row>
    <row r="998" hidden="1" spans="1:14">
      <c r="A998" s="438">
        <v>2140138</v>
      </c>
      <c r="B998" s="398" t="s">
        <v>2374</v>
      </c>
      <c r="C998" s="307">
        <f t="shared" si="15"/>
        <v>0</v>
      </c>
      <c r="D998" s="432"/>
      <c r="E998" s="432"/>
      <c r="F998" s="438"/>
      <c r="G998" s="432"/>
      <c r="H998" s="432"/>
      <c r="I998" s="432"/>
      <c r="J998" s="432"/>
      <c r="K998" s="432"/>
      <c r="L998" s="432"/>
      <c r="M998" s="432"/>
      <c r="N998" s="432"/>
    </row>
    <row r="999" spans="1:14">
      <c r="A999" s="438">
        <v>2140199</v>
      </c>
      <c r="B999" s="398" t="s">
        <v>2375</v>
      </c>
      <c r="C999" s="307">
        <f t="shared" si="15"/>
        <v>156</v>
      </c>
      <c r="D999" s="432"/>
      <c r="E999" s="432"/>
      <c r="F999" s="438"/>
      <c r="G999" s="432"/>
      <c r="H999" s="432"/>
      <c r="I999" s="432"/>
      <c r="J999" s="432"/>
      <c r="K999" s="432"/>
      <c r="L999" s="477">
        <v>62</v>
      </c>
      <c r="M999" s="432"/>
      <c r="N999" s="432">
        <v>94</v>
      </c>
    </row>
    <row r="1000" hidden="1" spans="1:14">
      <c r="A1000" s="438">
        <v>21402</v>
      </c>
      <c r="B1000" s="398" t="s">
        <v>2376</v>
      </c>
      <c r="C1000" s="307">
        <f t="shared" si="15"/>
        <v>0</v>
      </c>
      <c r="D1000" s="432"/>
      <c r="E1000" s="432"/>
      <c r="F1000" s="438"/>
      <c r="G1000" s="432"/>
      <c r="H1000" s="432"/>
      <c r="I1000" s="432"/>
      <c r="J1000" s="432"/>
      <c r="K1000" s="432"/>
      <c r="L1000" s="432"/>
      <c r="M1000" s="432"/>
      <c r="N1000" s="432"/>
    </row>
    <row r="1001" hidden="1" spans="1:14">
      <c r="A1001" s="438">
        <v>2140201</v>
      </c>
      <c r="B1001" s="398" t="s">
        <v>1621</v>
      </c>
      <c r="C1001" s="307">
        <f t="shared" si="15"/>
        <v>0</v>
      </c>
      <c r="D1001" s="432"/>
      <c r="E1001" s="432"/>
      <c r="F1001" s="438"/>
      <c r="G1001" s="432"/>
      <c r="H1001" s="432"/>
      <c r="I1001" s="432"/>
      <c r="J1001" s="432"/>
      <c r="K1001" s="432"/>
      <c r="L1001" s="432"/>
      <c r="M1001" s="432"/>
      <c r="N1001" s="432"/>
    </row>
    <row r="1002" hidden="1" spans="1:14">
      <c r="A1002" s="438">
        <v>2140202</v>
      </c>
      <c r="B1002" s="398" t="s">
        <v>1622</v>
      </c>
      <c r="C1002" s="307">
        <f t="shared" si="15"/>
        <v>0</v>
      </c>
      <c r="D1002" s="432"/>
      <c r="E1002" s="432"/>
      <c r="F1002" s="438"/>
      <c r="G1002" s="432"/>
      <c r="H1002" s="432"/>
      <c r="I1002" s="432"/>
      <c r="J1002" s="432"/>
      <c r="K1002" s="432"/>
      <c r="L1002" s="432"/>
      <c r="M1002" s="432"/>
      <c r="N1002" s="432"/>
    </row>
    <row r="1003" hidden="1" spans="1:14">
      <c r="A1003" s="438">
        <v>2140203</v>
      </c>
      <c r="B1003" s="398" t="s">
        <v>1623</v>
      </c>
      <c r="C1003" s="307">
        <f t="shared" si="15"/>
        <v>0</v>
      </c>
      <c r="D1003" s="432"/>
      <c r="E1003" s="432"/>
      <c r="F1003" s="438"/>
      <c r="G1003" s="432"/>
      <c r="H1003" s="432"/>
      <c r="I1003" s="432"/>
      <c r="J1003" s="432"/>
      <c r="K1003" s="432"/>
      <c r="L1003" s="432"/>
      <c r="M1003" s="432"/>
      <c r="N1003" s="432"/>
    </row>
    <row r="1004" hidden="1" spans="1:14">
      <c r="A1004" s="438">
        <v>2140204</v>
      </c>
      <c r="B1004" s="398" t="s">
        <v>2377</v>
      </c>
      <c r="C1004" s="307">
        <f t="shared" si="15"/>
        <v>0</v>
      </c>
      <c r="D1004" s="432"/>
      <c r="E1004" s="432"/>
      <c r="F1004" s="438"/>
      <c r="G1004" s="432"/>
      <c r="H1004" s="432"/>
      <c r="I1004" s="432"/>
      <c r="J1004" s="432"/>
      <c r="K1004" s="432"/>
      <c r="L1004" s="432"/>
      <c r="M1004" s="432"/>
      <c r="N1004" s="432"/>
    </row>
    <row r="1005" hidden="1" spans="1:14">
      <c r="A1005" s="438">
        <v>2140205</v>
      </c>
      <c r="B1005" s="398" t="s">
        <v>2378</v>
      </c>
      <c r="C1005" s="307">
        <f t="shared" si="15"/>
        <v>0</v>
      </c>
      <c r="D1005" s="432"/>
      <c r="E1005" s="432"/>
      <c r="F1005" s="438"/>
      <c r="G1005" s="432"/>
      <c r="H1005" s="432"/>
      <c r="I1005" s="432"/>
      <c r="J1005" s="432"/>
      <c r="K1005" s="432"/>
      <c r="L1005" s="432"/>
      <c r="M1005" s="432"/>
      <c r="N1005" s="432"/>
    </row>
    <row r="1006" hidden="1" spans="1:14">
      <c r="A1006" s="438">
        <v>2140206</v>
      </c>
      <c r="B1006" s="398" t="s">
        <v>2379</v>
      </c>
      <c r="C1006" s="307">
        <f t="shared" si="15"/>
        <v>0</v>
      </c>
      <c r="D1006" s="432"/>
      <c r="E1006" s="432"/>
      <c r="F1006" s="438"/>
      <c r="G1006" s="432"/>
      <c r="H1006" s="432"/>
      <c r="I1006" s="432"/>
      <c r="J1006" s="432"/>
      <c r="K1006" s="432"/>
      <c r="L1006" s="432"/>
      <c r="M1006" s="432"/>
      <c r="N1006" s="432"/>
    </row>
    <row r="1007" hidden="1" spans="1:14">
      <c r="A1007" s="438">
        <v>2140207</v>
      </c>
      <c r="B1007" s="398" t="s">
        <v>2380</v>
      </c>
      <c r="C1007" s="307">
        <f t="shared" si="15"/>
        <v>0</v>
      </c>
      <c r="D1007" s="432"/>
      <c r="E1007" s="432"/>
      <c r="F1007" s="438"/>
      <c r="G1007" s="432"/>
      <c r="H1007" s="432"/>
      <c r="I1007" s="432"/>
      <c r="J1007" s="432"/>
      <c r="K1007" s="432"/>
      <c r="L1007" s="432"/>
      <c r="M1007" s="432"/>
      <c r="N1007" s="432"/>
    </row>
    <row r="1008" hidden="1" spans="1:14">
      <c r="A1008" s="438">
        <v>2140208</v>
      </c>
      <c r="B1008" s="398" t="s">
        <v>2381</v>
      </c>
      <c r="C1008" s="307">
        <f t="shared" si="15"/>
        <v>0</v>
      </c>
      <c r="D1008" s="432"/>
      <c r="E1008" s="432"/>
      <c r="F1008" s="438"/>
      <c r="G1008" s="432"/>
      <c r="H1008" s="432"/>
      <c r="I1008" s="432"/>
      <c r="J1008" s="432"/>
      <c r="K1008" s="432"/>
      <c r="L1008" s="432"/>
      <c r="M1008" s="432"/>
      <c r="N1008" s="432"/>
    </row>
    <row r="1009" hidden="1" spans="1:14">
      <c r="A1009" s="438">
        <v>2140299</v>
      </c>
      <c r="B1009" s="398" t="s">
        <v>2382</v>
      </c>
      <c r="C1009" s="307">
        <f t="shared" si="15"/>
        <v>0</v>
      </c>
      <c r="D1009" s="432"/>
      <c r="E1009" s="432"/>
      <c r="F1009" s="438"/>
      <c r="G1009" s="432"/>
      <c r="H1009" s="432"/>
      <c r="I1009" s="432"/>
      <c r="J1009" s="432"/>
      <c r="K1009" s="432"/>
      <c r="L1009" s="432"/>
      <c r="M1009" s="432"/>
      <c r="N1009" s="432"/>
    </row>
    <row r="1010" hidden="1" spans="1:14">
      <c r="A1010" s="438">
        <v>21403</v>
      </c>
      <c r="B1010" s="398" t="s">
        <v>2383</v>
      </c>
      <c r="C1010" s="307">
        <f t="shared" si="15"/>
        <v>0</v>
      </c>
      <c r="D1010" s="432"/>
      <c r="E1010" s="432"/>
      <c r="F1010" s="438"/>
      <c r="G1010" s="432"/>
      <c r="H1010" s="432"/>
      <c r="I1010" s="432"/>
      <c r="J1010" s="432"/>
      <c r="K1010" s="432"/>
      <c r="L1010" s="432"/>
      <c r="M1010" s="432"/>
      <c r="N1010" s="432"/>
    </row>
    <row r="1011" hidden="1" spans="1:14">
      <c r="A1011" s="438">
        <v>2140301</v>
      </c>
      <c r="B1011" s="398" t="s">
        <v>1621</v>
      </c>
      <c r="C1011" s="307">
        <f t="shared" si="15"/>
        <v>0</v>
      </c>
      <c r="D1011" s="432"/>
      <c r="E1011" s="432"/>
      <c r="F1011" s="438"/>
      <c r="G1011" s="432"/>
      <c r="H1011" s="432"/>
      <c r="I1011" s="432"/>
      <c r="J1011" s="432"/>
      <c r="K1011" s="432"/>
      <c r="L1011" s="432"/>
      <c r="M1011" s="432"/>
      <c r="N1011" s="432"/>
    </row>
    <row r="1012" hidden="1" spans="1:14">
      <c r="A1012" s="438">
        <v>2140302</v>
      </c>
      <c r="B1012" s="398" t="s">
        <v>1622</v>
      </c>
      <c r="C1012" s="307">
        <f t="shared" si="15"/>
        <v>0</v>
      </c>
      <c r="D1012" s="432"/>
      <c r="E1012" s="432"/>
      <c r="F1012" s="438"/>
      <c r="G1012" s="432"/>
      <c r="H1012" s="432"/>
      <c r="I1012" s="432"/>
      <c r="J1012" s="432"/>
      <c r="K1012" s="432"/>
      <c r="L1012" s="432"/>
      <c r="M1012" s="432"/>
      <c r="N1012" s="432"/>
    </row>
    <row r="1013" hidden="1" spans="1:14">
      <c r="A1013" s="438">
        <v>2140303</v>
      </c>
      <c r="B1013" s="398" t="s">
        <v>1623</v>
      </c>
      <c r="C1013" s="307">
        <f t="shared" si="15"/>
        <v>0</v>
      </c>
      <c r="D1013" s="432"/>
      <c r="E1013" s="432"/>
      <c r="F1013" s="438"/>
      <c r="G1013" s="432"/>
      <c r="H1013" s="432"/>
      <c r="I1013" s="432"/>
      <c r="J1013" s="432"/>
      <c r="K1013" s="432"/>
      <c r="L1013" s="432"/>
      <c r="M1013" s="432"/>
      <c r="N1013" s="432"/>
    </row>
    <row r="1014" hidden="1" spans="1:14">
      <c r="A1014" s="438">
        <v>2140304</v>
      </c>
      <c r="B1014" s="398" t="s">
        <v>2384</v>
      </c>
      <c r="C1014" s="307">
        <f t="shared" si="15"/>
        <v>0</v>
      </c>
      <c r="D1014" s="432"/>
      <c r="E1014" s="432"/>
      <c r="F1014" s="438"/>
      <c r="G1014" s="432"/>
      <c r="H1014" s="432"/>
      <c r="I1014" s="432"/>
      <c r="J1014" s="432"/>
      <c r="K1014" s="432"/>
      <c r="L1014" s="432"/>
      <c r="M1014" s="432"/>
      <c r="N1014" s="432"/>
    </row>
    <row r="1015" hidden="1" spans="1:14">
      <c r="A1015" s="438">
        <v>2140305</v>
      </c>
      <c r="B1015" s="398" t="s">
        <v>2385</v>
      </c>
      <c r="C1015" s="307">
        <f t="shared" si="15"/>
        <v>0</v>
      </c>
      <c r="D1015" s="432"/>
      <c r="E1015" s="432"/>
      <c r="F1015" s="438"/>
      <c r="G1015" s="432"/>
      <c r="H1015" s="432"/>
      <c r="I1015" s="432"/>
      <c r="J1015" s="432"/>
      <c r="K1015" s="432"/>
      <c r="L1015" s="432"/>
      <c r="M1015" s="432"/>
      <c r="N1015" s="432"/>
    </row>
    <row r="1016" hidden="1" spans="1:14">
      <c r="A1016" s="438">
        <v>2140306</v>
      </c>
      <c r="B1016" s="398" t="s">
        <v>2386</v>
      </c>
      <c r="C1016" s="307">
        <f t="shared" si="15"/>
        <v>0</v>
      </c>
      <c r="D1016" s="432"/>
      <c r="E1016" s="432"/>
      <c r="F1016" s="438"/>
      <c r="G1016" s="432"/>
      <c r="H1016" s="432"/>
      <c r="I1016" s="432"/>
      <c r="J1016" s="432"/>
      <c r="K1016" s="432"/>
      <c r="L1016" s="432"/>
      <c r="M1016" s="432"/>
      <c r="N1016" s="432"/>
    </row>
    <row r="1017" hidden="1" spans="1:14">
      <c r="A1017" s="438">
        <v>2140307</v>
      </c>
      <c r="B1017" s="398" t="s">
        <v>2387</v>
      </c>
      <c r="C1017" s="307">
        <f t="shared" si="15"/>
        <v>0</v>
      </c>
      <c r="D1017" s="432"/>
      <c r="E1017" s="432"/>
      <c r="F1017" s="438"/>
      <c r="G1017" s="432"/>
      <c r="H1017" s="432"/>
      <c r="I1017" s="432"/>
      <c r="J1017" s="432"/>
      <c r="K1017" s="432"/>
      <c r="L1017" s="432"/>
      <c r="M1017" s="432"/>
      <c r="N1017" s="432"/>
    </row>
    <row r="1018" hidden="1" spans="1:14">
      <c r="A1018" s="438">
        <v>2140308</v>
      </c>
      <c r="B1018" s="398" t="s">
        <v>2388</v>
      </c>
      <c r="C1018" s="307">
        <f t="shared" si="15"/>
        <v>0</v>
      </c>
      <c r="D1018" s="432"/>
      <c r="E1018" s="432"/>
      <c r="F1018" s="438"/>
      <c r="G1018" s="432"/>
      <c r="H1018" s="432"/>
      <c r="I1018" s="432"/>
      <c r="J1018" s="432"/>
      <c r="K1018" s="432"/>
      <c r="L1018" s="432"/>
      <c r="M1018" s="432"/>
      <c r="N1018" s="432"/>
    </row>
    <row r="1019" hidden="1" spans="1:14">
      <c r="A1019" s="438">
        <v>2140399</v>
      </c>
      <c r="B1019" s="398" t="s">
        <v>2389</v>
      </c>
      <c r="C1019" s="307">
        <f t="shared" si="15"/>
        <v>0</v>
      </c>
      <c r="D1019" s="432"/>
      <c r="E1019" s="432"/>
      <c r="F1019" s="438"/>
      <c r="G1019" s="432"/>
      <c r="H1019" s="432"/>
      <c r="I1019" s="432"/>
      <c r="J1019" s="432"/>
      <c r="K1019" s="432"/>
      <c r="L1019" s="432"/>
      <c r="M1019" s="432"/>
      <c r="N1019" s="432"/>
    </row>
    <row r="1020" spans="1:14">
      <c r="A1020" s="438">
        <v>21405</v>
      </c>
      <c r="B1020" s="398" t="s">
        <v>2390</v>
      </c>
      <c r="C1020" s="307">
        <f t="shared" si="15"/>
        <v>67</v>
      </c>
      <c r="D1020" s="432"/>
      <c r="E1020" s="432"/>
      <c r="F1020" s="438">
        <v>45</v>
      </c>
      <c r="G1020" s="432"/>
      <c r="H1020" s="432"/>
      <c r="I1020" s="432">
        <v>22</v>
      </c>
      <c r="J1020" s="432"/>
      <c r="K1020" s="432"/>
      <c r="L1020" s="432"/>
      <c r="M1020" s="432"/>
      <c r="N1020" s="432"/>
    </row>
    <row r="1021" hidden="1" spans="1:14">
      <c r="A1021" s="438">
        <v>2140501</v>
      </c>
      <c r="B1021" s="398" t="s">
        <v>1621</v>
      </c>
      <c r="C1021" s="307">
        <f t="shared" si="15"/>
        <v>0</v>
      </c>
      <c r="D1021" s="432"/>
      <c r="E1021" s="432"/>
      <c r="F1021" s="438"/>
      <c r="G1021" s="432"/>
      <c r="H1021" s="432"/>
      <c r="I1021" s="432"/>
      <c r="J1021" s="432"/>
      <c r="K1021" s="432"/>
      <c r="L1021" s="432"/>
      <c r="M1021" s="432"/>
      <c r="N1021" s="432"/>
    </row>
    <row r="1022" hidden="1" spans="1:14">
      <c r="A1022" s="438">
        <v>2140502</v>
      </c>
      <c r="B1022" s="398" t="s">
        <v>1622</v>
      </c>
      <c r="C1022" s="307">
        <f t="shared" si="15"/>
        <v>0</v>
      </c>
      <c r="D1022" s="432"/>
      <c r="E1022" s="432"/>
      <c r="F1022" s="438"/>
      <c r="G1022" s="432"/>
      <c r="H1022" s="432"/>
      <c r="I1022" s="432"/>
      <c r="J1022" s="432"/>
      <c r="K1022" s="432"/>
      <c r="L1022" s="432"/>
      <c r="M1022" s="432"/>
      <c r="N1022" s="432"/>
    </row>
    <row r="1023" hidden="1" spans="1:14">
      <c r="A1023" s="438">
        <v>2140503</v>
      </c>
      <c r="B1023" s="398" t="s">
        <v>1623</v>
      </c>
      <c r="C1023" s="307">
        <f t="shared" si="15"/>
        <v>0</v>
      </c>
      <c r="D1023" s="432"/>
      <c r="E1023" s="432"/>
      <c r="F1023" s="438"/>
      <c r="G1023" s="432"/>
      <c r="H1023" s="432"/>
      <c r="I1023" s="432"/>
      <c r="J1023" s="432"/>
      <c r="K1023" s="432"/>
      <c r="L1023" s="432"/>
      <c r="M1023" s="432"/>
      <c r="N1023" s="432"/>
    </row>
    <row r="1024" hidden="1" spans="1:14">
      <c r="A1024" s="438">
        <v>2140504</v>
      </c>
      <c r="B1024" s="398" t="s">
        <v>2381</v>
      </c>
      <c r="C1024" s="307">
        <f t="shared" si="15"/>
        <v>0</v>
      </c>
      <c r="D1024" s="432"/>
      <c r="E1024" s="432"/>
      <c r="F1024" s="438"/>
      <c r="G1024" s="432"/>
      <c r="H1024" s="432"/>
      <c r="I1024" s="432"/>
      <c r="J1024" s="432"/>
      <c r="K1024" s="432"/>
      <c r="L1024" s="432"/>
      <c r="M1024" s="432"/>
      <c r="N1024" s="432"/>
    </row>
    <row r="1025" hidden="1" spans="1:14">
      <c r="A1025" s="438">
        <v>2140505</v>
      </c>
      <c r="B1025" s="398" t="s">
        <v>2391</v>
      </c>
      <c r="C1025" s="307">
        <f t="shared" si="15"/>
        <v>0</v>
      </c>
      <c r="D1025" s="432"/>
      <c r="E1025" s="432"/>
      <c r="F1025" s="438"/>
      <c r="G1025" s="432"/>
      <c r="H1025" s="432"/>
      <c r="I1025" s="432"/>
      <c r="J1025" s="432"/>
      <c r="K1025" s="432"/>
      <c r="L1025" s="432"/>
      <c r="M1025" s="432"/>
      <c r="N1025" s="432"/>
    </row>
    <row r="1026" spans="1:14">
      <c r="A1026" s="438">
        <v>2140599</v>
      </c>
      <c r="B1026" s="439" t="s">
        <v>2392</v>
      </c>
      <c r="C1026" s="307">
        <f t="shared" si="15"/>
        <v>67</v>
      </c>
      <c r="D1026" s="432"/>
      <c r="E1026" s="432"/>
      <c r="F1026" s="438">
        <v>45</v>
      </c>
      <c r="G1026" s="432"/>
      <c r="H1026" s="432"/>
      <c r="I1026" s="432">
        <v>22</v>
      </c>
      <c r="J1026" s="432"/>
      <c r="K1026" s="432"/>
      <c r="L1026" s="432"/>
      <c r="M1026" s="432"/>
      <c r="N1026" s="432"/>
    </row>
    <row r="1027" hidden="1" spans="1:14">
      <c r="A1027" s="438">
        <v>21406</v>
      </c>
      <c r="B1027" s="398" t="s">
        <v>2393</v>
      </c>
      <c r="C1027" s="307">
        <f t="shared" si="15"/>
        <v>0</v>
      </c>
      <c r="D1027" s="432"/>
      <c r="E1027" s="432"/>
      <c r="F1027" s="438"/>
      <c r="G1027" s="432"/>
      <c r="H1027" s="432"/>
      <c r="I1027" s="432"/>
      <c r="J1027" s="432"/>
      <c r="K1027" s="432"/>
      <c r="L1027" s="432"/>
      <c r="M1027" s="432"/>
      <c r="N1027" s="432"/>
    </row>
    <row r="1028" hidden="1" spans="1:14">
      <c r="A1028" s="438">
        <v>2140601</v>
      </c>
      <c r="B1028" s="398" t="s">
        <v>2394</v>
      </c>
      <c r="C1028" s="307">
        <f t="shared" si="15"/>
        <v>0</v>
      </c>
      <c r="D1028" s="432"/>
      <c r="E1028" s="432"/>
      <c r="F1028" s="438"/>
      <c r="G1028" s="432"/>
      <c r="H1028" s="432"/>
      <c r="I1028" s="432"/>
      <c r="J1028" s="432"/>
      <c r="K1028" s="432"/>
      <c r="L1028" s="432"/>
      <c r="M1028" s="432"/>
      <c r="N1028" s="432"/>
    </row>
    <row r="1029" hidden="1" spans="1:14">
      <c r="A1029" s="438">
        <v>2140602</v>
      </c>
      <c r="B1029" s="398" t="s">
        <v>2395</v>
      </c>
      <c r="C1029" s="307">
        <f t="shared" si="15"/>
        <v>0</v>
      </c>
      <c r="D1029" s="432"/>
      <c r="E1029" s="432"/>
      <c r="F1029" s="438"/>
      <c r="G1029" s="432"/>
      <c r="H1029" s="432"/>
      <c r="I1029" s="432"/>
      <c r="J1029" s="432"/>
      <c r="K1029" s="432"/>
      <c r="L1029" s="432"/>
      <c r="M1029" s="432"/>
      <c r="N1029" s="432"/>
    </row>
    <row r="1030" hidden="1" spans="1:14">
      <c r="A1030" s="438">
        <v>2140603</v>
      </c>
      <c r="B1030" s="398" t="s">
        <v>2396</v>
      </c>
      <c r="C1030" s="307">
        <f t="shared" ref="C1030:C1093" si="16">D1030+E1030+F1030+G1030+H1030+I1030+J1030+K1030+L1030+M1030+N1030+O1030+P1030</f>
        <v>0</v>
      </c>
      <c r="D1030" s="432"/>
      <c r="E1030" s="432"/>
      <c r="F1030" s="438"/>
      <c r="G1030" s="432"/>
      <c r="H1030" s="432"/>
      <c r="I1030" s="432"/>
      <c r="J1030" s="432"/>
      <c r="K1030" s="432"/>
      <c r="L1030" s="432"/>
      <c r="M1030" s="432"/>
      <c r="N1030" s="432"/>
    </row>
    <row r="1031" hidden="1" spans="1:14">
      <c r="A1031" s="438">
        <v>2140699</v>
      </c>
      <c r="B1031" s="398" t="s">
        <v>2397</v>
      </c>
      <c r="C1031" s="307">
        <f t="shared" si="16"/>
        <v>0</v>
      </c>
      <c r="D1031" s="432"/>
      <c r="E1031" s="432"/>
      <c r="F1031" s="438"/>
      <c r="G1031" s="432"/>
      <c r="H1031" s="432"/>
      <c r="I1031" s="432"/>
      <c r="J1031" s="432"/>
      <c r="K1031" s="432"/>
      <c r="L1031" s="432"/>
      <c r="M1031" s="432"/>
      <c r="N1031" s="432"/>
    </row>
    <row r="1032" spans="1:14">
      <c r="A1032" s="438">
        <v>21499</v>
      </c>
      <c r="B1032" s="398" t="s">
        <v>2398</v>
      </c>
      <c r="C1032" s="307">
        <f t="shared" si="16"/>
        <v>113</v>
      </c>
      <c r="D1032" s="432"/>
      <c r="E1032" s="432"/>
      <c r="F1032" s="438"/>
      <c r="G1032" s="432"/>
      <c r="H1032" s="432"/>
      <c r="I1032" s="432"/>
      <c r="J1032" s="432"/>
      <c r="K1032" s="432">
        <v>2</v>
      </c>
      <c r="L1032" s="432"/>
      <c r="M1032" s="432"/>
      <c r="N1032" s="432">
        <v>111</v>
      </c>
    </row>
    <row r="1033" hidden="1" spans="1:14">
      <c r="A1033" s="438">
        <v>2149901</v>
      </c>
      <c r="B1033" s="398" t="s">
        <v>2399</v>
      </c>
      <c r="C1033" s="307">
        <f t="shared" si="16"/>
        <v>0</v>
      </c>
      <c r="D1033" s="432"/>
      <c r="E1033" s="432"/>
      <c r="F1033" s="438"/>
      <c r="G1033" s="432"/>
      <c r="H1033" s="432"/>
      <c r="I1033" s="432"/>
      <c r="J1033" s="432"/>
      <c r="K1033" s="432"/>
      <c r="L1033" s="432"/>
      <c r="M1033" s="432"/>
      <c r="N1033" s="432"/>
    </row>
    <row r="1034" spans="1:14">
      <c r="A1034" s="438">
        <v>2149999</v>
      </c>
      <c r="B1034" s="398" t="s">
        <v>2400</v>
      </c>
      <c r="C1034" s="307">
        <f t="shared" si="16"/>
        <v>113</v>
      </c>
      <c r="D1034" s="432"/>
      <c r="E1034" s="432"/>
      <c r="F1034" s="438"/>
      <c r="G1034" s="432"/>
      <c r="H1034" s="432"/>
      <c r="I1034" s="432"/>
      <c r="J1034" s="432"/>
      <c r="K1034" s="432">
        <v>2</v>
      </c>
      <c r="L1034" s="432"/>
      <c r="M1034" s="432"/>
      <c r="N1034" s="432">
        <v>111</v>
      </c>
    </row>
    <row r="1035" spans="1:16">
      <c r="A1035" s="438">
        <v>215</v>
      </c>
      <c r="B1035" s="439" t="s">
        <v>2401</v>
      </c>
      <c r="C1035" s="307">
        <f t="shared" si="16"/>
        <v>4161</v>
      </c>
      <c r="D1035" s="432"/>
      <c r="E1035" s="432"/>
      <c r="F1035" s="445">
        <v>1984</v>
      </c>
      <c r="G1035" s="432"/>
      <c r="H1035" s="432"/>
      <c r="I1035" s="432"/>
      <c r="J1035" s="432">
        <v>69</v>
      </c>
      <c r="K1035" s="432">
        <v>375</v>
      </c>
      <c r="L1035" s="432">
        <v>800</v>
      </c>
      <c r="M1035" s="432"/>
      <c r="N1035" s="432">
        <v>633</v>
      </c>
      <c r="O1035"/>
      <c r="P1035">
        <v>300</v>
      </c>
    </row>
    <row r="1036" hidden="1" spans="1:14">
      <c r="A1036" s="438">
        <v>21501</v>
      </c>
      <c r="B1036" s="398" t="s">
        <v>2402</v>
      </c>
      <c r="C1036" s="307">
        <f t="shared" si="16"/>
        <v>0</v>
      </c>
      <c r="D1036" s="432"/>
      <c r="E1036" s="432"/>
      <c r="F1036" s="438"/>
      <c r="G1036" s="432"/>
      <c r="H1036" s="432"/>
      <c r="I1036" s="432"/>
      <c r="J1036" s="432"/>
      <c r="K1036" s="432"/>
      <c r="L1036" s="432"/>
      <c r="M1036" s="432"/>
      <c r="N1036" s="432"/>
    </row>
    <row r="1037" hidden="1" spans="1:14">
      <c r="A1037" s="438">
        <v>2150101</v>
      </c>
      <c r="B1037" s="398" t="s">
        <v>1621</v>
      </c>
      <c r="C1037" s="307">
        <f t="shared" si="16"/>
        <v>0</v>
      </c>
      <c r="D1037" s="432"/>
      <c r="E1037" s="432"/>
      <c r="F1037" s="438"/>
      <c r="G1037" s="432"/>
      <c r="H1037" s="432"/>
      <c r="I1037" s="432"/>
      <c r="J1037" s="432"/>
      <c r="K1037" s="432"/>
      <c r="L1037" s="432"/>
      <c r="M1037" s="432"/>
      <c r="N1037" s="432"/>
    </row>
    <row r="1038" hidden="1" spans="1:14">
      <c r="A1038" s="438">
        <v>2150102</v>
      </c>
      <c r="B1038" s="398" t="s">
        <v>1622</v>
      </c>
      <c r="C1038" s="307">
        <f t="shared" si="16"/>
        <v>0</v>
      </c>
      <c r="D1038" s="432"/>
      <c r="E1038" s="432"/>
      <c r="F1038" s="438"/>
      <c r="G1038" s="432"/>
      <c r="H1038" s="432"/>
      <c r="I1038" s="432"/>
      <c r="J1038" s="432"/>
      <c r="K1038" s="432"/>
      <c r="L1038" s="432"/>
      <c r="M1038" s="432"/>
      <c r="N1038" s="432"/>
    </row>
    <row r="1039" hidden="1" spans="1:14">
      <c r="A1039" s="438">
        <v>2150103</v>
      </c>
      <c r="B1039" s="398" t="s">
        <v>1623</v>
      </c>
      <c r="C1039" s="307">
        <f t="shared" si="16"/>
        <v>0</v>
      </c>
      <c r="D1039" s="432"/>
      <c r="E1039" s="432"/>
      <c r="F1039" s="438"/>
      <c r="G1039" s="432"/>
      <c r="H1039" s="432"/>
      <c r="I1039" s="432"/>
      <c r="J1039" s="432"/>
      <c r="K1039" s="432"/>
      <c r="L1039" s="432"/>
      <c r="M1039" s="432"/>
      <c r="N1039" s="432"/>
    </row>
    <row r="1040" hidden="1" spans="1:14">
      <c r="A1040" s="438">
        <v>2150104</v>
      </c>
      <c r="B1040" s="398" t="s">
        <v>2403</v>
      </c>
      <c r="C1040" s="307">
        <f t="shared" si="16"/>
        <v>0</v>
      </c>
      <c r="D1040" s="432"/>
      <c r="E1040" s="432"/>
      <c r="F1040" s="438"/>
      <c r="G1040" s="432"/>
      <c r="H1040" s="432"/>
      <c r="I1040" s="432"/>
      <c r="J1040" s="432"/>
      <c r="K1040" s="432"/>
      <c r="L1040" s="432"/>
      <c r="M1040" s="432"/>
      <c r="N1040" s="432"/>
    </row>
    <row r="1041" hidden="1" spans="1:14">
      <c r="A1041" s="438">
        <v>2150105</v>
      </c>
      <c r="B1041" s="398" t="s">
        <v>2404</v>
      </c>
      <c r="C1041" s="307">
        <f t="shared" si="16"/>
        <v>0</v>
      </c>
      <c r="D1041" s="432"/>
      <c r="E1041" s="432"/>
      <c r="F1041" s="438"/>
      <c r="G1041" s="432"/>
      <c r="H1041" s="432"/>
      <c r="I1041" s="432"/>
      <c r="J1041" s="432"/>
      <c r="K1041" s="432"/>
      <c r="L1041" s="432"/>
      <c r="M1041" s="432"/>
      <c r="N1041" s="432"/>
    </row>
    <row r="1042" hidden="1" spans="1:14">
      <c r="A1042" s="438">
        <v>2150106</v>
      </c>
      <c r="B1042" s="398" t="s">
        <v>2405</v>
      </c>
      <c r="C1042" s="307">
        <f t="shared" si="16"/>
        <v>0</v>
      </c>
      <c r="D1042" s="432"/>
      <c r="E1042" s="432"/>
      <c r="F1042" s="438"/>
      <c r="G1042" s="432"/>
      <c r="H1042" s="432"/>
      <c r="I1042" s="432"/>
      <c r="J1042" s="432"/>
      <c r="K1042" s="432"/>
      <c r="L1042" s="432"/>
      <c r="M1042" s="432"/>
      <c r="N1042" s="432"/>
    </row>
    <row r="1043" hidden="1" spans="1:14">
      <c r="A1043" s="438">
        <v>2150107</v>
      </c>
      <c r="B1043" s="398" t="s">
        <v>2406</v>
      </c>
      <c r="C1043" s="307">
        <f t="shared" si="16"/>
        <v>0</v>
      </c>
      <c r="D1043" s="432"/>
      <c r="E1043" s="432"/>
      <c r="F1043" s="438"/>
      <c r="G1043" s="432"/>
      <c r="H1043" s="432"/>
      <c r="I1043" s="432"/>
      <c r="J1043" s="432"/>
      <c r="K1043" s="432"/>
      <c r="L1043" s="432"/>
      <c r="M1043" s="432"/>
      <c r="N1043" s="432"/>
    </row>
    <row r="1044" hidden="1" spans="1:14">
      <c r="A1044" s="438">
        <v>2150108</v>
      </c>
      <c r="B1044" s="398" t="s">
        <v>2407</v>
      </c>
      <c r="C1044" s="307">
        <f t="shared" si="16"/>
        <v>0</v>
      </c>
      <c r="D1044" s="432"/>
      <c r="E1044" s="432"/>
      <c r="F1044" s="438"/>
      <c r="G1044" s="432"/>
      <c r="H1044" s="432"/>
      <c r="I1044" s="432"/>
      <c r="J1044" s="432"/>
      <c r="K1044" s="432"/>
      <c r="L1044" s="432"/>
      <c r="M1044" s="432"/>
      <c r="N1044" s="432"/>
    </row>
    <row r="1045" hidden="1" spans="1:14">
      <c r="A1045" s="438">
        <v>2150199</v>
      </c>
      <c r="B1045" s="398" t="s">
        <v>2408</v>
      </c>
      <c r="C1045" s="307">
        <f t="shared" si="16"/>
        <v>0</v>
      </c>
      <c r="D1045" s="432"/>
      <c r="E1045" s="432"/>
      <c r="F1045" s="438"/>
      <c r="G1045" s="432"/>
      <c r="H1045" s="432"/>
      <c r="I1045" s="432"/>
      <c r="J1045" s="432"/>
      <c r="K1045" s="432"/>
      <c r="L1045" s="432"/>
      <c r="M1045" s="432"/>
      <c r="N1045" s="432"/>
    </row>
    <row r="1046" spans="1:14">
      <c r="A1046" s="438">
        <v>21502</v>
      </c>
      <c r="B1046" s="398" t="s">
        <v>2409</v>
      </c>
      <c r="C1046" s="307">
        <f t="shared" si="16"/>
        <v>533</v>
      </c>
      <c r="D1046" s="432"/>
      <c r="E1046" s="432"/>
      <c r="F1046" s="438"/>
      <c r="G1046" s="432"/>
      <c r="H1046" s="432"/>
      <c r="I1046" s="432"/>
      <c r="J1046" s="432"/>
      <c r="K1046" s="432"/>
      <c r="L1046" s="432"/>
      <c r="M1046" s="432"/>
      <c r="N1046" s="432">
        <v>533</v>
      </c>
    </row>
    <row r="1047" hidden="1" spans="1:14">
      <c r="A1047" s="438">
        <v>2150201</v>
      </c>
      <c r="B1047" s="398" t="s">
        <v>1621</v>
      </c>
      <c r="C1047" s="307">
        <f t="shared" si="16"/>
        <v>0</v>
      </c>
      <c r="D1047" s="432"/>
      <c r="E1047" s="432"/>
      <c r="F1047" s="438"/>
      <c r="G1047" s="432"/>
      <c r="H1047" s="432"/>
      <c r="I1047" s="432"/>
      <c r="J1047" s="432"/>
      <c r="K1047" s="432"/>
      <c r="L1047" s="432"/>
      <c r="M1047" s="432"/>
      <c r="N1047" s="432"/>
    </row>
    <row r="1048" hidden="1" spans="1:14">
      <c r="A1048" s="438">
        <v>2150202</v>
      </c>
      <c r="B1048" s="398" t="s">
        <v>1622</v>
      </c>
      <c r="C1048" s="307">
        <f t="shared" si="16"/>
        <v>0</v>
      </c>
      <c r="D1048" s="432"/>
      <c r="E1048" s="432"/>
      <c r="F1048" s="438"/>
      <c r="G1048" s="432"/>
      <c r="H1048" s="432"/>
      <c r="I1048" s="432"/>
      <c r="J1048" s="432"/>
      <c r="K1048" s="432"/>
      <c r="L1048" s="432"/>
      <c r="M1048" s="432"/>
      <c r="N1048" s="432"/>
    </row>
    <row r="1049" hidden="1" spans="1:14">
      <c r="A1049" s="438">
        <v>2150203</v>
      </c>
      <c r="B1049" s="398" t="s">
        <v>1623</v>
      </c>
      <c r="C1049" s="307">
        <f t="shared" si="16"/>
        <v>0</v>
      </c>
      <c r="D1049" s="432"/>
      <c r="E1049" s="432"/>
      <c r="F1049" s="438"/>
      <c r="G1049" s="432"/>
      <c r="H1049" s="432"/>
      <c r="I1049" s="432"/>
      <c r="J1049" s="432"/>
      <c r="K1049" s="432"/>
      <c r="L1049" s="432"/>
      <c r="M1049" s="432"/>
      <c r="N1049" s="432"/>
    </row>
    <row r="1050" hidden="1" spans="1:14">
      <c r="A1050" s="438">
        <v>2150204</v>
      </c>
      <c r="B1050" s="398" t="s">
        <v>2410</v>
      </c>
      <c r="C1050" s="307">
        <f t="shared" si="16"/>
        <v>0</v>
      </c>
      <c r="D1050" s="432"/>
      <c r="E1050" s="432"/>
      <c r="F1050" s="438"/>
      <c r="G1050" s="432"/>
      <c r="H1050" s="432"/>
      <c r="I1050" s="432"/>
      <c r="J1050" s="432"/>
      <c r="K1050" s="432"/>
      <c r="L1050" s="432"/>
      <c r="M1050" s="432"/>
      <c r="N1050" s="432"/>
    </row>
    <row r="1051" spans="1:14">
      <c r="A1051" s="438">
        <v>2150205</v>
      </c>
      <c r="B1051" s="398" t="s">
        <v>2411</v>
      </c>
      <c r="C1051" s="307">
        <f t="shared" si="16"/>
        <v>533</v>
      </c>
      <c r="D1051" s="432"/>
      <c r="E1051" s="432"/>
      <c r="F1051" s="438"/>
      <c r="G1051" s="432"/>
      <c r="H1051" s="432"/>
      <c r="I1051" s="432"/>
      <c r="J1051" s="432"/>
      <c r="K1051" s="432"/>
      <c r="L1051" s="432"/>
      <c r="M1051" s="432"/>
      <c r="N1051" s="432">
        <v>533</v>
      </c>
    </row>
    <row r="1052" hidden="1" spans="1:14">
      <c r="A1052" s="438">
        <v>2150206</v>
      </c>
      <c r="B1052" s="398" t="s">
        <v>2412</v>
      </c>
      <c r="C1052" s="307">
        <f t="shared" si="16"/>
        <v>0</v>
      </c>
      <c r="D1052" s="432"/>
      <c r="E1052" s="432"/>
      <c r="F1052" s="438"/>
      <c r="G1052" s="432"/>
      <c r="H1052" s="432"/>
      <c r="I1052" s="432"/>
      <c r="J1052" s="432"/>
      <c r="K1052" s="432"/>
      <c r="L1052" s="432"/>
      <c r="M1052" s="432"/>
      <c r="N1052" s="432"/>
    </row>
    <row r="1053" hidden="1" spans="1:14">
      <c r="A1053" s="438">
        <v>2150207</v>
      </c>
      <c r="B1053" s="398" t="s">
        <v>2413</v>
      </c>
      <c r="C1053" s="307">
        <f t="shared" si="16"/>
        <v>0</v>
      </c>
      <c r="D1053" s="432"/>
      <c r="E1053" s="432"/>
      <c r="F1053" s="438"/>
      <c r="G1053" s="432"/>
      <c r="H1053" s="432"/>
      <c r="I1053" s="432"/>
      <c r="J1053" s="432"/>
      <c r="K1053" s="432"/>
      <c r="L1053" s="432"/>
      <c r="M1053" s="432"/>
      <c r="N1053" s="432"/>
    </row>
    <row r="1054" hidden="1" spans="1:14">
      <c r="A1054" s="438">
        <v>2150208</v>
      </c>
      <c r="B1054" s="398" t="s">
        <v>2414</v>
      </c>
      <c r="C1054" s="307">
        <f t="shared" si="16"/>
        <v>0</v>
      </c>
      <c r="D1054" s="432"/>
      <c r="E1054" s="432"/>
      <c r="F1054" s="438"/>
      <c r="G1054" s="432"/>
      <c r="H1054" s="432"/>
      <c r="I1054" s="432"/>
      <c r="J1054" s="432"/>
      <c r="K1054" s="432"/>
      <c r="L1054" s="432"/>
      <c r="M1054" s="432"/>
      <c r="N1054" s="432"/>
    </row>
    <row r="1055" hidden="1" spans="1:14">
      <c r="A1055" s="438">
        <v>2150209</v>
      </c>
      <c r="B1055" s="398" t="s">
        <v>2415</v>
      </c>
      <c r="C1055" s="307">
        <f t="shared" si="16"/>
        <v>0</v>
      </c>
      <c r="D1055" s="432"/>
      <c r="E1055" s="432"/>
      <c r="F1055" s="438"/>
      <c r="G1055" s="432"/>
      <c r="H1055" s="432"/>
      <c r="I1055" s="432"/>
      <c r="J1055" s="432"/>
      <c r="K1055" s="432"/>
      <c r="L1055" s="432"/>
      <c r="M1055" s="432"/>
      <c r="N1055" s="432"/>
    </row>
    <row r="1056" hidden="1" spans="1:14">
      <c r="A1056" s="438">
        <v>2150210</v>
      </c>
      <c r="B1056" s="398" t="s">
        <v>2416</v>
      </c>
      <c r="C1056" s="307">
        <f t="shared" si="16"/>
        <v>0</v>
      </c>
      <c r="D1056" s="432"/>
      <c r="E1056" s="432"/>
      <c r="F1056" s="438"/>
      <c r="G1056" s="432"/>
      <c r="H1056" s="432"/>
      <c r="I1056" s="432"/>
      <c r="J1056" s="432"/>
      <c r="K1056" s="432"/>
      <c r="L1056" s="432"/>
      <c r="M1056" s="432"/>
      <c r="N1056" s="432"/>
    </row>
    <row r="1057" hidden="1" spans="1:14">
      <c r="A1057" s="438">
        <v>2150212</v>
      </c>
      <c r="B1057" s="398" t="s">
        <v>2417</v>
      </c>
      <c r="C1057" s="307">
        <f t="shared" si="16"/>
        <v>0</v>
      </c>
      <c r="D1057" s="432"/>
      <c r="E1057" s="432"/>
      <c r="F1057" s="438"/>
      <c r="G1057" s="432"/>
      <c r="H1057" s="432"/>
      <c r="I1057" s="432"/>
      <c r="J1057" s="432"/>
      <c r="K1057" s="432"/>
      <c r="L1057" s="432"/>
      <c r="M1057" s="432"/>
      <c r="N1057" s="432"/>
    </row>
    <row r="1058" hidden="1" spans="1:14">
      <c r="A1058" s="438">
        <v>2150213</v>
      </c>
      <c r="B1058" s="398" t="s">
        <v>2418</v>
      </c>
      <c r="C1058" s="307">
        <f t="shared" si="16"/>
        <v>0</v>
      </c>
      <c r="D1058" s="432"/>
      <c r="E1058" s="432"/>
      <c r="F1058" s="438"/>
      <c r="G1058" s="432"/>
      <c r="H1058" s="432"/>
      <c r="I1058" s="432"/>
      <c r="J1058" s="432"/>
      <c r="K1058" s="432"/>
      <c r="L1058" s="432"/>
      <c r="M1058" s="432"/>
      <c r="N1058" s="432"/>
    </row>
    <row r="1059" hidden="1" spans="1:14">
      <c r="A1059" s="438">
        <v>2150214</v>
      </c>
      <c r="B1059" s="398" t="s">
        <v>2419</v>
      </c>
      <c r="C1059" s="307">
        <f t="shared" si="16"/>
        <v>0</v>
      </c>
      <c r="D1059" s="432"/>
      <c r="E1059" s="432"/>
      <c r="F1059" s="438"/>
      <c r="G1059" s="432"/>
      <c r="H1059" s="432"/>
      <c r="I1059" s="432"/>
      <c r="J1059" s="432"/>
      <c r="K1059" s="432"/>
      <c r="L1059" s="432"/>
      <c r="M1059" s="432"/>
      <c r="N1059" s="432"/>
    </row>
    <row r="1060" hidden="1" spans="1:14">
      <c r="A1060" s="438">
        <v>2150215</v>
      </c>
      <c r="B1060" s="398" t="s">
        <v>2420</v>
      </c>
      <c r="C1060" s="307">
        <f t="shared" si="16"/>
        <v>0</v>
      </c>
      <c r="D1060" s="432"/>
      <c r="E1060" s="432"/>
      <c r="F1060" s="438"/>
      <c r="G1060" s="432"/>
      <c r="H1060" s="432"/>
      <c r="I1060" s="432"/>
      <c r="J1060" s="432"/>
      <c r="K1060" s="432"/>
      <c r="L1060" s="432"/>
      <c r="M1060" s="432"/>
      <c r="N1060" s="432"/>
    </row>
    <row r="1061" hidden="1" spans="1:14">
      <c r="A1061" s="438">
        <v>2150299</v>
      </c>
      <c r="B1061" s="398" t="s">
        <v>2421</v>
      </c>
      <c r="C1061" s="307">
        <f t="shared" si="16"/>
        <v>0</v>
      </c>
      <c r="D1061" s="432"/>
      <c r="E1061" s="432"/>
      <c r="F1061" s="438"/>
      <c r="G1061" s="432"/>
      <c r="H1061" s="432"/>
      <c r="I1061" s="432"/>
      <c r="J1061" s="432"/>
      <c r="K1061" s="432"/>
      <c r="L1061" s="432"/>
      <c r="M1061" s="432"/>
      <c r="N1061" s="432"/>
    </row>
    <row r="1062" hidden="1" spans="1:14">
      <c r="A1062" s="438">
        <v>21503</v>
      </c>
      <c r="B1062" s="398" t="s">
        <v>2422</v>
      </c>
      <c r="C1062" s="307">
        <f t="shared" si="16"/>
        <v>0</v>
      </c>
      <c r="D1062" s="432"/>
      <c r="E1062" s="432"/>
      <c r="F1062" s="438"/>
      <c r="G1062" s="432"/>
      <c r="H1062" s="432"/>
      <c r="I1062" s="432"/>
      <c r="J1062" s="432"/>
      <c r="K1062" s="432"/>
      <c r="L1062" s="432"/>
      <c r="M1062" s="432"/>
      <c r="N1062" s="432"/>
    </row>
    <row r="1063" hidden="1" spans="1:14">
      <c r="A1063" s="438">
        <v>2150301</v>
      </c>
      <c r="B1063" s="398" t="s">
        <v>1621</v>
      </c>
      <c r="C1063" s="307">
        <f t="shared" si="16"/>
        <v>0</v>
      </c>
      <c r="D1063" s="432"/>
      <c r="E1063" s="432"/>
      <c r="F1063" s="438"/>
      <c r="G1063" s="432"/>
      <c r="H1063" s="432"/>
      <c r="I1063" s="432"/>
      <c r="J1063" s="432"/>
      <c r="K1063" s="432"/>
      <c r="L1063" s="432"/>
      <c r="M1063" s="432"/>
      <c r="N1063" s="432"/>
    </row>
    <row r="1064" hidden="1" spans="1:14">
      <c r="A1064" s="438">
        <v>2150302</v>
      </c>
      <c r="B1064" s="398" t="s">
        <v>1622</v>
      </c>
      <c r="C1064" s="307">
        <f t="shared" si="16"/>
        <v>0</v>
      </c>
      <c r="D1064" s="432"/>
      <c r="E1064" s="432"/>
      <c r="F1064" s="438"/>
      <c r="G1064" s="432"/>
      <c r="H1064" s="432"/>
      <c r="I1064" s="432"/>
      <c r="J1064" s="432"/>
      <c r="K1064" s="432"/>
      <c r="L1064" s="432"/>
      <c r="M1064" s="432"/>
      <c r="N1064" s="432"/>
    </row>
    <row r="1065" hidden="1" spans="1:14">
      <c r="A1065" s="438">
        <v>2150303</v>
      </c>
      <c r="B1065" s="398" t="s">
        <v>1623</v>
      </c>
      <c r="C1065" s="307">
        <f t="shared" si="16"/>
        <v>0</v>
      </c>
      <c r="D1065" s="432"/>
      <c r="E1065" s="432"/>
      <c r="F1065" s="438"/>
      <c r="G1065" s="432"/>
      <c r="H1065" s="432"/>
      <c r="I1065" s="432"/>
      <c r="J1065" s="432"/>
      <c r="K1065" s="432"/>
      <c r="L1065" s="432"/>
      <c r="M1065" s="432"/>
      <c r="N1065" s="432"/>
    </row>
    <row r="1066" hidden="1" spans="1:14">
      <c r="A1066" s="438">
        <v>2150399</v>
      </c>
      <c r="B1066" s="398" t="s">
        <v>2423</v>
      </c>
      <c r="C1066" s="307">
        <f t="shared" si="16"/>
        <v>0</v>
      </c>
      <c r="D1066" s="432"/>
      <c r="E1066" s="432"/>
      <c r="F1066" s="438"/>
      <c r="G1066" s="432"/>
      <c r="H1066" s="432"/>
      <c r="I1066" s="432"/>
      <c r="J1066" s="432"/>
      <c r="K1066" s="432"/>
      <c r="L1066" s="432"/>
      <c r="M1066" s="432"/>
      <c r="N1066" s="432"/>
    </row>
    <row r="1067" spans="1:14">
      <c r="A1067" s="438">
        <v>21505</v>
      </c>
      <c r="B1067" s="398" t="s">
        <v>2424</v>
      </c>
      <c r="C1067" s="307">
        <f t="shared" si="16"/>
        <v>2820</v>
      </c>
      <c r="D1067" s="432"/>
      <c r="E1067" s="432"/>
      <c r="F1067" s="476">
        <v>1661</v>
      </c>
      <c r="G1067" s="432"/>
      <c r="H1067" s="432"/>
      <c r="I1067" s="432"/>
      <c r="J1067" s="432">
        <v>34</v>
      </c>
      <c r="K1067" s="432">
        <v>375</v>
      </c>
      <c r="L1067" s="432">
        <v>650</v>
      </c>
      <c r="M1067" s="432"/>
      <c r="N1067" s="432">
        <v>100</v>
      </c>
    </row>
    <row r="1068" spans="1:14">
      <c r="A1068" s="438">
        <v>2150501</v>
      </c>
      <c r="B1068" s="398" t="s">
        <v>1621</v>
      </c>
      <c r="C1068" s="307">
        <f t="shared" si="16"/>
        <v>605</v>
      </c>
      <c r="D1068" s="432"/>
      <c r="E1068" s="432"/>
      <c r="F1068" s="438">
        <v>605</v>
      </c>
      <c r="G1068" s="432"/>
      <c r="H1068" s="432"/>
      <c r="I1068" s="432"/>
      <c r="J1068" s="432"/>
      <c r="K1068" s="432"/>
      <c r="L1068" s="432"/>
      <c r="M1068" s="432"/>
      <c r="N1068" s="432"/>
    </row>
    <row r="1069" spans="1:14">
      <c r="A1069" s="438">
        <v>2150502</v>
      </c>
      <c r="B1069" s="398" t="s">
        <v>1622</v>
      </c>
      <c r="C1069" s="307">
        <f t="shared" si="16"/>
        <v>34</v>
      </c>
      <c r="D1069" s="432"/>
      <c r="E1069" s="432"/>
      <c r="F1069" s="438"/>
      <c r="G1069" s="432"/>
      <c r="H1069" s="432"/>
      <c r="I1069" s="432"/>
      <c r="J1069" s="432">
        <v>34</v>
      </c>
      <c r="K1069" s="432"/>
      <c r="L1069" s="432"/>
      <c r="M1069" s="432"/>
      <c r="N1069" s="432"/>
    </row>
    <row r="1070" hidden="1" spans="1:14">
      <c r="A1070" s="438">
        <v>2150503</v>
      </c>
      <c r="B1070" s="398" t="s">
        <v>1623</v>
      </c>
      <c r="C1070" s="307">
        <f t="shared" si="16"/>
        <v>0</v>
      </c>
      <c r="D1070" s="432"/>
      <c r="E1070" s="432"/>
      <c r="F1070" s="438"/>
      <c r="G1070" s="432"/>
      <c r="H1070" s="432"/>
      <c r="I1070" s="432"/>
      <c r="J1070" s="432"/>
      <c r="K1070" s="432"/>
      <c r="L1070" s="432"/>
      <c r="M1070" s="432"/>
      <c r="N1070" s="432"/>
    </row>
    <row r="1071" hidden="1" spans="1:14">
      <c r="A1071" s="438">
        <v>2150505</v>
      </c>
      <c r="B1071" s="398" t="s">
        <v>2425</v>
      </c>
      <c r="C1071" s="307">
        <f t="shared" si="16"/>
        <v>0</v>
      </c>
      <c r="D1071" s="432"/>
      <c r="E1071" s="432"/>
      <c r="F1071" s="438"/>
      <c r="G1071" s="432"/>
      <c r="H1071" s="432"/>
      <c r="I1071" s="432"/>
      <c r="J1071" s="432"/>
      <c r="K1071" s="432"/>
      <c r="L1071" s="432"/>
      <c r="M1071" s="432"/>
      <c r="N1071" s="432"/>
    </row>
    <row r="1072" hidden="1" spans="1:14">
      <c r="A1072" s="438">
        <v>2150507</v>
      </c>
      <c r="B1072" s="398" t="s">
        <v>2426</v>
      </c>
      <c r="C1072" s="307">
        <f t="shared" si="16"/>
        <v>0</v>
      </c>
      <c r="D1072" s="432"/>
      <c r="E1072" s="432"/>
      <c r="F1072" s="438"/>
      <c r="G1072" s="432"/>
      <c r="H1072" s="432"/>
      <c r="I1072" s="432"/>
      <c r="J1072" s="432"/>
      <c r="K1072" s="432"/>
      <c r="L1072" s="432"/>
      <c r="M1072" s="432"/>
      <c r="N1072" s="432"/>
    </row>
    <row r="1073" hidden="1" spans="1:14">
      <c r="A1073" s="438">
        <v>2150508</v>
      </c>
      <c r="B1073" s="398" t="s">
        <v>2427</v>
      </c>
      <c r="C1073" s="307">
        <f t="shared" si="16"/>
        <v>0</v>
      </c>
      <c r="D1073" s="432"/>
      <c r="E1073" s="432"/>
      <c r="F1073" s="438"/>
      <c r="G1073" s="432"/>
      <c r="H1073" s="432"/>
      <c r="I1073" s="432"/>
      <c r="J1073" s="432"/>
      <c r="K1073" s="432"/>
      <c r="L1073" s="432"/>
      <c r="M1073" s="432"/>
      <c r="N1073" s="432"/>
    </row>
    <row r="1074" hidden="1" spans="1:14">
      <c r="A1074" s="438">
        <v>2150516</v>
      </c>
      <c r="B1074" s="398" t="s">
        <v>2428</v>
      </c>
      <c r="C1074" s="307">
        <f t="shared" si="16"/>
        <v>0</v>
      </c>
      <c r="D1074" s="432"/>
      <c r="E1074" s="432"/>
      <c r="F1074" s="438"/>
      <c r="G1074" s="432"/>
      <c r="H1074" s="432"/>
      <c r="I1074" s="432"/>
      <c r="J1074" s="432"/>
      <c r="K1074" s="432"/>
      <c r="L1074" s="432"/>
      <c r="M1074" s="432"/>
      <c r="N1074" s="432"/>
    </row>
    <row r="1075" spans="1:14">
      <c r="A1075" s="438">
        <v>2150517</v>
      </c>
      <c r="B1075" s="398" t="s">
        <v>2429</v>
      </c>
      <c r="C1075" s="307">
        <f t="shared" si="16"/>
        <v>1025</v>
      </c>
      <c r="D1075" s="432"/>
      <c r="E1075" s="432"/>
      <c r="F1075" s="438"/>
      <c r="G1075" s="432"/>
      <c r="H1075" s="432"/>
      <c r="I1075" s="432"/>
      <c r="J1075" s="432"/>
      <c r="K1075" s="432">
        <v>375</v>
      </c>
      <c r="L1075" s="432">
        <v>650</v>
      </c>
      <c r="M1075" s="432"/>
      <c r="N1075" s="432"/>
    </row>
    <row r="1076" spans="1:14">
      <c r="A1076" s="438">
        <v>2150550</v>
      </c>
      <c r="B1076" s="398" t="s">
        <v>1630</v>
      </c>
      <c r="C1076" s="307">
        <f t="shared" si="16"/>
        <v>1056</v>
      </c>
      <c r="D1076" s="432"/>
      <c r="E1076" s="432"/>
      <c r="F1076" s="476">
        <v>1056</v>
      </c>
      <c r="G1076" s="432"/>
      <c r="H1076" s="432"/>
      <c r="I1076" s="432"/>
      <c r="J1076" s="432"/>
      <c r="K1076" s="432"/>
      <c r="L1076" s="432"/>
      <c r="M1076" s="432"/>
      <c r="N1076" s="432"/>
    </row>
    <row r="1077" spans="1:14">
      <c r="A1077" s="438">
        <v>2150599</v>
      </c>
      <c r="B1077" s="398" t="s">
        <v>2430</v>
      </c>
      <c r="C1077" s="307">
        <f t="shared" si="16"/>
        <v>100</v>
      </c>
      <c r="D1077" s="432"/>
      <c r="E1077" s="432"/>
      <c r="F1077" s="438"/>
      <c r="G1077" s="432"/>
      <c r="H1077" s="432"/>
      <c r="I1077" s="432"/>
      <c r="J1077" s="432"/>
      <c r="K1077" s="432"/>
      <c r="L1077" s="432"/>
      <c r="M1077" s="432"/>
      <c r="N1077" s="432">
        <v>100</v>
      </c>
    </row>
    <row r="1078" spans="1:14">
      <c r="A1078" s="438">
        <v>21507</v>
      </c>
      <c r="B1078" s="398" t="s">
        <v>2431</v>
      </c>
      <c r="C1078" s="307">
        <f t="shared" si="16"/>
        <v>358</v>
      </c>
      <c r="D1078" s="432"/>
      <c r="E1078" s="432"/>
      <c r="F1078" s="438">
        <v>323</v>
      </c>
      <c r="G1078" s="432"/>
      <c r="H1078" s="432"/>
      <c r="I1078" s="432"/>
      <c r="J1078" s="432">
        <v>35</v>
      </c>
      <c r="K1078" s="432"/>
      <c r="L1078" s="432"/>
      <c r="M1078" s="432"/>
      <c r="N1078" s="432"/>
    </row>
    <row r="1079" spans="1:14">
      <c r="A1079" s="438">
        <v>2150701</v>
      </c>
      <c r="B1079" s="398" t="s">
        <v>1621</v>
      </c>
      <c r="C1079" s="307">
        <f t="shared" si="16"/>
        <v>358</v>
      </c>
      <c r="D1079" s="432"/>
      <c r="E1079" s="432"/>
      <c r="F1079" s="438">
        <v>323</v>
      </c>
      <c r="G1079" s="432"/>
      <c r="H1079" s="432"/>
      <c r="I1079" s="432"/>
      <c r="J1079" s="432">
        <v>35</v>
      </c>
      <c r="K1079" s="432"/>
      <c r="L1079" s="432"/>
      <c r="M1079" s="432"/>
      <c r="N1079" s="432"/>
    </row>
    <row r="1080" hidden="1" spans="1:14">
      <c r="A1080" s="438">
        <v>2150702</v>
      </c>
      <c r="B1080" s="398" t="s">
        <v>1622</v>
      </c>
      <c r="C1080" s="307">
        <f t="shared" si="16"/>
        <v>0</v>
      </c>
      <c r="D1080" s="432"/>
      <c r="E1080" s="432"/>
      <c r="F1080" s="438"/>
      <c r="G1080" s="432"/>
      <c r="H1080" s="432"/>
      <c r="I1080" s="432"/>
      <c r="J1080" s="432"/>
      <c r="K1080" s="432"/>
      <c r="L1080" s="432"/>
      <c r="M1080" s="432"/>
      <c r="N1080" s="432"/>
    </row>
    <row r="1081" hidden="1" spans="1:14">
      <c r="A1081" s="438">
        <v>2150703</v>
      </c>
      <c r="B1081" s="398" t="s">
        <v>1623</v>
      </c>
      <c r="C1081" s="307">
        <f t="shared" si="16"/>
        <v>0</v>
      </c>
      <c r="D1081" s="432"/>
      <c r="E1081" s="432"/>
      <c r="F1081" s="438"/>
      <c r="G1081" s="432"/>
      <c r="H1081" s="432"/>
      <c r="I1081" s="432"/>
      <c r="J1081" s="432"/>
      <c r="K1081" s="432"/>
      <c r="L1081" s="432"/>
      <c r="M1081" s="432"/>
      <c r="N1081" s="432"/>
    </row>
    <row r="1082" hidden="1" spans="1:14">
      <c r="A1082" s="438">
        <v>2150704</v>
      </c>
      <c r="B1082" s="398" t="s">
        <v>2432</v>
      </c>
      <c r="C1082" s="307">
        <f t="shared" si="16"/>
        <v>0</v>
      </c>
      <c r="D1082" s="432"/>
      <c r="E1082" s="432"/>
      <c r="F1082" s="438"/>
      <c r="G1082" s="432"/>
      <c r="H1082" s="432"/>
      <c r="I1082" s="432"/>
      <c r="J1082" s="432"/>
      <c r="K1082" s="432"/>
      <c r="L1082" s="432"/>
      <c r="M1082" s="432"/>
      <c r="N1082" s="432"/>
    </row>
    <row r="1083" hidden="1" spans="1:14">
      <c r="A1083" s="438">
        <v>2150705</v>
      </c>
      <c r="B1083" s="398" t="s">
        <v>2433</v>
      </c>
      <c r="C1083" s="307">
        <f t="shared" si="16"/>
        <v>0</v>
      </c>
      <c r="D1083" s="432"/>
      <c r="E1083" s="432"/>
      <c r="F1083" s="438"/>
      <c r="G1083" s="432"/>
      <c r="H1083" s="432"/>
      <c r="I1083" s="432"/>
      <c r="J1083" s="432"/>
      <c r="K1083" s="432"/>
      <c r="L1083" s="432"/>
      <c r="M1083" s="432"/>
      <c r="N1083" s="432"/>
    </row>
    <row r="1084" hidden="1" spans="1:14">
      <c r="A1084" s="438">
        <v>2150799</v>
      </c>
      <c r="B1084" s="398" t="s">
        <v>2434</v>
      </c>
      <c r="C1084" s="307">
        <f t="shared" si="16"/>
        <v>0</v>
      </c>
      <c r="D1084" s="432"/>
      <c r="E1084" s="432"/>
      <c r="F1084" s="438"/>
      <c r="G1084" s="432"/>
      <c r="H1084" s="432"/>
      <c r="I1084" s="432"/>
      <c r="J1084" s="432"/>
      <c r="K1084" s="432"/>
      <c r="L1084" s="432"/>
      <c r="M1084" s="432"/>
      <c r="N1084" s="432"/>
    </row>
    <row r="1085" spans="1:16">
      <c r="A1085" s="438">
        <v>21508</v>
      </c>
      <c r="B1085" s="398" t="s">
        <v>2435</v>
      </c>
      <c r="C1085" s="307">
        <f t="shared" si="16"/>
        <v>450</v>
      </c>
      <c r="D1085" s="432"/>
      <c r="E1085" s="432"/>
      <c r="F1085" s="438"/>
      <c r="G1085" s="432"/>
      <c r="H1085" s="432"/>
      <c r="I1085" s="432"/>
      <c r="J1085" s="432">
        <v>0</v>
      </c>
      <c r="K1085" s="432"/>
      <c r="L1085" s="432">
        <v>150</v>
      </c>
      <c r="M1085" s="432"/>
      <c r="N1085" s="432"/>
      <c r="O1085"/>
      <c r="P1085">
        <v>300</v>
      </c>
    </row>
    <row r="1086" hidden="1" spans="1:14">
      <c r="A1086" s="438">
        <v>2150801</v>
      </c>
      <c r="B1086" s="398" t="s">
        <v>1621</v>
      </c>
      <c r="C1086" s="307">
        <f t="shared" si="16"/>
        <v>0</v>
      </c>
      <c r="D1086" s="432"/>
      <c r="E1086" s="432"/>
      <c r="F1086" s="438"/>
      <c r="G1086" s="432"/>
      <c r="H1086" s="432"/>
      <c r="I1086" s="432"/>
      <c r="J1086" s="432"/>
      <c r="K1086" s="432"/>
      <c r="L1086" s="432"/>
      <c r="M1086" s="432"/>
      <c r="N1086" s="432"/>
    </row>
    <row r="1087" hidden="1" spans="1:14">
      <c r="A1087" s="438">
        <v>2150802</v>
      </c>
      <c r="B1087" s="398" t="s">
        <v>1622</v>
      </c>
      <c r="C1087" s="307">
        <f t="shared" si="16"/>
        <v>0</v>
      </c>
      <c r="D1087" s="432"/>
      <c r="E1087" s="432"/>
      <c r="F1087" s="438"/>
      <c r="G1087" s="432"/>
      <c r="H1087" s="432"/>
      <c r="I1087" s="432"/>
      <c r="J1087" s="432"/>
      <c r="K1087" s="432"/>
      <c r="L1087" s="432"/>
      <c r="M1087" s="432"/>
      <c r="N1087" s="432"/>
    </row>
    <row r="1088" hidden="1" spans="1:14">
      <c r="A1088" s="438">
        <v>2150803</v>
      </c>
      <c r="B1088" s="398" t="s">
        <v>1623</v>
      </c>
      <c r="C1088" s="307">
        <f t="shared" si="16"/>
        <v>0</v>
      </c>
      <c r="D1088" s="432"/>
      <c r="E1088" s="432"/>
      <c r="F1088" s="438"/>
      <c r="G1088" s="432"/>
      <c r="H1088" s="432"/>
      <c r="I1088" s="432"/>
      <c r="J1088" s="432"/>
      <c r="K1088" s="432"/>
      <c r="L1088" s="432"/>
      <c r="M1088" s="432"/>
      <c r="N1088" s="432"/>
    </row>
    <row r="1089" hidden="1" spans="1:14">
      <c r="A1089" s="438">
        <v>2150804</v>
      </c>
      <c r="B1089" s="398" t="s">
        <v>2436</v>
      </c>
      <c r="C1089" s="307">
        <f t="shared" si="16"/>
        <v>0</v>
      </c>
      <c r="D1089" s="432"/>
      <c r="E1089" s="432"/>
      <c r="F1089" s="438"/>
      <c r="G1089" s="432"/>
      <c r="H1089" s="432"/>
      <c r="I1089" s="432"/>
      <c r="J1089" s="432"/>
      <c r="K1089" s="432"/>
      <c r="L1089" s="432"/>
      <c r="M1089" s="432"/>
      <c r="N1089" s="432"/>
    </row>
    <row r="1090" spans="1:16">
      <c r="A1090" s="438">
        <v>2150805</v>
      </c>
      <c r="B1090" s="398" t="s">
        <v>2437</v>
      </c>
      <c r="C1090" s="307">
        <f t="shared" si="16"/>
        <v>450</v>
      </c>
      <c r="D1090" s="432"/>
      <c r="E1090" s="432"/>
      <c r="F1090" s="438"/>
      <c r="G1090" s="432"/>
      <c r="H1090" s="432"/>
      <c r="I1090" s="432"/>
      <c r="J1090" s="432">
        <v>0</v>
      </c>
      <c r="K1090" s="432"/>
      <c r="L1090" s="432">
        <v>150</v>
      </c>
      <c r="M1090" s="432"/>
      <c r="N1090" s="432"/>
      <c r="O1090"/>
      <c r="P1090">
        <v>300</v>
      </c>
    </row>
    <row r="1091" hidden="1" spans="1:14">
      <c r="A1091" s="438">
        <v>2150806</v>
      </c>
      <c r="B1091" s="398" t="s">
        <v>2438</v>
      </c>
      <c r="C1091" s="307">
        <f t="shared" si="16"/>
        <v>0</v>
      </c>
      <c r="D1091" s="432"/>
      <c r="E1091" s="432"/>
      <c r="F1091" s="438"/>
      <c r="G1091" s="432"/>
      <c r="H1091" s="432"/>
      <c r="I1091" s="432"/>
      <c r="J1091" s="432"/>
      <c r="K1091" s="432"/>
      <c r="L1091" s="432"/>
      <c r="M1091" s="432"/>
      <c r="N1091" s="432"/>
    </row>
    <row r="1092" hidden="1" spans="1:14">
      <c r="A1092" s="438">
        <v>2150899</v>
      </c>
      <c r="B1092" s="398" t="s">
        <v>2439</v>
      </c>
      <c r="C1092" s="307">
        <f t="shared" si="16"/>
        <v>0</v>
      </c>
      <c r="D1092" s="432"/>
      <c r="E1092" s="432"/>
      <c r="F1092" s="438"/>
      <c r="G1092" s="432"/>
      <c r="H1092" s="432"/>
      <c r="I1092" s="432"/>
      <c r="J1092" s="432"/>
      <c r="K1092" s="432"/>
      <c r="L1092" s="432"/>
      <c r="M1092" s="432"/>
      <c r="N1092" s="432"/>
    </row>
    <row r="1093" hidden="1" spans="1:14">
      <c r="A1093" s="438">
        <v>21599</v>
      </c>
      <c r="B1093" s="398" t="s">
        <v>2440</v>
      </c>
      <c r="C1093" s="307">
        <f t="shared" si="16"/>
        <v>0</v>
      </c>
      <c r="D1093" s="432"/>
      <c r="E1093" s="432"/>
      <c r="F1093" s="438"/>
      <c r="G1093" s="432"/>
      <c r="H1093" s="432"/>
      <c r="I1093" s="432"/>
      <c r="J1093" s="432"/>
      <c r="K1093" s="432"/>
      <c r="L1093" s="432"/>
      <c r="M1093" s="432"/>
      <c r="N1093" s="432"/>
    </row>
    <row r="1094" hidden="1" spans="1:14">
      <c r="A1094" s="438">
        <v>2159901</v>
      </c>
      <c r="B1094" s="398" t="s">
        <v>2441</v>
      </c>
      <c r="C1094" s="307">
        <f t="shared" ref="C1094:C1157" si="17">D1094+E1094+F1094+G1094+H1094+I1094+J1094+K1094+L1094+M1094+N1094+O1094+P1094</f>
        <v>0</v>
      </c>
      <c r="D1094" s="432"/>
      <c r="E1094" s="432"/>
      <c r="F1094" s="438"/>
      <c r="G1094" s="432"/>
      <c r="H1094" s="432"/>
      <c r="I1094" s="432"/>
      <c r="J1094" s="432"/>
      <c r="K1094" s="432"/>
      <c r="L1094" s="432"/>
      <c r="M1094" s="432"/>
      <c r="N1094" s="432"/>
    </row>
    <row r="1095" hidden="1" spans="1:14">
      <c r="A1095" s="438">
        <v>2159904</v>
      </c>
      <c r="B1095" s="398" t="s">
        <v>2442</v>
      </c>
      <c r="C1095" s="307">
        <f t="shared" si="17"/>
        <v>0</v>
      </c>
      <c r="D1095" s="432"/>
      <c r="E1095" s="432"/>
      <c r="F1095" s="438"/>
      <c r="G1095" s="432"/>
      <c r="H1095" s="432"/>
      <c r="I1095" s="432"/>
      <c r="J1095" s="432"/>
      <c r="K1095" s="432"/>
      <c r="L1095" s="432"/>
      <c r="M1095" s="432"/>
      <c r="N1095" s="432"/>
    </row>
    <row r="1096" hidden="1" spans="1:14">
      <c r="A1096" s="438">
        <v>2159905</v>
      </c>
      <c r="B1096" s="398" t="s">
        <v>2443</v>
      </c>
      <c r="C1096" s="307">
        <f t="shared" si="17"/>
        <v>0</v>
      </c>
      <c r="D1096" s="432"/>
      <c r="E1096" s="432"/>
      <c r="F1096" s="438"/>
      <c r="G1096" s="432"/>
      <c r="H1096" s="432"/>
      <c r="I1096" s="432"/>
      <c r="J1096" s="432"/>
      <c r="K1096" s="432"/>
      <c r="L1096" s="432"/>
      <c r="M1096" s="432"/>
      <c r="N1096" s="432"/>
    </row>
    <row r="1097" hidden="1" spans="1:14">
      <c r="A1097" s="438">
        <v>2159906</v>
      </c>
      <c r="B1097" s="398" t="s">
        <v>2444</v>
      </c>
      <c r="C1097" s="307">
        <f t="shared" si="17"/>
        <v>0</v>
      </c>
      <c r="D1097" s="432"/>
      <c r="E1097" s="432"/>
      <c r="F1097" s="438"/>
      <c r="G1097" s="432"/>
      <c r="H1097" s="432"/>
      <c r="I1097" s="432"/>
      <c r="J1097" s="432"/>
      <c r="K1097" s="432"/>
      <c r="L1097" s="432"/>
      <c r="M1097" s="432"/>
      <c r="N1097" s="432"/>
    </row>
    <row r="1098" hidden="1" spans="1:14">
      <c r="A1098" s="438">
        <v>2159999</v>
      </c>
      <c r="B1098" s="398" t="s">
        <v>2445</v>
      </c>
      <c r="C1098" s="307">
        <f t="shared" si="17"/>
        <v>0</v>
      </c>
      <c r="D1098" s="432"/>
      <c r="E1098" s="432"/>
      <c r="F1098" s="438"/>
      <c r="G1098" s="432"/>
      <c r="H1098" s="432"/>
      <c r="I1098" s="432"/>
      <c r="J1098" s="432"/>
      <c r="K1098" s="432"/>
      <c r="L1098" s="432"/>
      <c r="M1098" s="432"/>
      <c r="N1098" s="432"/>
    </row>
    <row r="1099" spans="1:14">
      <c r="A1099" s="438">
        <v>216</v>
      </c>
      <c r="B1099" s="439" t="s">
        <v>2446</v>
      </c>
      <c r="C1099" s="307">
        <f t="shared" si="17"/>
        <v>856</v>
      </c>
      <c r="D1099" s="432"/>
      <c r="E1099" s="432"/>
      <c r="F1099" s="438">
        <v>257</v>
      </c>
      <c r="G1099" s="432"/>
      <c r="H1099" s="432"/>
      <c r="I1099" s="432">
        <v>50</v>
      </c>
      <c r="J1099" s="432">
        <v>60</v>
      </c>
      <c r="K1099" s="432">
        <v>287</v>
      </c>
      <c r="L1099" s="432">
        <v>50</v>
      </c>
      <c r="M1099" s="432"/>
      <c r="N1099" s="450">
        <v>152</v>
      </c>
    </row>
    <row r="1100" spans="1:14">
      <c r="A1100" s="438">
        <v>21602</v>
      </c>
      <c r="B1100" s="398" t="s">
        <v>2447</v>
      </c>
      <c r="C1100" s="307">
        <f t="shared" si="17"/>
        <v>631</v>
      </c>
      <c r="D1100" s="432"/>
      <c r="E1100" s="432"/>
      <c r="F1100" s="438">
        <v>257</v>
      </c>
      <c r="G1100" s="432"/>
      <c r="H1100" s="432"/>
      <c r="I1100" s="432">
        <v>50</v>
      </c>
      <c r="J1100" s="432">
        <v>60</v>
      </c>
      <c r="K1100" s="432">
        <v>62</v>
      </c>
      <c r="L1100" s="432">
        <v>50</v>
      </c>
      <c r="M1100" s="432"/>
      <c r="N1100" s="450">
        <v>152</v>
      </c>
    </row>
    <row r="1101" spans="1:14">
      <c r="A1101" s="438">
        <v>2160201</v>
      </c>
      <c r="B1101" s="398" t="s">
        <v>1621</v>
      </c>
      <c r="C1101" s="307">
        <f t="shared" si="17"/>
        <v>257</v>
      </c>
      <c r="D1101" s="432"/>
      <c r="E1101" s="432"/>
      <c r="F1101" s="438">
        <v>257</v>
      </c>
      <c r="G1101" s="432"/>
      <c r="H1101" s="432"/>
      <c r="I1101" s="432"/>
      <c r="J1101" s="432"/>
      <c r="K1101" s="432"/>
      <c r="L1101" s="432"/>
      <c r="M1101" s="432"/>
      <c r="N1101" s="432"/>
    </row>
    <row r="1102" hidden="1" spans="1:14">
      <c r="A1102" s="438">
        <v>2160202</v>
      </c>
      <c r="B1102" s="398" t="s">
        <v>1622</v>
      </c>
      <c r="C1102" s="307">
        <f t="shared" si="17"/>
        <v>0</v>
      </c>
      <c r="D1102" s="432"/>
      <c r="E1102" s="432"/>
      <c r="F1102" s="438"/>
      <c r="G1102" s="432"/>
      <c r="H1102" s="432"/>
      <c r="I1102" s="432"/>
      <c r="J1102" s="432"/>
      <c r="K1102" s="432"/>
      <c r="L1102" s="432"/>
      <c r="M1102" s="432"/>
      <c r="N1102" s="432"/>
    </row>
    <row r="1103" hidden="1" spans="1:14">
      <c r="A1103" s="438">
        <v>2160203</v>
      </c>
      <c r="B1103" s="398" t="s">
        <v>1623</v>
      </c>
      <c r="C1103" s="307">
        <f t="shared" si="17"/>
        <v>0</v>
      </c>
      <c r="D1103" s="432"/>
      <c r="E1103" s="432"/>
      <c r="F1103" s="438"/>
      <c r="G1103" s="432"/>
      <c r="H1103" s="432"/>
      <c r="I1103" s="432"/>
      <c r="J1103" s="432"/>
      <c r="K1103" s="432"/>
      <c r="L1103" s="432"/>
      <c r="M1103" s="432"/>
      <c r="N1103" s="432"/>
    </row>
    <row r="1104" hidden="1" spans="1:14">
      <c r="A1104" s="438">
        <v>2160216</v>
      </c>
      <c r="B1104" s="398" t="s">
        <v>2448</v>
      </c>
      <c r="C1104" s="307">
        <f t="shared" si="17"/>
        <v>0</v>
      </c>
      <c r="D1104" s="432"/>
      <c r="E1104" s="432"/>
      <c r="F1104" s="438"/>
      <c r="G1104" s="432"/>
      <c r="H1104" s="432"/>
      <c r="I1104" s="432"/>
      <c r="J1104" s="432"/>
      <c r="K1104" s="432"/>
      <c r="L1104" s="432"/>
      <c r="M1104" s="432"/>
      <c r="N1104" s="432"/>
    </row>
    <row r="1105" hidden="1" spans="1:14">
      <c r="A1105" s="438">
        <v>2160217</v>
      </c>
      <c r="B1105" s="398" t="s">
        <v>2449</v>
      </c>
      <c r="C1105" s="307">
        <f t="shared" si="17"/>
        <v>0</v>
      </c>
      <c r="D1105" s="432"/>
      <c r="E1105" s="432"/>
      <c r="F1105" s="438"/>
      <c r="G1105" s="432"/>
      <c r="H1105" s="432"/>
      <c r="I1105" s="432"/>
      <c r="J1105" s="432"/>
      <c r="K1105" s="432"/>
      <c r="L1105" s="432"/>
      <c r="M1105" s="432"/>
      <c r="N1105" s="432"/>
    </row>
    <row r="1106" hidden="1" spans="1:14">
      <c r="A1106" s="438">
        <v>2160218</v>
      </c>
      <c r="B1106" s="398" t="s">
        <v>2450</v>
      </c>
      <c r="C1106" s="307">
        <f t="shared" si="17"/>
        <v>0</v>
      </c>
      <c r="D1106" s="432"/>
      <c r="E1106" s="432"/>
      <c r="F1106" s="438"/>
      <c r="G1106" s="432"/>
      <c r="H1106" s="432"/>
      <c r="I1106" s="432"/>
      <c r="J1106" s="432"/>
      <c r="K1106" s="432"/>
      <c r="L1106" s="432"/>
      <c r="M1106" s="432"/>
      <c r="N1106" s="432"/>
    </row>
    <row r="1107" hidden="1" spans="1:14">
      <c r="A1107" s="438">
        <v>2160219</v>
      </c>
      <c r="B1107" s="398" t="s">
        <v>2451</v>
      </c>
      <c r="C1107" s="307">
        <f t="shared" si="17"/>
        <v>0</v>
      </c>
      <c r="D1107" s="432"/>
      <c r="E1107" s="432"/>
      <c r="F1107" s="438"/>
      <c r="G1107" s="432"/>
      <c r="H1107" s="432"/>
      <c r="I1107" s="432"/>
      <c r="J1107" s="432"/>
      <c r="K1107" s="432"/>
      <c r="L1107" s="432"/>
      <c r="M1107" s="432"/>
      <c r="N1107" s="432"/>
    </row>
    <row r="1108" hidden="1" spans="1:14">
      <c r="A1108" s="438">
        <v>2160250</v>
      </c>
      <c r="B1108" s="398" t="s">
        <v>1630</v>
      </c>
      <c r="C1108" s="307">
        <f t="shared" si="17"/>
        <v>0</v>
      </c>
      <c r="D1108" s="432"/>
      <c r="E1108" s="432"/>
      <c r="F1108" s="438"/>
      <c r="G1108" s="432"/>
      <c r="H1108" s="432"/>
      <c r="I1108" s="432"/>
      <c r="J1108" s="432"/>
      <c r="K1108" s="432"/>
      <c r="L1108" s="432"/>
      <c r="M1108" s="432"/>
      <c r="N1108" s="432"/>
    </row>
    <row r="1109" spans="1:14">
      <c r="A1109" s="438">
        <v>2160299</v>
      </c>
      <c r="B1109" s="398" t="s">
        <v>2452</v>
      </c>
      <c r="C1109" s="307">
        <f t="shared" si="17"/>
        <v>374</v>
      </c>
      <c r="D1109" s="432"/>
      <c r="E1109" s="432"/>
      <c r="F1109" s="438"/>
      <c r="G1109" s="432"/>
      <c r="H1109" s="432"/>
      <c r="I1109" s="432">
        <v>50</v>
      </c>
      <c r="J1109" s="432">
        <v>60</v>
      </c>
      <c r="K1109" s="432">
        <v>62</v>
      </c>
      <c r="L1109" s="432">
        <v>50</v>
      </c>
      <c r="M1109" s="432"/>
      <c r="N1109" s="450">
        <v>152</v>
      </c>
    </row>
    <row r="1110" spans="1:14">
      <c r="A1110" s="438">
        <v>21606</v>
      </c>
      <c r="B1110" s="398" t="s">
        <v>2453</v>
      </c>
      <c r="C1110" s="307">
        <f t="shared" si="17"/>
        <v>225</v>
      </c>
      <c r="D1110" s="432"/>
      <c r="E1110" s="432"/>
      <c r="F1110" s="438"/>
      <c r="G1110" s="432"/>
      <c r="H1110" s="432"/>
      <c r="I1110" s="432"/>
      <c r="J1110" s="432"/>
      <c r="K1110" s="432">
        <v>225</v>
      </c>
      <c r="L1110" s="432"/>
      <c r="M1110" s="432"/>
      <c r="N1110" s="432"/>
    </row>
    <row r="1111" hidden="1" spans="1:14">
      <c r="A1111" s="438">
        <v>2160601</v>
      </c>
      <c r="B1111" s="398" t="s">
        <v>1621</v>
      </c>
      <c r="C1111" s="307">
        <f t="shared" si="17"/>
        <v>0</v>
      </c>
      <c r="D1111" s="432"/>
      <c r="E1111" s="432"/>
      <c r="F1111" s="438"/>
      <c r="G1111" s="432"/>
      <c r="H1111" s="432"/>
      <c r="I1111" s="432"/>
      <c r="J1111" s="432"/>
      <c r="K1111" s="432"/>
      <c r="L1111" s="432"/>
      <c r="M1111" s="432"/>
      <c r="N1111" s="432"/>
    </row>
    <row r="1112" hidden="1" spans="1:14">
      <c r="A1112" s="438">
        <v>2160602</v>
      </c>
      <c r="B1112" s="398" t="s">
        <v>1622</v>
      </c>
      <c r="C1112" s="307">
        <f t="shared" si="17"/>
        <v>0</v>
      </c>
      <c r="D1112" s="432"/>
      <c r="E1112" s="432"/>
      <c r="F1112" s="438"/>
      <c r="G1112" s="432"/>
      <c r="H1112" s="432"/>
      <c r="I1112" s="432"/>
      <c r="J1112" s="432"/>
      <c r="K1112" s="432"/>
      <c r="L1112" s="432"/>
      <c r="M1112" s="432"/>
      <c r="N1112" s="432"/>
    </row>
    <row r="1113" hidden="1" spans="1:14">
      <c r="A1113" s="438">
        <v>2160603</v>
      </c>
      <c r="B1113" s="398" t="s">
        <v>1623</v>
      </c>
      <c r="C1113" s="307">
        <f t="shared" si="17"/>
        <v>0</v>
      </c>
      <c r="D1113" s="432"/>
      <c r="E1113" s="432"/>
      <c r="F1113" s="438"/>
      <c r="G1113" s="432"/>
      <c r="H1113" s="432"/>
      <c r="I1113" s="432"/>
      <c r="J1113" s="432"/>
      <c r="K1113" s="432"/>
      <c r="L1113" s="432"/>
      <c r="M1113" s="432"/>
      <c r="N1113" s="432"/>
    </row>
    <row r="1114" hidden="1" spans="1:14">
      <c r="A1114" s="438">
        <v>2160607</v>
      </c>
      <c r="B1114" s="398" t="s">
        <v>2454</v>
      </c>
      <c r="C1114" s="307">
        <f t="shared" si="17"/>
        <v>0</v>
      </c>
      <c r="D1114" s="432"/>
      <c r="E1114" s="432"/>
      <c r="F1114" s="438"/>
      <c r="G1114" s="432"/>
      <c r="H1114" s="432"/>
      <c r="I1114" s="432"/>
      <c r="J1114" s="432"/>
      <c r="K1114" s="432"/>
      <c r="L1114" s="432"/>
      <c r="M1114" s="432"/>
      <c r="N1114" s="432"/>
    </row>
    <row r="1115" spans="1:14">
      <c r="A1115" s="438">
        <v>2160699</v>
      </c>
      <c r="B1115" s="398" t="s">
        <v>2455</v>
      </c>
      <c r="C1115" s="307">
        <f t="shared" si="17"/>
        <v>225</v>
      </c>
      <c r="D1115" s="432"/>
      <c r="E1115" s="432"/>
      <c r="F1115" s="438"/>
      <c r="G1115" s="432"/>
      <c r="H1115" s="432"/>
      <c r="I1115" s="432"/>
      <c r="J1115" s="432"/>
      <c r="K1115" s="432">
        <v>225</v>
      </c>
      <c r="L1115" s="432"/>
      <c r="M1115" s="432"/>
      <c r="N1115" s="432"/>
    </row>
    <row r="1116" hidden="1" spans="1:14">
      <c r="A1116" s="438">
        <v>21699</v>
      </c>
      <c r="B1116" s="398" t="s">
        <v>2456</v>
      </c>
      <c r="C1116" s="307">
        <f t="shared" si="17"/>
        <v>0</v>
      </c>
      <c r="D1116" s="432"/>
      <c r="E1116" s="432"/>
      <c r="F1116" s="438"/>
      <c r="G1116" s="432"/>
      <c r="H1116" s="432"/>
      <c r="I1116" s="432"/>
      <c r="J1116" s="432"/>
      <c r="K1116" s="432"/>
      <c r="L1116" s="432"/>
      <c r="M1116" s="432"/>
      <c r="N1116" s="432"/>
    </row>
    <row r="1117" hidden="1" spans="1:14">
      <c r="A1117" s="438">
        <v>2169901</v>
      </c>
      <c r="B1117" s="398" t="s">
        <v>2457</v>
      </c>
      <c r="C1117" s="307">
        <f t="shared" si="17"/>
        <v>0</v>
      </c>
      <c r="D1117" s="432"/>
      <c r="E1117" s="432"/>
      <c r="F1117" s="438"/>
      <c r="G1117" s="432"/>
      <c r="H1117" s="432"/>
      <c r="I1117" s="432"/>
      <c r="J1117" s="432"/>
      <c r="K1117" s="432"/>
      <c r="L1117" s="432"/>
      <c r="M1117" s="432"/>
      <c r="N1117" s="432"/>
    </row>
    <row r="1118" hidden="1" spans="1:14">
      <c r="A1118" s="438">
        <v>2169999</v>
      </c>
      <c r="B1118" s="398" t="s">
        <v>2458</v>
      </c>
      <c r="C1118" s="307">
        <f t="shared" si="17"/>
        <v>0</v>
      </c>
      <c r="D1118" s="432"/>
      <c r="E1118" s="432"/>
      <c r="F1118" s="438"/>
      <c r="G1118" s="432"/>
      <c r="H1118" s="432"/>
      <c r="I1118" s="432"/>
      <c r="J1118" s="432"/>
      <c r="K1118" s="432"/>
      <c r="L1118" s="432"/>
      <c r="M1118" s="432"/>
      <c r="N1118" s="432"/>
    </row>
    <row r="1119" spans="1:16">
      <c r="A1119" s="438">
        <v>217</v>
      </c>
      <c r="B1119" s="439" t="s">
        <v>2459</v>
      </c>
      <c r="C1119" s="307">
        <f t="shared" si="17"/>
        <v>1000</v>
      </c>
      <c r="D1119" s="432"/>
      <c r="E1119" s="432"/>
      <c r="F1119" s="438"/>
      <c r="G1119" s="432"/>
      <c r="H1119" s="432"/>
      <c r="I1119" s="432"/>
      <c r="J1119" s="432">
        <v>200</v>
      </c>
      <c r="K1119" s="432"/>
      <c r="L1119" s="432"/>
      <c r="M1119" s="432"/>
      <c r="N1119" s="432"/>
      <c r="O1119"/>
      <c r="P1119">
        <v>800</v>
      </c>
    </row>
    <row r="1120" spans="1:16">
      <c r="A1120" s="438">
        <v>21701</v>
      </c>
      <c r="B1120" s="398" t="s">
        <v>2460</v>
      </c>
      <c r="C1120" s="307">
        <f t="shared" si="17"/>
        <v>1000</v>
      </c>
      <c r="D1120" s="432"/>
      <c r="E1120" s="432"/>
      <c r="F1120" s="438"/>
      <c r="G1120" s="432"/>
      <c r="H1120" s="432"/>
      <c r="I1120" s="432"/>
      <c r="J1120" s="432">
        <v>200</v>
      </c>
      <c r="K1120" s="432"/>
      <c r="L1120" s="432"/>
      <c r="M1120" s="432"/>
      <c r="N1120" s="432"/>
      <c r="O1120"/>
      <c r="P1120">
        <v>800</v>
      </c>
    </row>
    <row r="1121" hidden="1" spans="1:14">
      <c r="A1121" s="438">
        <v>2170101</v>
      </c>
      <c r="B1121" s="398" t="s">
        <v>1621</v>
      </c>
      <c r="C1121" s="307">
        <f t="shared" si="17"/>
        <v>0</v>
      </c>
      <c r="D1121" s="432"/>
      <c r="E1121" s="432"/>
      <c r="F1121" s="438"/>
      <c r="G1121" s="432"/>
      <c r="H1121" s="432"/>
      <c r="I1121" s="432"/>
      <c r="J1121" s="432"/>
      <c r="K1121" s="432"/>
      <c r="L1121" s="432"/>
      <c r="M1121" s="432"/>
      <c r="N1121" s="432"/>
    </row>
    <row r="1122" spans="1:16">
      <c r="A1122" s="438">
        <v>2170102</v>
      </c>
      <c r="B1122" s="398" t="s">
        <v>1622</v>
      </c>
      <c r="C1122" s="307">
        <f t="shared" si="17"/>
        <v>1000</v>
      </c>
      <c r="D1122" s="432"/>
      <c r="E1122" s="432"/>
      <c r="F1122" s="438"/>
      <c r="G1122" s="432"/>
      <c r="H1122" s="432"/>
      <c r="I1122" s="432"/>
      <c r="J1122" s="432">
        <v>200</v>
      </c>
      <c r="K1122" s="432"/>
      <c r="L1122" s="432"/>
      <c r="M1122" s="432"/>
      <c r="N1122" s="432"/>
      <c r="O1122"/>
      <c r="P1122">
        <v>800</v>
      </c>
    </row>
    <row r="1123" hidden="1" spans="1:14">
      <c r="A1123" s="438">
        <v>2170103</v>
      </c>
      <c r="B1123" s="398" t="s">
        <v>1623</v>
      </c>
      <c r="C1123" s="307">
        <f t="shared" si="17"/>
        <v>0</v>
      </c>
      <c r="D1123" s="432"/>
      <c r="E1123" s="432"/>
      <c r="F1123" s="438"/>
      <c r="G1123" s="432"/>
      <c r="H1123" s="432"/>
      <c r="I1123" s="432"/>
      <c r="J1123" s="432"/>
      <c r="K1123" s="432"/>
      <c r="L1123" s="432"/>
      <c r="M1123" s="432"/>
      <c r="N1123" s="432"/>
    </row>
    <row r="1124" hidden="1" spans="1:14">
      <c r="A1124" s="438">
        <v>2170104</v>
      </c>
      <c r="B1124" s="398" t="s">
        <v>2461</v>
      </c>
      <c r="C1124" s="307">
        <f t="shared" si="17"/>
        <v>0</v>
      </c>
      <c r="D1124" s="432"/>
      <c r="E1124" s="432"/>
      <c r="F1124" s="438"/>
      <c r="G1124" s="432"/>
      <c r="H1124" s="432"/>
      <c r="I1124" s="432"/>
      <c r="J1124" s="432"/>
      <c r="K1124" s="432"/>
      <c r="L1124" s="432"/>
      <c r="M1124" s="432"/>
      <c r="N1124" s="432"/>
    </row>
    <row r="1125" hidden="1" spans="1:14">
      <c r="A1125" s="438">
        <v>2170150</v>
      </c>
      <c r="B1125" s="398" t="s">
        <v>1630</v>
      </c>
      <c r="C1125" s="307">
        <f t="shared" si="17"/>
        <v>0</v>
      </c>
      <c r="D1125" s="432"/>
      <c r="E1125" s="432"/>
      <c r="F1125" s="438"/>
      <c r="G1125" s="432"/>
      <c r="H1125" s="432"/>
      <c r="I1125" s="432"/>
      <c r="J1125" s="432"/>
      <c r="K1125" s="432"/>
      <c r="L1125" s="432"/>
      <c r="M1125" s="432"/>
      <c r="N1125" s="432"/>
    </row>
    <row r="1126" hidden="1" spans="1:14">
      <c r="A1126" s="438">
        <v>2170199</v>
      </c>
      <c r="B1126" s="398" t="s">
        <v>2462</v>
      </c>
      <c r="C1126" s="307">
        <f t="shared" si="17"/>
        <v>0</v>
      </c>
      <c r="D1126" s="432"/>
      <c r="E1126" s="432"/>
      <c r="F1126" s="438"/>
      <c r="G1126" s="432"/>
      <c r="H1126" s="432"/>
      <c r="I1126" s="432"/>
      <c r="J1126" s="432"/>
      <c r="K1126" s="432"/>
      <c r="L1126" s="432"/>
      <c r="M1126" s="432"/>
      <c r="N1126" s="432"/>
    </row>
    <row r="1127" hidden="1" spans="1:14">
      <c r="A1127" s="438">
        <v>21702</v>
      </c>
      <c r="B1127" s="398" t="s">
        <v>2463</v>
      </c>
      <c r="C1127" s="307">
        <f t="shared" si="17"/>
        <v>0</v>
      </c>
      <c r="D1127" s="432"/>
      <c r="E1127" s="432"/>
      <c r="F1127" s="438"/>
      <c r="G1127" s="432"/>
      <c r="H1127" s="432"/>
      <c r="I1127" s="432"/>
      <c r="J1127" s="432"/>
      <c r="K1127" s="432"/>
      <c r="L1127" s="432"/>
      <c r="M1127" s="432"/>
      <c r="N1127" s="432"/>
    </row>
    <row r="1128" hidden="1" spans="1:14">
      <c r="A1128" s="438">
        <v>2170201</v>
      </c>
      <c r="B1128" s="398" t="s">
        <v>2464</v>
      </c>
      <c r="C1128" s="307">
        <f t="shared" si="17"/>
        <v>0</v>
      </c>
      <c r="D1128" s="432"/>
      <c r="E1128" s="432"/>
      <c r="F1128" s="438"/>
      <c r="G1128" s="432"/>
      <c r="H1128" s="432"/>
      <c r="I1128" s="432"/>
      <c r="J1128" s="432"/>
      <c r="K1128" s="432"/>
      <c r="L1128" s="432"/>
      <c r="M1128" s="432"/>
      <c r="N1128" s="432"/>
    </row>
    <row r="1129" hidden="1" spans="1:14">
      <c r="A1129" s="438">
        <v>2170202</v>
      </c>
      <c r="B1129" s="398" t="s">
        <v>2465</v>
      </c>
      <c r="C1129" s="307">
        <f t="shared" si="17"/>
        <v>0</v>
      </c>
      <c r="D1129" s="432"/>
      <c r="E1129" s="432"/>
      <c r="F1129" s="438"/>
      <c r="G1129" s="432"/>
      <c r="H1129" s="432"/>
      <c r="I1129" s="432"/>
      <c r="J1129" s="432"/>
      <c r="K1129" s="432"/>
      <c r="L1129" s="432"/>
      <c r="M1129" s="432"/>
      <c r="N1129" s="432"/>
    </row>
    <row r="1130" hidden="1" spans="1:14">
      <c r="A1130" s="438">
        <v>2170203</v>
      </c>
      <c r="B1130" s="398" t="s">
        <v>2466</v>
      </c>
      <c r="C1130" s="307">
        <f t="shared" si="17"/>
        <v>0</v>
      </c>
      <c r="D1130" s="432"/>
      <c r="E1130" s="432"/>
      <c r="F1130" s="438"/>
      <c r="G1130" s="432"/>
      <c r="H1130" s="432"/>
      <c r="I1130" s="432"/>
      <c r="J1130" s="432"/>
      <c r="K1130" s="432"/>
      <c r="L1130" s="432"/>
      <c r="M1130" s="432"/>
      <c r="N1130" s="432"/>
    </row>
    <row r="1131" hidden="1" spans="1:14">
      <c r="A1131" s="438">
        <v>2170204</v>
      </c>
      <c r="B1131" s="398" t="s">
        <v>2467</v>
      </c>
      <c r="C1131" s="307">
        <f t="shared" si="17"/>
        <v>0</v>
      </c>
      <c r="D1131" s="432"/>
      <c r="E1131" s="432"/>
      <c r="F1131" s="438"/>
      <c r="G1131" s="432"/>
      <c r="H1131" s="432"/>
      <c r="I1131" s="432"/>
      <c r="J1131" s="432"/>
      <c r="K1131" s="432"/>
      <c r="L1131" s="432"/>
      <c r="M1131" s="432"/>
      <c r="N1131" s="432"/>
    </row>
    <row r="1132" hidden="1" spans="1:14">
      <c r="A1132" s="438">
        <v>2170205</v>
      </c>
      <c r="B1132" s="398" t="s">
        <v>2468</v>
      </c>
      <c r="C1132" s="307">
        <f t="shared" si="17"/>
        <v>0</v>
      </c>
      <c r="D1132" s="432"/>
      <c r="E1132" s="432"/>
      <c r="F1132" s="438"/>
      <c r="G1132" s="432"/>
      <c r="H1132" s="432"/>
      <c r="I1132" s="432"/>
      <c r="J1132" s="432"/>
      <c r="K1132" s="432"/>
      <c r="L1132" s="432"/>
      <c r="M1132" s="432"/>
      <c r="N1132" s="432"/>
    </row>
    <row r="1133" hidden="1" spans="1:14">
      <c r="A1133" s="438">
        <v>2170206</v>
      </c>
      <c r="B1133" s="398" t="s">
        <v>2469</v>
      </c>
      <c r="C1133" s="307">
        <f t="shared" si="17"/>
        <v>0</v>
      </c>
      <c r="D1133" s="432"/>
      <c r="E1133" s="432"/>
      <c r="F1133" s="438"/>
      <c r="G1133" s="432"/>
      <c r="H1133" s="432"/>
      <c r="I1133" s="432"/>
      <c r="J1133" s="432"/>
      <c r="K1133" s="432"/>
      <c r="L1133" s="432"/>
      <c r="M1133" s="432"/>
      <c r="N1133" s="432"/>
    </row>
    <row r="1134" hidden="1" spans="1:14">
      <c r="A1134" s="438">
        <v>2170207</v>
      </c>
      <c r="B1134" s="398" t="s">
        <v>2470</v>
      </c>
      <c r="C1134" s="307">
        <f t="shared" si="17"/>
        <v>0</v>
      </c>
      <c r="D1134" s="432"/>
      <c r="E1134" s="432"/>
      <c r="F1134" s="438"/>
      <c r="G1134" s="432"/>
      <c r="H1134" s="432"/>
      <c r="I1134" s="432"/>
      <c r="J1134" s="432"/>
      <c r="K1134" s="432"/>
      <c r="L1134" s="432"/>
      <c r="M1134" s="432"/>
      <c r="N1134" s="432"/>
    </row>
    <row r="1135" hidden="1" spans="1:14">
      <c r="A1135" s="438">
        <v>2170208</v>
      </c>
      <c r="B1135" s="398" t="s">
        <v>2471</v>
      </c>
      <c r="C1135" s="307">
        <f t="shared" si="17"/>
        <v>0</v>
      </c>
      <c r="D1135" s="432"/>
      <c r="E1135" s="432"/>
      <c r="F1135" s="438"/>
      <c r="G1135" s="432"/>
      <c r="H1135" s="432"/>
      <c r="I1135" s="432"/>
      <c r="J1135" s="432"/>
      <c r="K1135" s="432"/>
      <c r="L1135" s="432"/>
      <c r="M1135" s="432"/>
      <c r="N1135" s="432"/>
    </row>
    <row r="1136" hidden="1" spans="1:14">
      <c r="A1136" s="438">
        <v>2170299</v>
      </c>
      <c r="B1136" s="398" t="s">
        <v>2472</v>
      </c>
      <c r="C1136" s="307">
        <f t="shared" si="17"/>
        <v>0</v>
      </c>
      <c r="D1136" s="432"/>
      <c r="E1136" s="432"/>
      <c r="F1136" s="438"/>
      <c r="G1136" s="432"/>
      <c r="H1136" s="432"/>
      <c r="I1136" s="432"/>
      <c r="J1136" s="432"/>
      <c r="K1136" s="432"/>
      <c r="L1136" s="432"/>
      <c r="M1136" s="432"/>
      <c r="N1136" s="432"/>
    </row>
    <row r="1137" hidden="1" spans="1:14">
      <c r="A1137" s="438">
        <v>21703</v>
      </c>
      <c r="B1137" s="398" t="s">
        <v>2473</v>
      </c>
      <c r="C1137" s="307">
        <f t="shared" si="17"/>
        <v>0</v>
      </c>
      <c r="D1137" s="432"/>
      <c r="E1137" s="432"/>
      <c r="F1137" s="438"/>
      <c r="G1137" s="432"/>
      <c r="H1137" s="432"/>
      <c r="I1137" s="432"/>
      <c r="J1137" s="432"/>
      <c r="K1137" s="432"/>
      <c r="L1137" s="432"/>
      <c r="M1137" s="432"/>
      <c r="N1137" s="432"/>
    </row>
    <row r="1138" hidden="1" spans="1:14">
      <c r="A1138" s="438">
        <v>2170301</v>
      </c>
      <c r="B1138" s="398" t="s">
        <v>2474</v>
      </c>
      <c r="C1138" s="307">
        <f t="shared" si="17"/>
        <v>0</v>
      </c>
      <c r="D1138" s="432"/>
      <c r="E1138" s="432"/>
      <c r="F1138" s="438"/>
      <c r="G1138" s="432"/>
      <c r="H1138" s="432"/>
      <c r="I1138" s="432"/>
      <c r="J1138" s="432"/>
      <c r="K1138" s="432"/>
      <c r="L1138" s="432"/>
      <c r="M1138" s="432"/>
      <c r="N1138" s="432"/>
    </row>
    <row r="1139" hidden="1" spans="1:14">
      <c r="A1139" s="438">
        <v>2170302</v>
      </c>
      <c r="B1139" s="398" t="s">
        <v>2475</v>
      </c>
      <c r="C1139" s="307">
        <f t="shared" si="17"/>
        <v>0</v>
      </c>
      <c r="D1139" s="432"/>
      <c r="E1139" s="432"/>
      <c r="F1139" s="438"/>
      <c r="G1139" s="432"/>
      <c r="H1139" s="432"/>
      <c r="I1139" s="432"/>
      <c r="J1139" s="432"/>
      <c r="K1139" s="432"/>
      <c r="L1139" s="432"/>
      <c r="M1139" s="432"/>
      <c r="N1139" s="432"/>
    </row>
    <row r="1140" hidden="1" spans="1:14">
      <c r="A1140" s="438">
        <v>2170303</v>
      </c>
      <c r="B1140" s="398" t="s">
        <v>2476</v>
      </c>
      <c r="C1140" s="307">
        <f t="shared" si="17"/>
        <v>0</v>
      </c>
      <c r="D1140" s="432"/>
      <c r="E1140" s="432"/>
      <c r="F1140" s="438"/>
      <c r="G1140" s="432"/>
      <c r="H1140" s="432"/>
      <c r="I1140" s="432"/>
      <c r="J1140" s="432"/>
      <c r="K1140" s="432"/>
      <c r="L1140" s="432"/>
      <c r="M1140" s="432"/>
      <c r="N1140" s="432"/>
    </row>
    <row r="1141" hidden="1" spans="1:14">
      <c r="A1141" s="438">
        <v>2170304</v>
      </c>
      <c r="B1141" s="439" t="s">
        <v>2477</v>
      </c>
      <c r="C1141" s="307">
        <f t="shared" si="17"/>
        <v>0</v>
      </c>
      <c r="D1141" s="432"/>
      <c r="E1141" s="432"/>
      <c r="F1141" s="438"/>
      <c r="G1141" s="432"/>
      <c r="H1141" s="432"/>
      <c r="I1141" s="432"/>
      <c r="J1141" s="432"/>
      <c r="K1141" s="432"/>
      <c r="L1141" s="432"/>
      <c r="M1141" s="432"/>
      <c r="N1141" s="432"/>
    </row>
    <row r="1142" hidden="1" spans="1:14">
      <c r="A1142" s="438">
        <v>2170399</v>
      </c>
      <c r="B1142" s="398" t="s">
        <v>2478</v>
      </c>
      <c r="C1142" s="307">
        <f t="shared" si="17"/>
        <v>0</v>
      </c>
      <c r="D1142" s="432"/>
      <c r="E1142" s="432"/>
      <c r="F1142" s="438"/>
      <c r="G1142" s="432"/>
      <c r="H1142" s="432"/>
      <c r="I1142" s="432"/>
      <c r="J1142" s="432"/>
      <c r="K1142" s="432"/>
      <c r="L1142" s="432"/>
      <c r="M1142" s="432"/>
      <c r="N1142" s="432"/>
    </row>
    <row r="1143" hidden="1" spans="1:14">
      <c r="A1143" s="438">
        <v>21704</v>
      </c>
      <c r="B1143" s="398" t="s">
        <v>2479</v>
      </c>
      <c r="C1143" s="307">
        <f t="shared" si="17"/>
        <v>0</v>
      </c>
      <c r="D1143" s="432"/>
      <c r="E1143" s="432"/>
      <c r="F1143" s="438"/>
      <c r="G1143" s="432"/>
      <c r="H1143" s="432"/>
      <c r="I1143" s="432"/>
      <c r="J1143" s="432"/>
      <c r="K1143" s="432"/>
      <c r="L1143" s="432"/>
      <c r="M1143" s="432"/>
      <c r="N1143" s="432"/>
    </row>
    <row r="1144" hidden="1" spans="1:14">
      <c r="A1144" s="438">
        <v>2170401</v>
      </c>
      <c r="B1144" s="398" t="s">
        <v>2480</v>
      </c>
      <c r="C1144" s="307">
        <f t="shared" si="17"/>
        <v>0</v>
      </c>
      <c r="D1144" s="432"/>
      <c r="E1144" s="432"/>
      <c r="F1144" s="438"/>
      <c r="G1144" s="432"/>
      <c r="H1144" s="432"/>
      <c r="I1144" s="432"/>
      <c r="J1144" s="432"/>
      <c r="K1144" s="432"/>
      <c r="L1144" s="432"/>
      <c r="M1144" s="432"/>
      <c r="N1144" s="432"/>
    </row>
    <row r="1145" hidden="1" spans="1:14">
      <c r="A1145" s="438">
        <v>2170499</v>
      </c>
      <c r="B1145" s="398" t="s">
        <v>2481</v>
      </c>
      <c r="C1145" s="307">
        <f t="shared" si="17"/>
        <v>0</v>
      </c>
      <c r="D1145" s="432"/>
      <c r="E1145" s="432"/>
      <c r="F1145" s="438"/>
      <c r="G1145" s="432"/>
      <c r="H1145" s="432"/>
      <c r="I1145" s="432"/>
      <c r="J1145" s="432"/>
      <c r="K1145" s="432"/>
      <c r="L1145" s="432"/>
      <c r="M1145" s="432"/>
      <c r="N1145" s="432"/>
    </row>
    <row r="1146" hidden="1" spans="1:14">
      <c r="A1146" s="438">
        <v>21799</v>
      </c>
      <c r="B1146" s="398" t="s">
        <v>2482</v>
      </c>
      <c r="C1146" s="307">
        <f t="shared" si="17"/>
        <v>0</v>
      </c>
      <c r="D1146" s="432"/>
      <c r="E1146" s="432"/>
      <c r="F1146" s="438"/>
      <c r="G1146" s="432"/>
      <c r="H1146" s="432"/>
      <c r="I1146" s="432"/>
      <c r="J1146" s="432"/>
      <c r="K1146" s="432"/>
      <c r="L1146" s="432"/>
      <c r="M1146" s="432"/>
      <c r="N1146" s="432"/>
    </row>
    <row r="1147" hidden="1" spans="1:14">
      <c r="A1147" s="438">
        <v>2179902</v>
      </c>
      <c r="B1147" s="398" t="s">
        <v>2483</v>
      </c>
      <c r="C1147" s="307">
        <f t="shared" si="17"/>
        <v>0</v>
      </c>
      <c r="D1147" s="432"/>
      <c r="E1147" s="432"/>
      <c r="F1147" s="438"/>
      <c r="G1147" s="432"/>
      <c r="H1147" s="432"/>
      <c r="I1147" s="432"/>
      <c r="J1147" s="432"/>
      <c r="K1147" s="432"/>
      <c r="L1147" s="432"/>
      <c r="M1147" s="432"/>
      <c r="N1147" s="432"/>
    </row>
    <row r="1148" hidden="1" spans="1:14">
      <c r="A1148" s="438">
        <v>2179999</v>
      </c>
      <c r="B1148" s="398" t="s">
        <v>2484</v>
      </c>
      <c r="C1148" s="307">
        <f t="shared" si="17"/>
        <v>0</v>
      </c>
      <c r="D1148" s="432"/>
      <c r="E1148" s="432"/>
      <c r="F1148" s="438"/>
      <c r="G1148" s="432"/>
      <c r="H1148" s="432"/>
      <c r="I1148" s="432"/>
      <c r="J1148" s="432"/>
      <c r="K1148" s="432"/>
      <c r="L1148" s="432"/>
      <c r="M1148" s="432"/>
      <c r="N1148" s="432"/>
    </row>
    <row r="1149" hidden="1" spans="1:14">
      <c r="A1149" s="438">
        <v>219</v>
      </c>
      <c r="B1149" s="439" t="s">
        <v>2485</v>
      </c>
      <c r="C1149" s="307">
        <f t="shared" si="17"/>
        <v>0</v>
      </c>
      <c r="D1149" s="432"/>
      <c r="E1149" s="432"/>
      <c r="F1149" s="438"/>
      <c r="G1149" s="432"/>
      <c r="H1149" s="432"/>
      <c r="I1149" s="432"/>
      <c r="J1149" s="432"/>
      <c r="K1149" s="432"/>
      <c r="L1149" s="432"/>
      <c r="M1149" s="432"/>
      <c r="N1149" s="432"/>
    </row>
    <row r="1150" hidden="1" spans="1:14">
      <c r="A1150" s="438">
        <v>21901</v>
      </c>
      <c r="B1150" s="398" t="s">
        <v>2486</v>
      </c>
      <c r="C1150" s="307">
        <f t="shared" si="17"/>
        <v>0</v>
      </c>
      <c r="D1150" s="432"/>
      <c r="E1150" s="432"/>
      <c r="F1150" s="438"/>
      <c r="G1150" s="432"/>
      <c r="H1150" s="432"/>
      <c r="I1150" s="432"/>
      <c r="J1150" s="432"/>
      <c r="K1150" s="432"/>
      <c r="L1150" s="432"/>
      <c r="M1150" s="432"/>
      <c r="N1150" s="432"/>
    </row>
    <row r="1151" hidden="1" spans="1:14">
      <c r="A1151" s="438">
        <v>21902</v>
      </c>
      <c r="B1151" s="398" t="s">
        <v>2487</v>
      </c>
      <c r="C1151" s="307">
        <f t="shared" si="17"/>
        <v>0</v>
      </c>
      <c r="D1151" s="432"/>
      <c r="E1151" s="432"/>
      <c r="F1151" s="438"/>
      <c r="G1151" s="432"/>
      <c r="H1151" s="432"/>
      <c r="I1151" s="432"/>
      <c r="J1151" s="432"/>
      <c r="K1151" s="432"/>
      <c r="L1151" s="432"/>
      <c r="M1151" s="432"/>
      <c r="N1151" s="432"/>
    </row>
    <row r="1152" hidden="1" spans="1:14">
      <c r="A1152" s="438">
        <v>21903</v>
      </c>
      <c r="B1152" s="398" t="s">
        <v>2488</v>
      </c>
      <c r="C1152" s="307">
        <f t="shared" si="17"/>
        <v>0</v>
      </c>
      <c r="D1152" s="432"/>
      <c r="E1152" s="432"/>
      <c r="F1152" s="438"/>
      <c r="G1152" s="432"/>
      <c r="H1152" s="432"/>
      <c r="I1152" s="432"/>
      <c r="J1152" s="432"/>
      <c r="K1152" s="432"/>
      <c r="L1152" s="432"/>
      <c r="M1152" s="432"/>
      <c r="N1152" s="432"/>
    </row>
    <row r="1153" hidden="1" spans="1:14">
      <c r="A1153" s="438">
        <v>21904</v>
      </c>
      <c r="B1153" s="398" t="s">
        <v>2489</v>
      </c>
      <c r="C1153" s="307">
        <f t="shared" si="17"/>
        <v>0</v>
      </c>
      <c r="D1153" s="432"/>
      <c r="E1153" s="432"/>
      <c r="F1153" s="438"/>
      <c r="G1153" s="432"/>
      <c r="H1153" s="432"/>
      <c r="I1153" s="432"/>
      <c r="J1153" s="432"/>
      <c r="K1153" s="432"/>
      <c r="L1153" s="432"/>
      <c r="M1153" s="432"/>
      <c r="N1153" s="432"/>
    </row>
    <row r="1154" hidden="1" spans="1:14">
      <c r="A1154" s="438">
        <v>21905</v>
      </c>
      <c r="B1154" s="398" t="s">
        <v>2490</v>
      </c>
      <c r="C1154" s="307">
        <f t="shared" si="17"/>
        <v>0</v>
      </c>
      <c r="D1154" s="432"/>
      <c r="E1154" s="432"/>
      <c r="F1154" s="438"/>
      <c r="G1154" s="432"/>
      <c r="H1154" s="432"/>
      <c r="I1154" s="432"/>
      <c r="J1154" s="432"/>
      <c r="K1154" s="432"/>
      <c r="L1154" s="432"/>
      <c r="M1154" s="432"/>
      <c r="N1154" s="432"/>
    </row>
    <row r="1155" hidden="1" spans="1:14">
      <c r="A1155" s="438">
        <v>21906</v>
      </c>
      <c r="B1155" s="398" t="s">
        <v>2265</v>
      </c>
      <c r="C1155" s="307">
        <f t="shared" si="17"/>
        <v>0</v>
      </c>
      <c r="D1155" s="432"/>
      <c r="E1155" s="432"/>
      <c r="F1155" s="438"/>
      <c r="G1155" s="432"/>
      <c r="H1155" s="432"/>
      <c r="I1155" s="432"/>
      <c r="J1155" s="432"/>
      <c r="K1155" s="432"/>
      <c r="L1155" s="432"/>
      <c r="M1155" s="432"/>
      <c r="N1155" s="432"/>
    </row>
    <row r="1156" hidden="1" spans="1:14">
      <c r="A1156" s="438">
        <v>21907</v>
      </c>
      <c r="B1156" s="398" t="s">
        <v>2491</v>
      </c>
      <c r="C1156" s="307">
        <f t="shared" si="17"/>
        <v>0</v>
      </c>
      <c r="D1156" s="432"/>
      <c r="E1156" s="432"/>
      <c r="F1156" s="438"/>
      <c r="G1156" s="432"/>
      <c r="H1156" s="432"/>
      <c r="I1156" s="432"/>
      <c r="J1156" s="432"/>
      <c r="K1156" s="432"/>
      <c r="L1156" s="432"/>
      <c r="M1156" s="432"/>
      <c r="N1156" s="432"/>
    </row>
    <row r="1157" hidden="1" spans="1:14">
      <c r="A1157" s="438">
        <v>21908</v>
      </c>
      <c r="B1157" s="398" t="s">
        <v>2492</v>
      </c>
      <c r="C1157" s="307">
        <f t="shared" si="17"/>
        <v>0</v>
      </c>
      <c r="D1157" s="432"/>
      <c r="E1157" s="432"/>
      <c r="F1157" s="438"/>
      <c r="G1157" s="432"/>
      <c r="H1157" s="432"/>
      <c r="I1157" s="432"/>
      <c r="J1157" s="432"/>
      <c r="K1157" s="432"/>
      <c r="L1157" s="432"/>
      <c r="M1157" s="432"/>
      <c r="N1157" s="432"/>
    </row>
    <row r="1158" hidden="1" spans="1:14">
      <c r="A1158" s="438">
        <v>21999</v>
      </c>
      <c r="B1158" s="398" t="s">
        <v>2493</v>
      </c>
      <c r="C1158" s="307">
        <f t="shared" ref="C1158:C1221" si="18">D1158+E1158+F1158+G1158+H1158+I1158+J1158+K1158+L1158+M1158+N1158+O1158+P1158</f>
        <v>0</v>
      </c>
      <c r="D1158" s="432"/>
      <c r="E1158" s="432"/>
      <c r="F1158" s="438"/>
      <c r="G1158" s="432"/>
      <c r="H1158" s="432"/>
      <c r="I1158" s="432"/>
      <c r="J1158" s="432"/>
      <c r="K1158" s="432"/>
      <c r="L1158" s="432"/>
      <c r="M1158" s="432"/>
      <c r="N1158" s="432"/>
    </row>
    <row r="1159" spans="1:14">
      <c r="A1159" s="438">
        <v>220</v>
      </c>
      <c r="B1159" s="439" t="s">
        <v>2494</v>
      </c>
      <c r="C1159" s="307">
        <f t="shared" si="18"/>
        <v>7846</v>
      </c>
      <c r="D1159" s="432"/>
      <c r="E1159" s="432"/>
      <c r="F1159" s="438">
        <v>4276</v>
      </c>
      <c r="G1159" s="432"/>
      <c r="H1159" s="432"/>
      <c r="I1159" s="432">
        <v>407</v>
      </c>
      <c r="J1159" s="432">
        <v>1395</v>
      </c>
      <c r="K1159" s="432">
        <v>1768</v>
      </c>
      <c r="L1159" s="432"/>
      <c r="M1159" s="432"/>
      <c r="N1159" s="432">
        <v>0</v>
      </c>
    </row>
    <row r="1160" spans="1:14">
      <c r="A1160" s="438">
        <v>22001</v>
      </c>
      <c r="B1160" s="398" t="s">
        <v>2495</v>
      </c>
      <c r="C1160" s="307">
        <f t="shared" si="18"/>
        <v>7677</v>
      </c>
      <c r="D1160" s="432"/>
      <c r="E1160" s="432"/>
      <c r="F1160" s="438">
        <v>4170</v>
      </c>
      <c r="G1160" s="432"/>
      <c r="H1160" s="432"/>
      <c r="I1160" s="432">
        <v>344</v>
      </c>
      <c r="J1160" s="432">
        <v>1395</v>
      </c>
      <c r="K1160" s="432">
        <v>1768</v>
      </c>
      <c r="L1160" s="432"/>
      <c r="M1160" s="432"/>
      <c r="N1160" s="432">
        <v>0</v>
      </c>
    </row>
    <row r="1161" spans="1:14">
      <c r="A1161" s="438">
        <v>2200101</v>
      </c>
      <c r="B1161" s="398" t="s">
        <v>1621</v>
      </c>
      <c r="C1161" s="307">
        <f t="shared" si="18"/>
        <v>324</v>
      </c>
      <c r="D1161" s="432"/>
      <c r="E1161" s="432"/>
      <c r="F1161" s="438">
        <v>324</v>
      </c>
      <c r="G1161" s="432"/>
      <c r="H1161" s="432"/>
      <c r="I1161" s="432"/>
      <c r="J1161" s="432"/>
      <c r="K1161" s="432"/>
      <c r="L1161" s="432"/>
      <c r="M1161" s="432"/>
      <c r="N1161" s="432"/>
    </row>
    <row r="1162" hidden="1" spans="1:14">
      <c r="A1162" s="438">
        <v>2200102</v>
      </c>
      <c r="B1162" s="398" t="s">
        <v>1622</v>
      </c>
      <c r="C1162" s="307">
        <f t="shared" si="18"/>
        <v>0</v>
      </c>
      <c r="D1162" s="432"/>
      <c r="E1162" s="432"/>
      <c r="F1162" s="438"/>
      <c r="G1162" s="432"/>
      <c r="H1162" s="432"/>
      <c r="I1162" s="432"/>
      <c r="J1162" s="432"/>
      <c r="K1162" s="432"/>
      <c r="L1162" s="432"/>
      <c r="M1162" s="432"/>
      <c r="N1162" s="432"/>
    </row>
    <row r="1163" hidden="1" spans="1:14">
      <c r="A1163" s="438">
        <v>2200103</v>
      </c>
      <c r="B1163" s="398" t="s">
        <v>1623</v>
      </c>
      <c r="C1163" s="307">
        <f t="shared" si="18"/>
        <v>0</v>
      </c>
      <c r="D1163" s="432"/>
      <c r="E1163" s="432"/>
      <c r="F1163" s="438"/>
      <c r="G1163" s="432"/>
      <c r="H1163" s="432"/>
      <c r="I1163" s="432"/>
      <c r="J1163" s="432"/>
      <c r="K1163" s="432"/>
      <c r="L1163" s="432"/>
      <c r="M1163" s="432"/>
      <c r="N1163" s="432"/>
    </row>
    <row r="1164" spans="1:14">
      <c r="A1164" s="438">
        <v>2200104</v>
      </c>
      <c r="B1164" s="398" t="s">
        <v>2496</v>
      </c>
      <c r="C1164" s="307">
        <f t="shared" si="18"/>
        <v>1376</v>
      </c>
      <c r="D1164" s="432"/>
      <c r="E1164" s="432"/>
      <c r="F1164" s="438"/>
      <c r="G1164" s="432"/>
      <c r="H1164" s="432"/>
      <c r="I1164" s="432"/>
      <c r="J1164" s="432">
        <v>1376</v>
      </c>
      <c r="K1164" s="432"/>
      <c r="L1164" s="432"/>
      <c r="M1164" s="432"/>
      <c r="N1164" s="432"/>
    </row>
    <row r="1165" spans="1:14">
      <c r="A1165" s="438">
        <v>2200106</v>
      </c>
      <c r="B1165" s="398" t="s">
        <v>2497</v>
      </c>
      <c r="C1165" s="307">
        <f t="shared" si="18"/>
        <v>1867</v>
      </c>
      <c r="D1165" s="432"/>
      <c r="E1165" s="432"/>
      <c r="F1165" s="438"/>
      <c r="G1165" s="432"/>
      <c r="H1165" s="432"/>
      <c r="I1165" s="432">
        <v>99</v>
      </c>
      <c r="J1165" s="432">
        <v>0</v>
      </c>
      <c r="K1165" s="432">
        <v>1768</v>
      </c>
      <c r="L1165" s="432"/>
      <c r="M1165" s="432"/>
      <c r="N1165" s="432"/>
    </row>
    <row r="1166" hidden="1" spans="1:14">
      <c r="A1166" s="438">
        <v>2200107</v>
      </c>
      <c r="B1166" s="398" t="s">
        <v>2498</v>
      </c>
      <c r="C1166" s="307">
        <f t="shared" si="18"/>
        <v>0</v>
      </c>
      <c r="D1166" s="432"/>
      <c r="E1166" s="432"/>
      <c r="F1166" s="438"/>
      <c r="G1166" s="432"/>
      <c r="H1166" s="432"/>
      <c r="I1166" s="432"/>
      <c r="J1166" s="432"/>
      <c r="K1166" s="432"/>
      <c r="L1166" s="432"/>
      <c r="M1166" s="432"/>
      <c r="N1166" s="432"/>
    </row>
    <row r="1167" hidden="1" spans="1:14">
      <c r="A1167" s="438">
        <v>2200108</v>
      </c>
      <c r="B1167" s="398" t="s">
        <v>2499</v>
      </c>
      <c r="C1167" s="307">
        <f t="shared" si="18"/>
        <v>0</v>
      </c>
      <c r="D1167" s="432"/>
      <c r="E1167" s="432"/>
      <c r="F1167" s="438"/>
      <c r="G1167" s="432"/>
      <c r="H1167" s="432"/>
      <c r="I1167" s="432"/>
      <c r="J1167" s="432"/>
      <c r="K1167" s="432"/>
      <c r="L1167" s="432"/>
      <c r="M1167" s="432"/>
      <c r="N1167" s="432"/>
    </row>
    <row r="1168" spans="1:14">
      <c r="A1168" s="438">
        <v>2200109</v>
      </c>
      <c r="B1168" s="398" t="s">
        <v>2500</v>
      </c>
      <c r="C1168" s="307">
        <f t="shared" si="18"/>
        <v>264</v>
      </c>
      <c r="D1168" s="432"/>
      <c r="E1168" s="432"/>
      <c r="F1168" s="438"/>
      <c r="G1168" s="432"/>
      <c r="H1168" s="432"/>
      <c r="I1168" s="432">
        <v>245</v>
      </c>
      <c r="J1168" s="432">
        <v>19</v>
      </c>
      <c r="K1168" s="432"/>
      <c r="L1168" s="432"/>
      <c r="M1168" s="432"/>
      <c r="N1168" s="432"/>
    </row>
    <row r="1169" hidden="1" spans="1:14">
      <c r="A1169" s="438">
        <v>2200112</v>
      </c>
      <c r="B1169" s="398" t="s">
        <v>2501</v>
      </c>
      <c r="C1169" s="307">
        <f t="shared" si="18"/>
        <v>0</v>
      </c>
      <c r="D1169" s="432"/>
      <c r="E1169" s="432"/>
      <c r="F1169" s="438"/>
      <c r="G1169" s="432"/>
      <c r="H1169" s="432"/>
      <c r="I1169" s="432"/>
      <c r="J1169" s="432">
        <v>0</v>
      </c>
      <c r="K1169" s="432"/>
      <c r="L1169" s="432"/>
      <c r="M1169" s="432"/>
      <c r="N1169" s="432"/>
    </row>
    <row r="1170" hidden="1" spans="1:14">
      <c r="A1170" s="438">
        <v>2200113</v>
      </c>
      <c r="B1170" s="398" t="s">
        <v>2502</v>
      </c>
      <c r="C1170" s="307">
        <f t="shared" si="18"/>
        <v>0</v>
      </c>
      <c r="D1170" s="432"/>
      <c r="E1170" s="432"/>
      <c r="F1170" s="438"/>
      <c r="G1170" s="432"/>
      <c r="H1170" s="432"/>
      <c r="I1170" s="432"/>
      <c r="J1170" s="432"/>
      <c r="K1170" s="432"/>
      <c r="L1170" s="432"/>
      <c r="M1170" s="432"/>
      <c r="N1170" s="432"/>
    </row>
    <row r="1171" hidden="1" spans="1:14">
      <c r="A1171" s="438">
        <v>2200114</v>
      </c>
      <c r="B1171" s="398" t="s">
        <v>2503</v>
      </c>
      <c r="C1171" s="307">
        <f t="shared" si="18"/>
        <v>0</v>
      </c>
      <c r="D1171" s="432"/>
      <c r="E1171" s="432"/>
      <c r="F1171" s="438"/>
      <c r="G1171" s="432"/>
      <c r="H1171" s="432"/>
      <c r="I1171" s="432"/>
      <c r="J1171" s="432"/>
      <c r="K1171" s="432"/>
      <c r="L1171" s="432"/>
      <c r="M1171" s="432"/>
      <c r="N1171" s="432"/>
    </row>
    <row r="1172" hidden="1" spans="1:14">
      <c r="A1172" s="438">
        <v>2200115</v>
      </c>
      <c r="B1172" s="398" t="s">
        <v>2504</v>
      </c>
      <c r="C1172" s="307">
        <f t="shared" si="18"/>
        <v>0</v>
      </c>
      <c r="D1172" s="432"/>
      <c r="E1172" s="432"/>
      <c r="F1172" s="438"/>
      <c r="G1172" s="432"/>
      <c r="H1172" s="432"/>
      <c r="I1172" s="432"/>
      <c r="J1172" s="432"/>
      <c r="K1172" s="432"/>
      <c r="L1172" s="432"/>
      <c r="M1172" s="432"/>
      <c r="N1172" s="432"/>
    </row>
    <row r="1173" hidden="1" spans="1:14">
      <c r="A1173" s="438">
        <v>2200116</v>
      </c>
      <c r="B1173" s="398" t="s">
        <v>2505</v>
      </c>
      <c r="C1173" s="307">
        <f t="shared" si="18"/>
        <v>0</v>
      </c>
      <c r="D1173" s="432"/>
      <c r="E1173" s="432"/>
      <c r="F1173" s="438"/>
      <c r="G1173" s="432"/>
      <c r="H1173" s="432"/>
      <c r="I1173" s="432"/>
      <c r="J1173" s="432"/>
      <c r="K1173" s="432"/>
      <c r="L1173" s="432"/>
      <c r="M1173" s="432"/>
      <c r="N1173" s="432"/>
    </row>
    <row r="1174" hidden="1" spans="1:14">
      <c r="A1174" s="438">
        <v>2200119</v>
      </c>
      <c r="B1174" s="398" t="s">
        <v>2506</v>
      </c>
      <c r="C1174" s="307">
        <f t="shared" si="18"/>
        <v>0</v>
      </c>
      <c r="D1174" s="432"/>
      <c r="E1174" s="432"/>
      <c r="F1174" s="438"/>
      <c r="G1174" s="432"/>
      <c r="H1174" s="432"/>
      <c r="I1174" s="432"/>
      <c r="J1174" s="432"/>
      <c r="K1174" s="432"/>
      <c r="L1174" s="432"/>
      <c r="M1174" s="432"/>
      <c r="N1174" s="432"/>
    </row>
    <row r="1175" hidden="1" spans="1:14">
      <c r="A1175" s="438">
        <v>2200120</v>
      </c>
      <c r="B1175" s="398" t="s">
        <v>2507</v>
      </c>
      <c r="C1175" s="307">
        <f t="shared" si="18"/>
        <v>0</v>
      </c>
      <c r="D1175" s="432"/>
      <c r="E1175" s="432"/>
      <c r="F1175" s="438"/>
      <c r="G1175" s="432"/>
      <c r="H1175" s="432"/>
      <c r="I1175" s="432"/>
      <c r="J1175" s="432"/>
      <c r="K1175" s="432"/>
      <c r="L1175" s="432"/>
      <c r="M1175" s="432"/>
      <c r="N1175" s="432"/>
    </row>
    <row r="1176" hidden="1" spans="1:14">
      <c r="A1176" s="438">
        <v>2200121</v>
      </c>
      <c r="B1176" s="398" t="s">
        <v>2508</v>
      </c>
      <c r="C1176" s="307">
        <f t="shared" si="18"/>
        <v>0</v>
      </c>
      <c r="D1176" s="432"/>
      <c r="E1176" s="432"/>
      <c r="F1176" s="438"/>
      <c r="G1176" s="432"/>
      <c r="H1176" s="432"/>
      <c r="I1176" s="432"/>
      <c r="J1176" s="432"/>
      <c r="K1176" s="432"/>
      <c r="L1176" s="432"/>
      <c r="M1176" s="432"/>
      <c r="N1176" s="432"/>
    </row>
    <row r="1177" hidden="1" spans="1:14">
      <c r="A1177" s="438">
        <v>2200122</v>
      </c>
      <c r="B1177" s="398" t="s">
        <v>2509</v>
      </c>
      <c r="C1177" s="307">
        <f t="shared" si="18"/>
        <v>0</v>
      </c>
      <c r="D1177" s="432"/>
      <c r="E1177" s="432"/>
      <c r="F1177" s="438"/>
      <c r="G1177" s="432"/>
      <c r="H1177" s="432"/>
      <c r="I1177" s="432"/>
      <c r="J1177" s="432"/>
      <c r="K1177" s="432"/>
      <c r="L1177" s="432"/>
      <c r="M1177" s="432"/>
      <c r="N1177" s="432"/>
    </row>
    <row r="1178" hidden="1" spans="1:14">
      <c r="A1178" s="438">
        <v>2200123</v>
      </c>
      <c r="B1178" s="398" t="s">
        <v>2510</v>
      </c>
      <c r="C1178" s="307">
        <f t="shared" si="18"/>
        <v>0</v>
      </c>
      <c r="D1178" s="432"/>
      <c r="E1178" s="432"/>
      <c r="F1178" s="438"/>
      <c r="G1178" s="432"/>
      <c r="H1178" s="432"/>
      <c r="I1178" s="432"/>
      <c r="J1178" s="432"/>
      <c r="K1178" s="432"/>
      <c r="L1178" s="432"/>
      <c r="M1178" s="432"/>
      <c r="N1178" s="432"/>
    </row>
    <row r="1179" hidden="1" spans="1:14">
      <c r="A1179" s="438">
        <v>2200124</v>
      </c>
      <c r="B1179" s="398" t="s">
        <v>2511</v>
      </c>
      <c r="C1179" s="307">
        <f t="shared" si="18"/>
        <v>0</v>
      </c>
      <c r="D1179" s="432"/>
      <c r="E1179" s="432"/>
      <c r="F1179" s="438"/>
      <c r="G1179" s="432"/>
      <c r="H1179" s="432"/>
      <c r="I1179" s="432"/>
      <c r="J1179" s="432"/>
      <c r="K1179" s="432"/>
      <c r="L1179" s="432"/>
      <c r="M1179" s="432"/>
      <c r="N1179" s="432"/>
    </row>
    <row r="1180" hidden="1" spans="1:14">
      <c r="A1180" s="438">
        <v>2200125</v>
      </c>
      <c r="B1180" s="398" t="s">
        <v>2512</v>
      </c>
      <c r="C1180" s="307">
        <f t="shared" si="18"/>
        <v>0</v>
      </c>
      <c r="D1180" s="432"/>
      <c r="E1180" s="432"/>
      <c r="F1180" s="438"/>
      <c r="G1180" s="432"/>
      <c r="H1180" s="432"/>
      <c r="I1180" s="432"/>
      <c r="J1180" s="432"/>
      <c r="K1180" s="432"/>
      <c r="L1180" s="432"/>
      <c r="M1180" s="432"/>
      <c r="N1180" s="432"/>
    </row>
    <row r="1181" hidden="1" spans="1:14">
      <c r="A1181" s="438">
        <v>2200126</v>
      </c>
      <c r="B1181" s="398" t="s">
        <v>2513</v>
      </c>
      <c r="C1181" s="307">
        <f t="shared" si="18"/>
        <v>0</v>
      </c>
      <c r="D1181" s="432"/>
      <c r="E1181" s="432"/>
      <c r="F1181" s="438"/>
      <c r="G1181" s="432"/>
      <c r="H1181" s="432"/>
      <c r="I1181" s="432"/>
      <c r="J1181" s="432"/>
      <c r="K1181" s="432"/>
      <c r="L1181" s="432"/>
      <c r="M1181" s="432"/>
      <c r="N1181" s="432"/>
    </row>
    <row r="1182" hidden="1" spans="1:14">
      <c r="A1182" s="438">
        <v>2200127</v>
      </c>
      <c r="B1182" s="398" t="s">
        <v>2514</v>
      </c>
      <c r="C1182" s="307">
        <f t="shared" si="18"/>
        <v>0</v>
      </c>
      <c r="D1182" s="432"/>
      <c r="E1182" s="432"/>
      <c r="F1182" s="438"/>
      <c r="G1182" s="432"/>
      <c r="H1182" s="432"/>
      <c r="I1182" s="432"/>
      <c r="J1182" s="432"/>
      <c r="K1182" s="432"/>
      <c r="L1182" s="432"/>
      <c r="M1182" s="432"/>
      <c r="N1182" s="432"/>
    </row>
    <row r="1183" hidden="1" spans="1:14">
      <c r="A1183" s="438">
        <v>2200128</v>
      </c>
      <c r="B1183" s="398" t="s">
        <v>2515</v>
      </c>
      <c r="C1183" s="307">
        <f t="shared" si="18"/>
        <v>0</v>
      </c>
      <c r="D1183" s="432"/>
      <c r="E1183" s="432"/>
      <c r="F1183" s="438"/>
      <c r="G1183" s="432"/>
      <c r="H1183" s="432"/>
      <c r="I1183" s="432"/>
      <c r="J1183" s="432"/>
      <c r="K1183" s="432"/>
      <c r="L1183" s="432"/>
      <c r="M1183" s="432"/>
      <c r="N1183" s="432"/>
    </row>
    <row r="1184" hidden="1" spans="1:14">
      <c r="A1184" s="438">
        <v>2200129</v>
      </c>
      <c r="B1184" s="398" t="s">
        <v>2516</v>
      </c>
      <c r="C1184" s="307">
        <f t="shared" si="18"/>
        <v>0</v>
      </c>
      <c r="D1184" s="432"/>
      <c r="E1184" s="432"/>
      <c r="F1184" s="438"/>
      <c r="G1184" s="432"/>
      <c r="H1184" s="432"/>
      <c r="I1184" s="432"/>
      <c r="J1184" s="432"/>
      <c r="K1184" s="432"/>
      <c r="L1184" s="432"/>
      <c r="M1184" s="432"/>
      <c r="N1184" s="432"/>
    </row>
    <row r="1185" spans="1:14">
      <c r="A1185" s="438">
        <v>2200150</v>
      </c>
      <c r="B1185" s="398" t="s">
        <v>1630</v>
      </c>
      <c r="C1185" s="307">
        <f t="shared" si="18"/>
        <v>3846</v>
      </c>
      <c r="D1185" s="432"/>
      <c r="E1185" s="432"/>
      <c r="F1185" s="438">
        <v>3846</v>
      </c>
      <c r="G1185" s="432"/>
      <c r="H1185" s="432"/>
      <c r="I1185" s="432"/>
      <c r="J1185" s="432"/>
      <c r="K1185" s="432"/>
      <c r="L1185" s="432"/>
      <c r="M1185" s="432"/>
      <c r="N1185" s="432">
        <v>0</v>
      </c>
    </row>
    <row r="1186" hidden="1" spans="1:14">
      <c r="A1186" s="438">
        <v>2200199</v>
      </c>
      <c r="B1186" s="398" t="s">
        <v>2517</v>
      </c>
      <c r="C1186" s="307">
        <f t="shared" si="18"/>
        <v>0</v>
      </c>
      <c r="D1186" s="432"/>
      <c r="E1186" s="432"/>
      <c r="F1186" s="438"/>
      <c r="G1186" s="432"/>
      <c r="H1186" s="432"/>
      <c r="I1186" s="432"/>
      <c r="J1186" s="432"/>
      <c r="K1186" s="432"/>
      <c r="L1186" s="432"/>
      <c r="M1186" s="432"/>
      <c r="N1186" s="432"/>
    </row>
    <row r="1187" spans="1:14">
      <c r="A1187" s="438">
        <v>22005</v>
      </c>
      <c r="B1187" s="398" t="s">
        <v>2518</v>
      </c>
      <c r="C1187" s="307">
        <f t="shared" si="18"/>
        <v>169</v>
      </c>
      <c r="D1187" s="432"/>
      <c r="E1187" s="432"/>
      <c r="F1187" s="438">
        <v>106</v>
      </c>
      <c r="G1187" s="432"/>
      <c r="H1187" s="432"/>
      <c r="I1187" s="432">
        <v>63</v>
      </c>
      <c r="J1187" s="432">
        <v>0</v>
      </c>
      <c r="K1187" s="432"/>
      <c r="L1187" s="432"/>
      <c r="M1187" s="432"/>
      <c r="N1187" s="432"/>
    </row>
    <row r="1188" hidden="1" spans="1:14">
      <c r="A1188" s="438">
        <v>2200501</v>
      </c>
      <c r="B1188" s="398" t="s">
        <v>1621</v>
      </c>
      <c r="C1188" s="307">
        <f t="shared" si="18"/>
        <v>0</v>
      </c>
      <c r="D1188" s="432"/>
      <c r="E1188" s="432"/>
      <c r="F1188" s="438"/>
      <c r="G1188" s="432"/>
      <c r="H1188" s="432"/>
      <c r="I1188" s="432"/>
      <c r="J1188" s="432"/>
      <c r="K1188" s="432"/>
      <c r="L1188" s="432"/>
      <c r="M1188" s="432"/>
      <c r="N1188" s="432"/>
    </row>
    <row r="1189" hidden="1" spans="1:14">
      <c r="A1189" s="438">
        <v>2200502</v>
      </c>
      <c r="B1189" s="398" t="s">
        <v>1622</v>
      </c>
      <c r="C1189" s="307">
        <f t="shared" si="18"/>
        <v>0</v>
      </c>
      <c r="D1189" s="432"/>
      <c r="E1189" s="432"/>
      <c r="F1189" s="438"/>
      <c r="G1189" s="432"/>
      <c r="H1189" s="432"/>
      <c r="I1189" s="432"/>
      <c r="J1189" s="432"/>
      <c r="K1189" s="432"/>
      <c r="L1189" s="432"/>
      <c r="M1189" s="432"/>
      <c r="N1189" s="432"/>
    </row>
    <row r="1190" hidden="1" spans="1:14">
      <c r="A1190" s="438">
        <v>2200503</v>
      </c>
      <c r="B1190" s="398" t="s">
        <v>1623</v>
      </c>
      <c r="C1190" s="307">
        <f t="shared" si="18"/>
        <v>0</v>
      </c>
      <c r="D1190" s="432"/>
      <c r="E1190" s="432"/>
      <c r="F1190" s="438"/>
      <c r="G1190" s="432"/>
      <c r="H1190" s="432"/>
      <c r="I1190" s="432"/>
      <c r="J1190" s="432"/>
      <c r="K1190" s="432"/>
      <c r="L1190" s="432"/>
      <c r="M1190" s="432"/>
      <c r="N1190" s="432"/>
    </row>
    <row r="1191" spans="1:14">
      <c r="A1191" s="438">
        <v>2200504</v>
      </c>
      <c r="B1191" s="398" t="s">
        <v>2519</v>
      </c>
      <c r="C1191" s="307">
        <f t="shared" si="18"/>
        <v>106</v>
      </c>
      <c r="D1191" s="432"/>
      <c r="E1191" s="432"/>
      <c r="F1191" s="438">
        <v>106</v>
      </c>
      <c r="G1191" s="432"/>
      <c r="H1191" s="432"/>
      <c r="I1191" s="432"/>
      <c r="J1191" s="432"/>
      <c r="K1191" s="432"/>
      <c r="L1191" s="432"/>
      <c r="M1191" s="432"/>
      <c r="N1191" s="432"/>
    </row>
    <row r="1192" hidden="1" spans="1:14">
      <c r="A1192" s="438">
        <v>2200506</v>
      </c>
      <c r="B1192" s="398" t="s">
        <v>2520</v>
      </c>
      <c r="C1192" s="307">
        <f t="shared" si="18"/>
        <v>0</v>
      </c>
      <c r="D1192" s="432"/>
      <c r="E1192" s="432"/>
      <c r="F1192" s="438"/>
      <c r="G1192" s="432"/>
      <c r="H1192" s="432"/>
      <c r="I1192" s="432"/>
      <c r="J1192" s="432"/>
      <c r="K1192" s="432"/>
      <c r="L1192" s="432"/>
      <c r="M1192" s="432"/>
      <c r="N1192" s="432"/>
    </row>
    <row r="1193" hidden="1" spans="1:14">
      <c r="A1193" s="438">
        <v>2200507</v>
      </c>
      <c r="B1193" s="398" t="s">
        <v>2521</v>
      </c>
      <c r="C1193" s="307">
        <f t="shared" si="18"/>
        <v>0</v>
      </c>
      <c r="D1193" s="432"/>
      <c r="E1193" s="432"/>
      <c r="F1193" s="438"/>
      <c r="G1193" s="432"/>
      <c r="H1193" s="432"/>
      <c r="I1193" s="432"/>
      <c r="J1193" s="432"/>
      <c r="K1193" s="432"/>
      <c r="L1193" s="432"/>
      <c r="M1193" s="432"/>
      <c r="N1193" s="432"/>
    </row>
    <row r="1194" hidden="1" spans="1:14">
      <c r="A1194" s="438">
        <v>2200508</v>
      </c>
      <c r="B1194" s="398" t="s">
        <v>2522</v>
      </c>
      <c r="C1194" s="307">
        <f t="shared" si="18"/>
        <v>0</v>
      </c>
      <c r="D1194" s="432"/>
      <c r="E1194" s="432"/>
      <c r="F1194" s="438"/>
      <c r="G1194" s="432"/>
      <c r="H1194" s="432"/>
      <c r="I1194" s="432"/>
      <c r="J1194" s="432"/>
      <c r="K1194" s="432"/>
      <c r="L1194" s="432"/>
      <c r="M1194" s="432"/>
      <c r="N1194" s="432"/>
    </row>
    <row r="1195" hidden="1" spans="1:14">
      <c r="A1195" s="438">
        <v>2200509</v>
      </c>
      <c r="B1195" s="398" t="s">
        <v>2523</v>
      </c>
      <c r="C1195" s="307">
        <f t="shared" si="18"/>
        <v>0</v>
      </c>
      <c r="D1195" s="432"/>
      <c r="E1195" s="432"/>
      <c r="F1195" s="438"/>
      <c r="G1195" s="432"/>
      <c r="H1195" s="432"/>
      <c r="I1195" s="432"/>
      <c r="J1195" s="432"/>
      <c r="K1195" s="432"/>
      <c r="L1195" s="432"/>
      <c r="M1195" s="432"/>
      <c r="N1195" s="432"/>
    </row>
    <row r="1196" hidden="1" spans="1:14">
      <c r="A1196" s="438">
        <v>2200510</v>
      </c>
      <c r="B1196" s="398" t="s">
        <v>2524</v>
      </c>
      <c r="C1196" s="307">
        <f t="shared" si="18"/>
        <v>0</v>
      </c>
      <c r="D1196" s="432"/>
      <c r="E1196" s="432"/>
      <c r="F1196" s="438"/>
      <c r="G1196" s="432"/>
      <c r="H1196" s="432"/>
      <c r="I1196" s="432"/>
      <c r="J1196" s="432"/>
      <c r="K1196" s="432"/>
      <c r="L1196" s="432"/>
      <c r="M1196" s="432"/>
      <c r="N1196" s="432"/>
    </row>
    <row r="1197" hidden="1" spans="1:14">
      <c r="A1197" s="438">
        <v>2200511</v>
      </c>
      <c r="B1197" s="398" t="s">
        <v>2525</v>
      </c>
      <c r="C1197" s="307">
        <f t="shared" si="18"/>
        <v>0</v>
      </c>
      <c r="D1197" s="432"/>
      <c r="E1197" s="432"/>
      <c r="F1197" s="438"/>
      <c r="G1197" s="432"/>
      <c r="H1197" s="432"/>
      <c r="I1197" s="432"/>
      <c r="J1197" s="432"/>
      <c r="K1197" s="432"/>
      <c r="L1197" s="432"/>
      <c r="M1197" s="432"/>
      <c r="N1197" s="432"/>
    </row>
    <row r="1198" hidden="1" spans="1:14">
      <c r="A1198" s="438">
        <v>2200512</v>
      </c>
      <c r="B1198" s="398" t="s">
        <v>2526</v>
      </c>
      <c r="C1198" s="307">
        <f t="shared" si="18"/>
        <v>0</v>
      </c>
      <c r="D1198" s="432"/>
      <c r="E1198" s="432"/>
      <c r="F1198" s="438"/>
      <c r="G1198" s="432"/>
      <c r="H1198" s="432"/>
      <c r="I1198" s="432"/>
      <c r="J1198" s="432"/>
      <c r="K1198" s="432"/>
      <c r="L1198" s="432"/>
      <c r="M1198" s="432"/>
      <c r="N1198" s="432"/>
    </row>
    <row r="1199" hidden="1" spans="1:14">
      <c r="A1199" s="438">
        <v>2200513</v>
      </c>
      <c r="B1199" s="398" t="s">
        <v>2527</v>
      </c>
      <c r="C1199" s="307">
        <f t="shared" si="18"/>
        <v>0</v>
      </c>
      <c r="D1199" s="432"/>
      <c r="E1199" s="432"/>
      <c r="F1199" s="438"/>
      <c r="G1199" s="432"/>
      <c r="H1199" s="432"/>
      <c r="I1199" s="432"/>
      <c r="J1199" s="432"/>
      <c r="K1199" s="432"/>
      <c r="L1199" s="432"/>
      <c r="M1199" s="432"/>
      <c r="N1199" s="432"/>
    </row>
    <row r="1200" hidden="1" spans="1:14">
      <c r="A1200" s="438">
        <v>2200514</v>
      </c>
      <c r="B1200" s="398" t="s">
        <v>2528</v>
      </c>
      <c r="C1200" s="307">
        <f t="shared" si="18"/>
        <v>0</v>
      </c>
      <c r="D1200" s="432"/>
      <c r="E1200" s="432"/>
      <c r="F1200" s="438"/>
      <c r="G1200" s="432"/>
      <c r="H1200" s="432"/>
      <c r="I1200" s="432"/>
      <c r="J1200" s="432"/>
      <c r="K1200" s="432"/>
      <c r="L1200" s="432"/>
      <c r="M1200" s="432"/>
      <c r="N1200" s="432"/>
    </row>
    <row r="1201" spans="1:14">
      <c r="A1201" s="438">
        <v>2200599</v>
      </c>
      <c r="B1201" s="398" t="s">
        <v>2529</v>
      </c>
      <c r="C1201" s="307">
        <f t="shared" si="18"/>
        <v>63</v>
      </c>
      <c r="D1201" s="432"/>
      <c r="E1201" s="432"/>
      <c r="F1201" s="438"/>
      <c r="G1201" s="432"/>
      <c r="H1201" s="432"/>
      <c r="I1201" s="432">
        <v>63</v>
      </c>
      <c r="J1201" s="432">
        <v>0</v>
      </c>
      <c r="K1201" s="432"/>
      <c r="L1201" s="432"/>
      <c r="M1201" s="432"/>
      <c r="N1201" s="432"/>
    </row>
    <row r="1202" hidden="1" spans="1:14">
      <c r="A1202" s="438">
        <v>22099</v>
      </c>
      <c r="B1202" s="398" t="s">
        <v>2530</v>
      </c>
      <c r="C1202" s="307">
        <f t="shared" si="18"/>
        <v>0</v>
      </c>
      <c r="D1202" s="432"/>
      <c r="E1202" s="432"/>
      <c r="F1202" s="438"/>
      <c r="G1202" s="432"/>
      <c r="H1202" s="432"/>
      <c r="I1202" s="432"/>
      <c r="J1202" s="432"/>
      <c r="K1202" s="432"/>
      <c r="L1202" s="432"/>
      <c r="M1202" s="432"/>
      <c r="N1202" s="432"/>
    </row>
    <row r="1203" hidden="1" spans="1:14">
      <c r="A1203" s="438">
        <v>2209999</v>
      </c>
      <c r="B1203" s="398" t="s">
        <v>2531</v>
      </c>
      <c r="C1203" s="307">
        <f t="shared" si="18"/>
        <v>0</v>
      </c>
      <c r="D1203" s="432"/>
      <c r="E1203" s="432"/>
      <c r="F1203" s="438"/>
      <c r="G1203" s="432"/>
      <c r="H1203" s="432"/>
      <c r="I1203" s="432"/>
      <c r="J1203" s="432"/>
      <c r="K1203" s="432"/>
      <c r="L1203" s="432"/>
      <c r="M1203" s="432"/>
      <c r="N1203" s="432"/>
    </row>
    <row r="1204" spans="1:16">
      <c r="A1204" s="438">
        <v>221</v>
      </c>
      <c r="B1204" s="439" t="s">
        <v>2532</v>
      </c>
      <c r="C1204" s="307">
        <f t="shared" si="18"/>
        <v>61918</v>
      </c>
      <c r="D1204" s="432"/>
      <c r="E1204" s="432"/>
      <c r="F1204" s="438">
        <v>23834</v>
      </c>
      <c r="G1204" s="432">
        <v>1600</v>
      </c>
      <c r="H1204" s="432"/>
      <c r="I1204" s="432"/>
      <c r="J1204" s="432"/>
      <c r="K1204" s="432">
        <v>21081</v>
      </c>
      <c r="L1204" s="432">
        <v>37169</v>
      </c>
      <c r="M1204" s="432">
        <v>4251</v>
      </c>
      <c r="N1204" s="432">
        <v>34483</v>
      </c>
      <c r="O1204"/>
      <c r="P1204">
        <v>-60500</v>
      </c>
    </row>
    <row r="1205" spans="1:16">
      <c r="A1205" s="438">
        <v>22101</v>
      </c>
      <c r="B1205" s="398" t="s">
        <v>2533</v>
      </c>
      <c r="C1205" s="307">
        <f t="shared" si="18"/>
        <v>32233</v>
      </c>
      <c r="D1205" s="432"/>
      <c r="E1205" s="432"/>
      <c r="F1205" s="438"/>
      <c r="G1205" s="432"/>
      <c r="H1205" s="432"/>
      <c r="I1205" s="432"/>
      <c r="J1205" s="432"/>
      <c r="K1205" s="432">
        <v>21081</v>
      </c>
      <c r="L1205" s="432">
        <v>37169</v>
      </c>
      <c r="M1205" s="432"/>
      <c r="N1205" s="432">
        <v>34483</v>
      </c>
      <c r="O1205"/>
      <c r="P1205">
        <v>-60500</v>
      </c>
    </row>
    <row r="1206" hidden="1" spans="1:14">
      <c r="A1206" s="438">
        <v>2210101</v>
      </c>
      <c r="B1206" s="398" t="s">
        <v>2534</v>
      </c>
      <c r="C1206" s="307">
        <f t="shared" si="18"/>
        <v>0</v>
      </c>
      <c r="D1206" s="432"/>
      <c r="E1206" s="432"/>
      <c r="F1206" s="438"/>
      <c r="G1206" s="432"/>
      <c r="H1206" s="432"/>
      <c r="I1206" s="432"/>
      <c r="J1206" s="432"/>
      <c r="K1206" s="432"/>
      <c r="L1206" s="432"/>
      <c r="M1206" s="432"/>
      <c r="N1206" s="432"/>
    </row>
    <row r="1207" hidden="1" spans="1:14">
      <c r="A1207" s="438">
        <v>2210102</v>
      </c>
      <c r="B1207" s="398" t="s">
        <v>2535</v>
      </c>
      <c r="C1207" s="307">
        <f t="shared" si="18"/>
        <v>0</v>
      </c>
      <c r="D1207" s="432"/>
      <c r="E1207" s="432"/>
      <c r="F1207" s="438"/>
      <c r="G1207" s="432"/>
      <c r="H1207" s="432"/>
      <c r="I1207" s="432"/>
      <c r="J1207" s="432"/>
      <c r="K1207" s="432"/>
      <c r="L1207" s="432"/>
      <c r="M1207" s="432"/>
      <c r="N1207" s="432"/>
    </row>
    <row r="1208" spans="1:14">
      <c r="A1208" s="438">
        <v>2210103</v>
      </c>
      <c r="B1208" s="398" t="s">
        <v>2536</v>
      </c>
      <c r="C1208" s="307">
        <f t="shared" si="18"/>
        <v>668</v>
      </c>
      <c r="D1208" s="432"/>
      <c r="E1208" s="432"/>
      <c r="F1208" s="438"/>
      <c r="G1208" s="432"/>
      <c r="H1208" s="432"/>
      <c r="I1208" s="432"/>
      <c r="J1208" s="432"/>
      <c r="K1208" s="432">
        <v>202</v>
      </c>
      <c r="L1208" s="432"/>
      <c r="M1208" s="432"/>
      <c r="N1208" s="432">
        <v>466</v>
      </c>
    </row>
    <row r="1209" hidden="1" spans="1:14">
      <c r="A1209" s="438">
        <v>2210104</v>
      </c>
      <c r="B1209" s="398" t="s">
        <v>2537</v>
      </c>
      <c r="C1209" s="307">
        <f t="shared" si="18"/>
        <v>0</v>
      </c>
      <c r="D1209" s="432"/>
      <c r="E1209" s="432"/>
      <c r="F1209" s="438"/>
      <c r="G1209" s="432"/>
      <c r="H1209" s="432"/>
      <c r="I1209" s="432"/>
      <c r="J1209" s="432"/>
      <c r="K1209" s="432"/>
      <c r="L1209" s="432"/>
      <c r="M1209" s="432"/>
      <c r="N1209" s="432"/>
    </row>
    <row r="1210" spans="1:14">
      <c r="A1210" s="438">
        <v>2210105</v>
      </c>
      <c r="B1210" s="398" t="s">
        <v>2538</v>
      </c>
      <c r="C1210" s="307">
        <f t="shared" si="18"/>
        <v>165</v>
      </c>
      <c r="D1210" s="432"/>
      <c r="E1210" s="432"/>
      <c r="F1210" s="438"/>
      <c r="G1210" s="432"/>
      <c r="H1210" s="432"/>
      <c r="I1210" s="432"/>
      <c r="J1210" s="432"/>
      <c r="K1210" s="432"/>
      <c r="L1210" s="432">
        <v>165</v>
      </c>
      <c r="M1210" s="432"/>
      <c r="N1210" s="432"/>
    </row>
    <row r="1211" hidden="1" spans="1:14">
      <c r="A1211" s="438">
        <v>2210106</v>
      </c>
      <c r="B1211" s="439" t="s">
        <v>2539</v>
      </c>
      <c r="C1211" s="307">
        <f t="shared" si="18"/>
        <v>0</v>
      </c>
      <c r="D1211" s="432"/>
      <c r="E1211" s="432"/>
      <c r="F1211" s="438"/>
      <c r="G1211" s="432"/>
      <c r="H1211" s="432"/>
      <c r="I1211" s="432"/>
      <c r="J1211" s="432"/>
      <c r="K1211" s="432"/>
      <c r="L1211" s="432"/>
      <c r="M1211" s="432"/>
      <c r="N1211" s="432"/>
    </row>
    <row r="1212" hidden="1" spans="1:14">
      <c r="A1212" s="438">
        <v>2210107</v>
      </c>
      <c r="B1212" s="398" t="s">
        <v>2540</v>
      </c>
      <c r="C1212" s="307">
        <f t="shared" si="18"/>
        <v>0</v>
      </c>
      <c r="D1212" s="432"/>
      <c r="E1212" s="432"/>
      <c r="F1212" s="438"/>
      <c r="G1212" s="432"/>
      <c r="H1212" s="432"/>
      <c r="I1212" s="432"/>
      <c r="J1212" s="432"/>
      <c r="K1212" s="432"/>
      <c r="L1212" s="432"/>
      <c r="M1212" s="432"/>
      <c r="N1212" s="432"/>
    </row>
    <row r="1213" spans="1:16">
      <c r="A1213" s="438">
        <v>2210108</v>
      </c>
      <c r="B1213" s="398" t="s">
        <v>2541</v>
      </c>
      <c r="C1213" s="307">
        <f t="shared" si="18"/>
        <v>22719</v>
      </c>
      <c r="D1213" s="432"/>
      <c r="E1213" s="432"/>
      <c r="F1213" s="438"/>
      <c r="G1213" s="432"/>
      <c r="H1213" s="432"/>
      <c r="I1213" s="432"/>
      <c r="J1213" s="432"/>
      <c r="K1213" s="432">
        <v>15451</v>
      </c>
      <c r="L1213" s="432">
        <v>33751</v>
      </c>
      <c r="M1213" s="432"/>
      <c r="N1213" s="450">
        <v>34017</v>
      </c>
      <c r="O1213"/>
      <c r="P1213">
        <v>-60500</v>
      </c>
    </row>
    <row r="1214" hidden="1" spans="1:14">
      <c r="A1214" s="438">
        <v>2210109</v>
      </c>
      <c r="B1214" s="398" t="s">
        <v>2542</v>
      </c>
      <c r="C1214" s="307">
        <f t="shared" si="18"/>
        <v>0</v>
      </c>
      <c r="D1214" s="432"/>
      <c r="E1214" s="432"/>
      <c r="F1214" s="438"/>
      <c r="G1214" s="432"/>
      <c r="H1214" s="432"/>
      <c r="I1214" s="432"/>
      <c r="J1214" s="432"/>
      <c r="K1214" s="432"/>
      <c r="L1214" s="432"/>
      <c r="M1214" s="432"/>
      <c r="N1214" s="432"/>
    </row>
    <row r="1215" hidden="1" spans="1:14">
      <c r="A1215" s="438">
        <v>2210110</v>
      </c>
      <c r="B1215" s="398" t="s">
        <v>2543</v>
      </c>
      <c r="C1215" s="307">
        <f t="shared" si="18"/>
        <v>0</v>
      </c>
      <c r="D1215" s="432"/>
      <c r="E1215" s="432"/>
      <c r="F1215" s="438"/>
      <c r="G1215" s="432"/>
      <c r="H1215" s="432"/>
      <c r="I1215" s="432"/>
      <c r="J1215" s="432"/>
      <c r="K1215" s="432"/>
      <c r="L1215" s="432"/>
      <c r="M1215" s="432"/>
      <c r="N1215" s="432"/>
    </row>
    <row r="1216" spans="1:14">
      <c r="A1216" s="438">
        <v>2210111</v>
      </c>
      <c r="B1216" s="398" t="s">
        <v>2544</v>
      </c>
      <c r="C1216" s="307">
        <f t="shared" si="18"/>
        <v>7688</v>
      </c>
      <c r="D1216" s="432"/>
      <c r="E1216" s="432"/>
      <c r="F1216" s="438"/>
      <c r="G1216" s="432"/>
      <c r="H1216" s="432"/>
      <c r="I1216" s="432"/>
      <c r="J1216" s="432"/>
      <c r="K1216" s="432">
        <v>4527</v>
      </c>
      <c r="L1216" s="432">
        <v>3161</v>
      </c>
      <c r="M1216" s="432"/>
      <c r="N1216" s="432"/>
    </row>
    <row r="1217" spans="1:14">
      <c r="A1217" s="438">
        <v>2210113</v>
      </c>
      <c r="B1217" s="398" t="s">
        <v>2545</v>
      </c>
      <c r="C1217" s="307">
        <f t="shared" si="18"/>
        <v>92</v>
      </c>
      <c r="D1217" s="432"/>
      <c r="E1217" s="432"/>
      <c r="F1217" s="438"/>
      <c r="G1217" s="432"/>
      <c r="H1217" s="432"/>
      <c r="I1217" s="432"/>
      <c r="J1217" s="432"/>
      <c r="K1217" s="432"/>
      <c r="L1217" s="432">
        <v>92</v>
      </c>
      <c r="M1217" s="432"/>
      <c r="N1217" s="432"/>
    </row>
    <row r="1218" spans="1:14">
      <c r="A1218" s="438">
        <v>2210199</v>
      </c>
      <c r="B1218" s="398" t="s">
        <v>2546</v>
      </c>
      <c r="C1218" s="307">
        <f t="shared" si="18"/>
        <v>901</v>
      </c>
      <c r="D1218" s="432"/>
      <c r="E1218" s="432"/>
      <c r="F1218" s="438"/>
      <c r="G1218" s="432"/>
      <c r="H1218" s="432"/>
      <c r="I1218" s="432"/>
      <c r="J1218" s="432"/>
      <c r="K1218" s="432">
        <v>901</v>
      </c>
      <c r="L1218" s="432"/>
      <c r="M1218" s="432"/>
      <c r="N1218" s="432"/>
    </row>
    <row r="1219" spans="1:14">
      <c r="A1219" s="438">
        <v>22102</v>
      </c>
      <c r="B1219" s="398" t="s">
        <v>2547</v>
      </c>
      <c r="C1219" s="307">
        <f t="shared" si="18"/>
        <v>29685</v>
      </c>
      <c r="D1219" s="432"/>
      <c r="E1219" s="432"/>
      <c r="F1219" s="438">
        <v>23834</v>
      </c>
      <c r="G1219" s="432">
        <v>1600</v>
      </c>
      <c r="H1219" s="432"/>
      <c r="I1219" s="432"/>
      <c r="J1219" s="432"/>
      <c r="K1219" s="432"/>
      <c r="L1219" s="432"/>
      <c r="M1219" s="432">
        <v>4251</v>
      </c>
      <c r="N1219" s="432"/>
    </row>
    <row r="1220" spans="1:14">
      <c r="A1220" s="438">
        <v>2210201</v>
      </c>
      <c r="B1220" s="398" t="s">
        <v>2548</v>
      </c>
      <c r="C1220" s="307">
        <f t="shared" si="18"/>
        <v>29685</v>
      </c>
      <c r="D1220" s="432"/>
      <c r="E1220" s="432"/>
      <c r="F1220" s="438">
        <v>23834</v>
      </c>
      <c r="G1220" s="432">
        <v>1600</v>
      </c>
      <c r="H1220" s="432"/>
      <c r="I1220" s="432"/>
      <c r="J1220" s="432"/>
      <c r="K1220" s="432"/>
      <c r="L1220" s="432"/>
      <c r="M1220" s="432">
        <v>4251</v>
      </c>
      <c r="N1220" s="432"/>
    </row>
    <row r="1221" hidden="1" spans="1:14">
      <c r="A1221" s="438">
        <v>2210202</v>
      </c>
      <c r="B1221" s="398" t="s">
        <v>2549</v>
      </c>
      <c r="C1221" s="307">
        <f t="shared" si="18"/>
        <v>0</v>
      </c>
      <c r="D1221" s="432"/>
      <c r="E1221" s="432"/>
      <c r="F1221" s="438"/>
      <c r="G1221" s="432"/>
      <c r="H1221" s="432"/>
      <c r="I1221" s="432"/>
      <c r="J1221" s="432"/>
      <c r="K1221" s="432"/>
      <c r="L1221" s="432"/>
      <c r="M1221" s="432"/>
      <c r="N1221" s="432"/>
    </row>
    <row r="1222" hidden="1" spans="1:14">
      <c r="A1222" s="438">
        <v>2210203</v>
      </c>
      <c r="B1222" s="398" t="s">
        <v>2550</v>
      </c>
      <c r="C1222" s="307">
        <f t="shared" ref="C1222:C1285" si="19">D1222+E1222+F1222+G1222+H1222+I1222+J1222+K1222+L1222+M1222+N1222+O1222+P1222</f>
        <v>0</v>
      </c>
      <c r="D1222" s="432"/>
      <c r="E1222" s="432"/>
      <c r="F1222" s="438"/>
      <c r="G1222" s="432"/>
      <c r="H1222" s="432"/>
      <c r="I1222" s="432"/>
      <c r="J1222" s="432"/>
      <c r="K1222" s="432"/>
      <c r="L1222" s="432"/>
      <c r="M1222" s="432"/>
      <c r="N1222" s="432"/>
    </row>
    <row r="1223" hidden="1" spans="1:14">
      <c r="A1223" s="438">
        <v>22103</v>
      </c>
      <c r="B1223" s="398" t="s">
        <v>2551</v>
      </c>
      <c r="C1223" s="307">
        <f t="shared" si="19"/>
        <v>0</v>
      </c>
      <c r="D1223" s="432"/>
      <c r="E1223" s="432"/>
      <c r="F1223" s="438"/>
      <c r="G1223" s="432"/>
      <c r="H1223" s="432"/>
      <c r="I1223" s="432"/>
      <c r="J1223" s="432"/>
      <c r="K1223" s="432"/>
      <c r="L1223" s="432"/>
      <c r="M1223" s="432"/>
      <c r="N1223" s="432"/>
    </row>
    <row r="1224" hidden="1" spans="1:14">
      <c r="A1224" s="438">
        <v>2210301</v>
      </c>
      <c r="B1224" s="398" t="s">
        <v>2552</v>
      </c>
      <c r="C1224" s="307">
        <f t="shared" si="19"/>
        <v>0</v>
      </c>
      <c r="D1224" s="432"/>
      <c r="E1224" s="432"/>
      <c r="F1224" s="438"/>
      <c r="G1224" s="432"/>
      <c r="H1224" s="432"/>
      <c r="I1224" s="432"/>
      <c r="J1224" s="432"/>
      <c r="K1224" s="432"/>
      <c r="L1224" s="432"/>
      <c r="M1224" s="432"/>
      <c r="N1224" s="432"/>
    </row>
    <row r="1225" hidden="1" spans="1:14">
      <c r="A1225" s="438">
        <v>2210302</v>
      </c>
      <c r="B1225" s="398" t="s">
        <v>2553</v>
      </c>
      <c r="C1225" s="307">
        <f t="shared" si="19"/>
        <v>0</v>
      </c>
      <c r="D1225" s="432"/>
      <c r="E1225" s="432"/>
      <c r="F1225" s="438"/>
      <c r="G1225" s="432"/>
      <c r="H1225" s="432"/>
      <c r="I1225" s="432"/>
      <c r="J1225" s="432"/>
      <c r="K1225" s="432"/>
      <c r="L1225" s="432"/>
      <c r="M1225" s="432"/>
      <c r="N1225" s="432"/>
    </row>
    <row r="1226" hidden="1" spans="1:14">
      <c r="A1226" s="438">
        <v>2210399</v>
      </c>
      <c r="B1226" s="398" t="s">
        <v>2554</v>
      </c>
      <c r="C1226" s="307">
        <f t="shared" si="19"/>
        <v>0</v>
      </c>
      <c r="D1226" s="432"/>
      <c r="E1226" s="432"/>
      <c r="F1226" s="438"/>
      <c r="G1226" s="432"/>
      <c r="H1226" s="432"/>
      <c r="I1226" s="432"/>
      <c r="J1226" s="432"/>
      <c r="K1226" s="432"/>
      <c r="L1226" s="432"/>
      <c r="M1226" s="432"/>
      <c r="N1226" s="432"/>
    </row>
    <row r="1227" spans="1:16">
      <c r="A1227" s="438">
        <v>222</v>
      </c>
      <c r="B1227" s="439" t="s">
        <v>2555</v>
      </c>
      <c r="C1227" s="307">
        <f t="shared" si="19"/>
        <v>200</v>
      </c>
      <c r="D1227" s="432"/>
      <c r="E1227" s="432"/>
      <c r="F1227" s="438"/>
      <c r="G1227" s="432"/>
      <c r="H1227" s="432"/>
      <c r="I1227" s="432">
        <v>122</v>
      </c>
      <c r="J1227" s="432"/>
      <c r="K1227" s="432"/>
      <c r="L1227" s="432"/>
      <c r="M1227" s="432"/>
      <c r="N1227" s="432"/>
      <c r="O1227"/>
      <c r="P1227">
        <v>78</v>
      </c>
    </row>
    <row r="1228" hidden="1" spans="1:14">
      <c r="A1228" s="438">
        <v>22201</v>
      </c>
      <c r="B1228" s="398" t="s">
        <v>2556</v>
      </c>
      <c r="C1228" s="307">
        <f t="shared" si="19"/>
        <v>0</v>
      </c>
      <c r="D1228" s="432"/>
      <c r="E1228" s="432"/>
      <c r="F1228" s="438"/>
      <c r="G1228" s="432"/>
      <c r="H1228" s="432"/>
      <c r="I1228" s="432"/>
      <c r="J1228" s="432"/>
      <c r="K1228" s="432"/>
      <c r="L1228" s="432"/>
      <c r="M1228" s="432"/>
      <c r="N1228" s="432"/>
    </row>
    <row r="1229" hidden="1" spans="1:14">
      <c r="A1229" s="438">
        <v>2220101</v>
      </c>
      <c r="B1229" s="398" t="s">
        <v>1621</v>
      </c>
      <c r="C1229" s="307">
        <f t="shared" si="19"/>
        <v>0</v>
      </c>
      <c r="D1229" s="432"/>
      <c r="E1229" s="432"/>
      <c r="F1229" s="438"/>
      <c r="G1229" s="432"/>
      <c r="H1229" s="432"/>
      <c r="I1229" s="432"/>
      <c r="J1229" s="432"/>
      <c r="K1229" s="432"/>
      <c r="L1229" s="432"/>
      <c r="M1229" s="432"/>
      <c r="N1229" s="432"/>
    </row>
    <row r="1230" hidden="1" spans="1:14">
      <c r="A1230" s="438">
        <v>2220102</v>
      </c>
      <c r="B1230" s="398" t="s">
        <v>1622</v>
      </c>
      <c r="C1230" s="307">
        <f t="shared" si="19"/>
        <v>0</v>
      </c>
      <c r="D1230" s="432"/>
      <c r="E1230" s="432"/>
      <c r="F1230" s="438"/>
      <c r="G1230" s="432"/>
      <c r="H1230" s="432"/>
      <c r="I1230" s="432"/>
      <c r="J1230" s="432"/>
      <c r="K1230" s="432"/>
      <c r="L1230" s="432"/>
      <c r="M1230" s="432"/>
      <c r="N1230" s="432"/>
    </row>
    <row r="1231" hidden="1" spans="1:14">
      <c r="A1231" s="438">
        <v>2220103</v>
      </c>
      <c r="B1231" s="398" t="s">
        <v>1623</v>
      </c>
      <c r="C1231" s="307">
        <f t="shared" si="19"/>
        <v>0</v>
      </c>
      <c r="D1231" s="432"/>
      <c r="E1231" s="432"/>
      <c r="F1231" s="438"/>
      <c r="G1231" s="432"/>
      <c r="H1231" s="432"/>
      <c r="I1231" s="432"/>
      <c r="J1231" s="432"/>
      <c r="K1231" s="432"/>
      <c r="L1231" s="432"/>
      <c r="M1231" s="432"/>
      <c r="N1231" s="432"/>
    </row>
    <row r="1232" hidden="1" spans="1:14">
      <c r="A1232" s="438">
        <v>2220104</v>
      </c>
      <c r="B1232" s="398" t="s">
        <v>2557</v>
      </c>
      <c r="C1232" s="307">
        <f t="shared" si="19"/>
        <v>0</v>
      </c>
      <c r="D1232" s="432"/>
      <c r="E1232" s="432"/>
      <c r="F1232" s="438"/>
      <c r="G1232" s="432"/>
      <c r="H1232" s="432"/>
      <c r="I1232" s="432"/>
      <c r="J1232" s="432"/>
      <c r="K1232" s="432"/>
      <c r="L1232" s="432"/>
      <c r="M1232" s="432"/>
      <c r="N1232" s="432"/>
    </row>
    <row r="1233" hidden="1" spans="1:14">
      <c r="A1233" s="438">
        <v>2220105</v>
      </c>
      <c r="B1233" s="398" t="s">
        <v>2558</v>
      </c>
      <c r="C1233" s="307">
        <f t="shared" si="19"/>
        <v>0</v>
      </c>
      <c r="D1233" s="432"/>
      <c r="E1233" s="432"/>
      <c r="F1233" s="438"/>
      <c r="G1233" s="432"/>
      <c r="H1233" s="432"/>
      <c r="I1233" s="432"/>
      <c r="J1233" s="432"/>
      <c r="K1233" s="432"/>
      <c r="L1233" s="432"/>
      <c r="M1233" s="432"/>
      <c r="N1233" s="432"/>
    </row>
    <row r="1234" hidden="1" spans="1:14">
      <c r="A1234" s="438">
        <v>2220106</v>
      </c>
      <c r="B1234" s="439" t="s">
        <v>2559</v>
      </c>
      <c r="C1234" s="307">
        <f t="shared" si="19"/>
        <v>0</v>
      </c>
      <c r="D1234" s="432"/>
      <c r="E1234" s="432"/>
      <c r="F1234" s="438"/>
      <c r="G1234" s="432"/>
      <c r="H1234" s="432"/>
      <c r="I1234" s="432"/>
      <c r="J1234" s="432"/>
      <c r="K1234" s="432"/>
      <c r="L1234" s="432"/>
      <c r="M1234" s="432"/>
      <c r="N1234" s="432"/>
    </row>
    <row r="1235" hidden="1" spans="1:14">
      <c r="A1235" s="438">
        <v>2220107</v>
      </c>
      <c r="B1235" s="398" t="s">
        <v>2560</v>
      </c>
      <c r="C1235" s="307">
        <f t="shared" si="19"/>
        <v>0</v>
      </c>
      <c r="D1235" s="432"/>
      <c r="E1235" s="432"/>
      <c r="F1235" s="438"/>
      <c r="G1235" s="432"/>
      <c r="H1235" s="432"/>
      <c r="I1235" s="432"/>
      <c r="J1235" s="432"/>
      <c r="K1235" s="432"/>
      <c r="L1235" s="432"/>
      <c r="M1235" s="432"/>
      <c r="N1235" s="432"/>
    </row>
    <row r="1236" hidden="1" spans="1:14">
      <c r="A1236" s="438">
        <v>2220112</v>
      </c>
      <c r="B1236" s="398" t="s">
        <v>2561</v>
      </c>
      <c r="C1236" s="307">
        <f t="shared" si="19"/>
        <v>0</v>
      </c>
      <c r="D1236" s="432"/>
      <c r="E1236" s="432"/>
      <c r="F1236" s="438"/>
      <c r="G1236" s="432"/>
      <c r="H1236" s="432"/>
      <c r="I1236" s="432"/>
      <c r="J1236" s="432"/>
      <c r="K1236" s="432"/>
      <c r="L1236" s="432"/>
      <c r="M1236" s="432"/>
      <c r="N1236" s="432"/>
    </row>
    <row r="1237" hidden="1" spans="1:14">
      <c r="A1237" s="438">
        <v>2220113</v>
      </c>
      <c r="B1237" s="398" t="s">
        <v>2562</v>
      </c>
      <c r="C1237" s="307">
        <f t="shared" si="19"/>
        <v>0</v>
      </c>
      <c r="D1237" s="432"/>
      <c r="E1237" s="432"/>
      <c r="F1237" s="438"/>
      <c r="G1237" s="432"/>
      <c r="H1237" s="432"/>
      <c r="I1237" s="432"/>
      <c r="J1237" s="432"/>
      <c r="K1237" s="432"/>
      <c r="L1237" s="432"/>
      <c r="M1237" s="432"/>
      <c r="N1237" s="432"/>
    </row>
    <row r="1238" hidden="1" spans="1:14">
      <c r="A1238" s="438">
        <v>2220114</v>
      </c>
      <c r="B1238" s="398" t="s">
        <v>2563</v>
      </c>
      <c r="C1238" s="307">
        <f t="shared" si="19"/>
        <v>0</v>
      </c>
      <c r="D1238" s="432"/>
      <c r="E1238" s="432"/>
      <c r="F1238" s="438"/>
      <c r="G1238" s="432"/>
      <c r="H1238" s="432"/>
      <c r="I1238" s="432"/>
      <c r="J1238" s="432"/>
      <c r="K1238" s="432"/>
      <c r="L1238" s="432"/>
      <c r="M1238" s="432"/>
      <c r="N1238" s="432"/>
    </row>
    <row r="1239" hidden="1" spans="1:14">
      <c r="A1239" s="438">
        <v>2220115</v>
      </c>
      <c r="B1239" s="398" t="s">
        <v>2564</v>
      </c>
      <c r="C1239" s="307">
        <f t="shared" si="19"/>
        <v>0</v>
      </c>
      <c r="D1239" s="432"/>
      <c r="E1239" s="432"/>
      <c r="F1239" s="438"/>
      <c r="G1239" s="432"/>
      <c r="H1239" s="432"/>
      <c r="I1239" s="432"/>
      <c r="J1239" s="432"/>
      <c r="K1239" s="432"/>
      <c r="L1239" s="432"/>
      <c r="M1239" s="432"/>
      <c r="N1239" s="432"/>
    </row>
    <row r="1240" hidden="1" spans="1:14">
      <c r="A1240" s="438">
        <v>2220118</v>
      </c>
      <c r="B1240" s="398" t="s">
        <v>2565</v>
      </c>
      <c r="C1240" s="307">
        <f t="shared" si="19"/>
        <v>0</v>
      </c>
      <c r="D1240" s="432"/>
      <c r="E1240" s="432"/>
      <c r="F1240" s="438"/>
      <c r="G1240" s="432"/>
      <c r="H1240" s="432"/>
      <c r="I1240" s="432"/>
      <c r="J1240" s="432"/>
      <c r="K1240" s="432"/>
      <c r="L1240" s="432"/>
      <c r="M1240" s="432"/>
      <c r="N1240" s="432"/>
    </row>
    <row r="1241" hidden="1" spans="1:14">
      <c r="A1241" s="438">
        <v>2220119</v>
      </c>
      <c r="B1241" s="398" t="s">
        <v>2566</v>
      </c>
      <c r="C1241" s="307">
        <f t="shared" si="19"/>
        <v>0</v>
      </c>
      <c r="D1241" s="432"/>
      <c r="E1241" s="432"/>
      <c r="F1241" s="438"/>
      <c r="G1241" s="432"/>
      <c r="H1241" s="432"/>
      <c r="I1241" s="432"/>
      <c r="J1241" s="432"/>
      <c r="K1241" s="432"/>
      <c r="L1241" s="432"/>
      <c r="M1241" s="432"/>
      <c r="N1241" s="432"/>
    </row>
    <row r="1242" hidden="1" spans="1:14">
      <c r="A1242" s="438">
        <v>2220120</v>
      </c>
      <c r="B1242" s="398" t="s">
        <v>2567</v>
      </c>
      <c r="C1242" s="307">
        <f t="shared" si="19"/>
        <v>0</v>
      </c>
      <c r="D1242" s="432"/>
      <c r="E1242" s="432"/>
      <c r="F1242" s="438"/>
      <c r="G1242" s="432"/>
      <c r="H1242" s="432"/>
      <c r="I1242" s="432"/>
      <c r="J1242" s="432"/>
      <c r="K1242" s="432"/>
      <c r="L1242" s="432"/>
      <c r="M1242" s="432"/>
      <c r="N1242" s="432"/>
    </row>
    <row r="1243" hidden="1" spans="1:14">
      <c r="A1243" s="438">
        <v>2220121</v>
      </c>
      <c r="B1243" s="398" t="s">
        <v>2568</v>
      </c>
      <c r="C1243" s="307">
        <f t="shared" si="19"/>
        <v>0</v>
      </c>
      <c r="D1243" s="432"/>
      <c r="E1243" s="432"/>
      <c r="F1243" s="438"/>
      <c r="G1243" s="432"/>
      <c r="H1243" s="432"/>
      <c r="I1243" s="432"/>
      <c r="J1243" s="432"/>
      <c r="K1243" s="432"/>
      <c r="L1243" s="432"/>
      <c r="M1243" s="432"/>
      <c r="N1243" s="432"/>
    </row>
    <row r="1244" hidden="1" spans="1:14">
      <c r="A1244" s="438">
        <v>2220150</v>
      </c>
      <c r="B1244" s="398" t="s">
        <v>1630</v>
      </c>
      <c r="C1244" s="307">
        <f t="shared" si="19"/>
        <v>0</v>
      </c>
      <c r="D1244" s="432"/>
      <c r="E1244" s="432"/>
      <c r="F1244" s="438"/>
      <c r="G1244" s="432"/>
      <c r="H1244" s="432"/>
      <c r="I1244" s="432"/>
      <c r="J1244" s="432"/>
      <c r="K1244" s="432"/>
      <c r="L1244" s="432"/>
      <c r="M1244" s="432"/>
      <c r="N1244" s="432"/>
    </row>
    <row r="1245" hidden="1" spans="1:14">
      <c r="A1245" s="438">
        <v>2220199</v>
      </c>
      <c r="B1245" s="398" t="s">
        <v>2569</v>
      </c>
      <c r="C1245" s="307">
        <f t="shared" si="19"/>
        <v>0</v>
      </c>
      <c r="D1245" s="432"/>
      <c r="E1245" s="432"/>
      <c r="F1245" s="438"/>
      <c r="G1245" s="432"/>
      <c r="H1245" s="432"/>
      <c r="I1245" s="432"/>
      <c r="J1245" s="432"/>
      <c r="K1245" s="432"/>
      <c r="L1245" s="432"/>
      <c r="M1245" s="432"/>
      <c r="N1245" s="432"/>
    </row>
    <row r="1246" hidden="1" spans="1:14">
      <c r="A1246" s="438">
        <v>22203</v>
      </c>
      <c r="B1246" s="398" t="s">
        <v>2570</v>
      </c>
      <c r="C1246" s="307">
        <f t="shared" si="19"/>
        <v>0</v>
      </c>
      <c r="D1246" s="432"/>
      <c r="E1246" s="432"/>
      <c r="F1246" s="438"/>
      <c r="G1246" s="432"/>
      <c r="H1246" s="432"/>
      <c r="I1246" s="432"/>
      <c r="J1246" s="432"/>
      <c r="K1246" s="432"/>
      <c r="L1246" s="432"/>
      <c r="M1246" s="432"/>
      <c r="N1246" s="432"/>
    </row>
    <row r="1247" hidden="1" spans="1:14">
      <c r="A1247" s="438">
        <v>2220301</v>
      </c>
      <c r="B1247" s="398" t="s">
        <v>2571</v>
      </c>
      <c r="C1247" s="307">
        <f t="shared" si="19"/>
        <v>0</v>
      </c>
      <c r="D1247" s="432"/>
      <c r="E1247" s="432"/>
      <c r="F1247" s="438"/>
      <c r="G1247" s="432"/>
      <c r="H1247" s="432"/>
      <c r="I1247" s="432"/>
      <c r="J1247" s="432"/>
      <c r="K1247" s="432"/>
      <c r="L1247" s="432"/>
      <c r="M1247" s="432"/>
      <c r="N1247" s="432"/>
    </row>
    <row r="1248" hidden="1" spans="1:14">
      <c r="A1248" s="438">
        <v>2220303</v>
      </c>
      <c r="B1248" s="398" t="s">
        <v>2572</v>
      </c>
      <c r="C1248" s="307">
        <f t="shared" si="19"/>
        <v>0</v>
      </c>
      <c r="D1248" s="432"/>
      <c r="E1248" s="432"/>
      <c r="F1248" s="438"/>
      <c r="G1248" s="432"/>
      <c r="H1248" s="432"/>
      <c r="I1248" s="432"/>
      <c r="J1248" s="432"/>
      <c r="K1248" s="432"/>
      <c r="L1248" s="432"/>
      <c r="M1248" s="432"/>
      <c r="N1248" s="432"/>
    </row>
    <row r="1249" hidden="1" spans="1:14">
      <c r="A1249" s="438">
        <v>2220304</v>
      </c>
      <c r="B1249" s="398" t="s">
        <v>2573</v>
      </c>
      <c r="C1249" s="307">
        <f t="shared" si="19"/>
        <v>0</v>
      </c>
      <c r="D1249" s="432"/>
      <c r="E1249" s="432"/>
      <c r="F1249" s="438"/>
      <c r="G1249" s="432"/>
      <c r="H1249" s="432"/>
      <c r="I1249" s="432"/>
      <c r="J1249" s="432"/>
      <c r="K1249" s="432"/>
      <c r="L1249" s="432"/>
      <c r="M1249" s="432"/>
      <c r="N1249" s="432"/>
    </row>
    <row r="1250" hidden="1" spans="1:14">
      <c r="A1250" s="438">
        <v>2220305</v>
      </c>
      <c r="B1250" s="398" t="s">
        <v>2574</v>
      </c>
      <c r="C1250" s="307">
        <f t="shared" si="19"/>
        <v>0</v>
      </c>
      <c r="D1250" s="432"/>
      <c r="E1250" s="432"/>
      <c r="F1250" s="438"/>
      <c r="G1250" s="432"/>
      <c r="H1250" s="432"/>
      <c r="I1250" s="432"/>
      <c r="J1250" s="432"/>
      <c r="K1250" s="432"/>
      <c r="L1250" s="432"/>
      <c r="M1250" s="432"/>
      <c r="N1250" s="432"/>
    </row>
    <row r="1251" hidden="1" spans="1:14">
      <c r="A1251" s="438">
        <v>2220399</v>
      </c>
      <c r="B1251" s="398" t="s">
        <v>2575</v>
      </c>
      <c r="C1251" s="307">
        <f t="shared" si="19"/>
        <v>0</v>
      </c>
      <c r="D1251" s="432"/>
      <c r="E1251" s="432"/>
      <c r="F1251" s="438"/>
      <c r="G1251" s="432"/>
      <c r="H1251" s="432"/>
      <c r="I1251" s="432"/>
      <c r="J1251" s="432"/>
      <c r="K1251" s="432"/>
      <c r="L1251" s="432"/>
      <c r="M1251" s="432"/>
      <c r="N1251" s="432"/>
    </row>
    <row r="1252" spans="1:16">
      <c r="A1252" s="438">
        <v>22204</v>
      </c>
      <c r="B1252" s="398" t="s">
        <v>2576</v>
      </c>
      <c r="C1252" s="307">
        <f t="shared" si="19"/>
        <v>200</v>
      </c>
      <c r="D1252" s="432"/>
      <c r="E1252" s="432"/>
      <c r="F1252" s="438"/>
      <c r="G1252" s="432"/>
      <c r="H1252" s="432"/>
      <c r="I1252" s="432">
        <v>122</v>
      </c>
      <c r="J1252" s="432"/>
      <c r="K1252" s="432"/>
      <c r="L1252" s="432"/>
      <c r="M1252" s="432"/>
      <c r="N1252" s="432"/>
      <c r="O1252"/>
      <c r="P1252">
        <v>78</v>
      </c>
    </row>
    <row r="1253" spans="1:16">
      <c r="A1253" s="438">
        <v>2220401</v>
      </c>
      <c r="B1253" s="398" t="s">
        <v>2577</v>
      </c>
      <c r="C1253" s="307">
        <f t="shared" si="19"/>
        <v>200</v>
      </c>
      <c r="D1253" s="432"/>
      <c r="E1253" s="432"/>
      <c r="F1253" s="438"/>
      <c r="G1253" s="432"/>
      <c r="H1253" s="432"/>
      <c r="I1253" s="432">
        <v>122</v>
      </c>
      <c r="J1253" s="432"/>
      <c r="K1253" s="432"/>
      <c r="L1253" s="432"/>
      <c r="M1253" s="432"/>
      <c r="N1253" s="432"/>
      <c r="O1253"/>
      <c r="P1253">
        <v>78</v>
      </c>
    </row>
    <row r="1254" hidden="1" spans="1:14">
      <c r="A1254" s="438">
        <v>2220402</v>
      </c>
      <c r="B1254" s="398" t="s">
        <v>2578</v>
      </c>
      <c r="C1254" s="307">
        <f t="shared" si="19"/>
        <v>0</v>
      </c>
      <c r="D1254" s="432"/>
      <c r="E1254" s="432"/>
      <c r="F1254" s="438"/>
      <c r="G1254" s="432"/>
      <c r="H1254" s="432"/>
      <c r="I1254" s="432"/>
      <c r="J1254" s="432"/>
      <c r="K1254" s="432"/>
      <c r="L1254" s="432"/>
      <c r="M1254" s="432"/>
      <c r="N1254" s="432"/>
    </row>
    <row r="1255" hidden="1" spans="1:14">
      <c r="A1255" s="438">
        <v>2220403</v>
      </c>
      <c r="B1255" s="398" t="s">
        <v>2579</v>
      </c>
      <c r="C1255" s="307">
        <f t="shared" si="19"/>
        <v>0</v>
      </c>
      <c r="D1255" s="432"/>
      <c r="E1255" s="432"/>
      <c r="F1255" s="438"/>
      <c r="G1255" s="432"/>
      <c r="H1255" s="432"/>
      <c r="I1255" s="432"/>
      <c r="J1255" s="432"/>
      <c r="K1255" s="432"/>
      <c r="L1255" s="432"/>
      <c r="M1255" s="432"/>
      <c r="N1255" s="432"/>
    </row>
    <row r="1256" hidden="1" spans="1:14">
      <c r="A1256" s="438">
        <v>2220404</v>
      </c>
      <c r="B1256" s="398" t="s">
        <v>2580</v>
      </c>
      <c r="C1256" s="307">
        <f t="shared" si="19"/>
        <v>0</v>
      </c>
      <c r="D1256" s="432"/>
      <c r="E1256" s="432"/>
      <c r="F1256" s="438"/>
      <c r="G1256" s="432"/>
      <c r="H1256" s="432"/>
      <c r="I1256" s="432"/>
      <c r="J1256" s="432"/>
      <c r="K1256" s="432"/>
      <c r="L1256" s="432"/>
      <c r="M1256" s="432"/>
      <c r="N1256" s="432"/>
    </row>
    <row r="1257" hidden="1" spans="1:14">
      <c r="A1257" s="438">
        <v>2220499</v>
      </c>
      <c r="B1257" s="398" t="s">
        <v>2581</v>
      </c>
      <c r="C1257" s="307">
        <f t="shared" si="19"/>
        <v>0</v>
      </c>
      <c r="D1257" s="432"/>
      <c r="E1257" s="432"/>
      <c r="F1257" s="438"/>
      <c r="G1257" s="432"/>
      <c r="H1257" s="432"/>
      <c r="I1257" s="432"/>
      <c r="J1257" s="432"/>
      <c r="K1257" s="432"/>
      <c r="L1257" s="432"/>
      <c r="M1257" s="432"/>
      <c r="N1257" s="432"/>
    </row>
    <row r="1258" hidden="1" spans="1:14">
      <c r="A1258" s="438">
        <v>22205</v>
      </c>
      <c r="B1258" s="398" t="s">
        <v>2582</v>
      </c>
      <c r="C1258" s="307">
        <f t="shared" si="19"/>
        <v>0</v>
      </c>
      <c r="D1258" s="432"/>
      <c r="E1258" s="432"/>
      <c r="F1258" s="438"/>
      <c r="G1258" s="432"/>
      <c r="H1258" s="432"/>
      <c r="I1258" s="432"/>
      <c r="J1258" s="432"/>
      <c r="K1258" s="432"/>
      <c r="L1258" s="432"/>
      <c r="M1258" s="432"/>
      <c r="N1258" s="432"/>
    </row>
    <row r="1259" hidden="1" spans="1:14">
      <c r="A1259" s="438">
        <v>2220501</v>
      </c>
      <c r="B1259" s="398" t="s">
        <v>2583</v>
      </c>
      <c r="C1259" s="307">
        <f t="shared" si="19"/>
        <v>0</v>
      </c>
      <c r="D1259" s="432"/>
      <c r="E1259" s="432"/>
      <c r="F1259" s="438"/>
      <c r="G1259" s="432"/>
      <c r="H1259" s="432"/>
      <c r="I1259" s="432"/>
      <c r="J1259" s="432"/>
      <c r="K1259" s="432"/>
      <c r="L1259" s="432"/>
      <c r="M1259" s="432"/>
      <c r="N1259" s="432"/>
    </row>
    <row r="1260" hidden="1" spans="1:14">
      <c r="A1260" s="438">
        <v>2220502</v>
      </c>
      <c r="B1260" s="398" t="s">
        <v>2584</v>
      </c>
      <c r="C1260" s="307">
        <f t="shared" si="19"/>
        <v>0</v>
      </c>
      <c r="D1260" s="432"/>
      <c r="E1260" s="432"/>
      <c r="F1260" s="438"/>
      <c r="G1260" s="432"/>
      <c r="H1260" s="432"/>
      <c r="I1260" s="432"/>
      <c r="J1260" s="432"/>
      <c r="K1260" s="432"/>
      <c r="L1260" s="432"/>
      <c r="M1260" s="432"/>
      <c r="N1260" s="432"/>
    </row>
    <row r="1261" hidden="1" spans="1:14">
      <c r="A1261" s="438">
        <v>2220503</v>
      </c>
      <c r="B1261" s="398" t="s">
        <v>2585</v>
      </c>
      <c r="C1261" s="307">
        <f t="shared" si="19"/>
        <v>0</v>
      </c>
      <c r="D1261" s="432"/>
      <c r="E1261" s="432"/>
      <c r="F1261" s="438"/>
      <c r="G1261" s="432"/>
      <c r="H1261" s="432"/>
      <c r="I1261" s="432"/>
      <c r="J1261" s="432"/>
      <c r="K1261" s="432"/>
      <c r="L1261" s="432"/>
      <c r="M1261" s="432"/>
      <c r="N1261" s="432"/>
    </row>
    <row r="1262" hidden="1" spans="1:14">
      <c r="A1262" s="438">
        <v>2220504</v>
      </c>
      <c r="B1262" s="398" t="s">
        <v>2586</v>
      </c>
      <c r="C1262" s="307">
        <f t="shared" si="19"/>
        <v>0</v>
      </c>
      <c r="D1262" s="432"/>
      <c r="E1262" s="432"/>
      <c r="F1262" s="438"/>
      <c r="G1262" s="432"/>
      <c r="H1262" s="432"/>
      <c r="I1262" s="432"/>
      <c r="J1262" s="432"/>
      <c r="K1262" s="432"/>
      <c r="L1262" s="432"/>
      <c r="M1262" s="432"/>
      <c r="N1262" s="432"/>
    </row>
    <row r="1263" hidden="1" spans="1:14">
      <c r="A1263" s="438">
        <v>2220505</v>
      </c>
      <c r="B1263" s="398" t="s">
        <v>2587</v>
      </c>
      <c r="C1263" s="307">
        <f t="shared" si="19"/>
        <v>0</v>
      </c>
      <c r="D1263" s="432"/>
      <c r="E1263" s="432"/>
      <c r="F1263" s="438"/>
      <c r="G1263" s="432"/>
      <c r="H1263" s="432"/>
      <c r="I1263" s="432"/>
      <c r="J1263" s="432"/>
      <c r="K1263" s="432"/>
      <c r="L1263" s="432"/>
      <c r="M1263" s="432"/>
      <c r="N1263" s="432"/>
    </row>
    <row r="1264" hidden="1" spans="1:14">
      <c r="A1264" s="438">
        <v>2220506</v>
      </c>
      <c r="B1264" s="398" t="s">
        <v>2588</v>
      </c>
      <c r="C1264" s="307">
        <f t="shared" si="19"/>
        <v>0</v>
      </c>
      <c r="D1264" s="432"/>
      <c r="E1264" s="432"/>
      <c r="F1264" s="438"/>
      <c r="G1264" s="432"/>
      <c r="H1264" s="432"/>
      <c r="I1264" s="432"/>
      <c r="J1264" s="432"/>
      <c r="K1264" s="432"/>
      <c r="L1264" s="432"/>
      <c r="M1264" s="432"/>
      <c r="N1264" s="432"/>
    </row>
    <row r="1265" hidden="1" spans="1:14">
      <c r="A1265" s="438">
        <v>2220507</v>
      </c>
      <c r="B1265" s="439" t="s">
        <v>2589</v>
      </c>
      <c r="C1265" s="307">
        <f t="shared" si="19"/>
        <v>0</v>
      </c>
      <c r="D1265" s="432"/>
      <c r="E1265" s="432"/>
      <c r="F1265" s="438"/>
      <c r="G1265" s="432"/>
      <c r="H1265" s="432"/>
      <c r="I1265" s="432"/>
      <c r="J1265" s="432"/>
      <c r="K1265" s="432"/>
      <c r="L1265" s="432"/>
      <c r="M1265" s="432"/>
      <c r="N1265" s="432"/>
    </row>
    <row r="1266" hidden="1" spans="1:14">
      <c r="A1266" s="438">
        <v>2220508</v>
      </c>
      <c r="B1266" s="398" t="s">
        <v>2590</v>
      </c>
      <c r="C1266" s="307">
        <f t="shared" si="19"/>
        <v>0</v>
      </c>
      <c r="D1266" s="432"/>
      <c r="E1266" s="432"/>
      <c r="F1266" s="438"/>
      <c r="G1266" s="432"/>
      <c r="H1266" s="432"/>
      <c r="I1266" s="432"/>
      <c r="J1266" s="432"/>
      <c r="K1266" s="432"/>
      <c r="L1266" s="432"/>
      <c r="M1266" s="432"/>
      <c r="N1266" s="432"/>
    </row>
    <row r="1267" hidden="1" spans="1:14">
      <c r="A1267" s="438">
        <v>2220509</v>
      </c>
      <c r="B1267" s="398" t="s">
        <v>2591</v>
      </c>
      <c r="C1267" s="307">
        <f t="shared" si="19"/>
        <v>0</v>
      </c>
      <c r="D1267" s="432"/>
      <c r="E1267" s="432"/>
      <c r="F1267" s="438"/>
      <c r="G1267" s="432"/>
      <c r="H1267" s="432"/>
      <c r="I1267" s="432"/>
      <c r="J1267" s="432"/>
      <c r="K1267" s="432"/>
      <c r="L1267" s="432"/>
      <c r="M1267" s="432"/>
      <c r="N1267" s="432"/>
    </row>
    <row r="1268" hidden="1" spans="1:14">
      <c r="A1268" s="438">
        <v>2220510</v>
      </c>
      <c r="B1268" s="398" t="s">
        <v>2592</v>
      </c>
      <c r="C1268" s="307">
        <f t="shared" si="19"/>
        <v>0</v>
      </c>
      <c r="D1268" s="432"/>
      <c r="E1268" s="432"/>
      <c r="F1268" s="438"/>
      <c r="G1268" s="432"/>
      <c r="H1268" s="432"/>
      <c r="I1268" s="432"/>
      <c r="J1268" s="432"/>
      <c r="K1268" s="432"/>
      <c r="L1268" s="432"/>
      <c r="M1268" s="432"/>
      <c r="N1268" s="432"/>
    </row>
    <row r="1269" hidden="1" spans="1:14">
      <c r="A1269" s="438">
        <v>2220511</v>
      </c>
      <c r="B1269" s="398" t="s">
        <v>2593</v>
      </c>
      <c r="C1269" s="307">
        <f t="shared" si="19"/>
        <v>0</v>
      </c>
      <c r="D1269" s="432"/>
      <c r="E1269" s="432"/>
      <c r="F1269" s="438"/>
      <c r="G1269" s="432"/>
      <c r="H1269" s="432"/>
      <c r="I1269" s="432"/>
      <c r="J1269" s="432"/>
      <c r="K1269" s="432"/>
      <c r="L1269" s="432"/>
      <c r="M1269" s="432"/>
      <c r="N1269" s="432"/>
    </row>
    <row r="1270" hidden="1" spans="1:14">
      <c r="A1270" s="438">
        <v>2220599</v>
      </c>
      <c r="B1270" s="398" t="s">
        <v>2594</v>
      </c>
      <c r="C1270" s="307">
        <f t="shared" si="19"/>
        <v>0</v>
      </c>
      <c r="D1270" s="432"/>
      <c r="E1270" s="432"/>
      <c r="F1270" s="438"/>
      <c r="G1270" s="432"/>
      <c r="H1270" s="432"/>
      <c r="I1270" s="432"/>
      <c r="J1270" s="432"/>
      <c r="K1270" s="432"/>
      <c r="L1270" s="432"/>
      <c r="M1270" s="432"/>
      <c r="N1270" s="432"/>
    </row>
    <row r="1271" spans="1:15">
      <c r="A1271" s="438">
        <v>224</v>
      </c>
      <c r="B1271" s="439" t="s">
        <v>2595</v>
      </c>
      <c r="C1271" s="307">
        <f t="shared" si="19"/>
        <v>10429</v>
      </c>
      <c r="D1271" s="432"/>
      <c r="E1271" s="432"/>
      <c r="F1271" s="438">
        <v>3346</v>
      </c>
      <c r="G1271" s="432"/>
      <c r="H1271" s="432"/>
      <c r="I1271" s="432">
        <v>2982</v>
      </c>
      <c r="J1271" s="432">
        <v>1590</v>
      </c>
      <c r="K1271" s="432">
        <v>254</v>
      </c>
      <c r="L1271" s="432">
        <v>1202</v>
      </c>
      <c r="M1271" s="432"/>
      <c r="N1271" s="432">
        <v>861</v>
      </c>
      <c r="O1271">
        <v>194</v>
      </c>
    </row>
    <row r="1272" spans="1:14">
      <c r="A1272" s="438">
        <v>22401</v>
      </c>
      <c r="B1272" s="398" t="s">
        <v>2596</v>
      </c>
      <c r="C1272" s="307">
        <f t="shared" si="19"/>
        <v>4607</v>
      </c>
      <c r="D1272" s="432"/>
      <c r="E1272" s="432"/>
      <c r="F1272" s="438">
        <v>3112</v>
      </c>
      <c r="G1272" s="432"/>
      <c r="H1272" s="432"/>
      <c r="I1272" s="432">
        <v>745</v>
      </c>
      <c r="J1272" s="432">
        <v>190</v>
      </c>
      <c r="K1272" s="432"/>
      <c r="L1272" s="432">
        <v>552</v>
      </c>
      <c r="M1272" s="432"/>
      <c r="N1272" s="432">
        <v>8</v>
      </c>
    </row>
    <row r="1273" spans="1:14">
      <c r="A1273" s="438">
        <v>2240101</v>
      </c>
      <c r="B1273" s="398" t="s">
        <v>1621</v>
      </c>
      <c r="C1273" s="307">
        <f t="shared" si="19"/>
        <v>1203</v>
      </c>
      <c r="D1273" s="432"/>
      <c r="E1273" s="432"/>
      <c r="F1273" s="438">
        <v>1203</v>
      </c>
      <c r="G1273" s="432"/>
      <c r="H1273" s="432"/>
      <c r="I1273" s="432"/>
      <c r="J1273" s="432"/>
      <c r="K1273" s="432"/>
      <c r="L1273" s="432"/>
      <c r="M1273" s="432"/>
      <c r="N1273" s="432"/>
    </row>
    <row r="1274" spans="1:14">
      <c r="A1274" s="438">
        <v>2240102</v>
      </c>
      <c r="B1274" s="398" t="s">
        <v>1622</v>
      </c>
      <c r="C1274" s="307">
        <f t="shared" si="19"/>
        <v>935</v>
      </c>
      <c r="D1274" s="432"/>
      <c r="E1274" s="432"/>
      <c r="F1274" s="438"/>
      <c r="G1274" s="432"/>
      <c r="H1274" s="432"/>
      <c r="I1274" s="432">
        <v>745</v>
      </c>
      <c r="J1274" s="432">
        <v>190</v>
      </c>
      <c r="K1274" s="432"/>
      <c r="L1274" s="432"/>
      <c r="M1274" s="432"/>
      <c r="N1274" s="432"/>
    </row>
    <row r="1275" hidden="1" spans="1:14">
      <c r="A1275" s="438">
        <v>2240103</v>
      </c>
      <c r="B1275" s="398" t="s">
        <v>1623</v>
      </c>
      <c r="C1275" s="307">
        <f t="shared" si="19"/>
        <v>0</v>
      </c>
      <c r="D1275" s="432"/>
      <c r="E1275" s="432"/>
      <c r="F1275" s="438"/>
      <c r="G1275" s="432"/>
      <c r="H1275" s="432"/>
      <c r="I1275" s="432"/>
      <c r="J1275" s="432"/>
      <c r="K1275" s="432"/>
      <c r="L1275" s="432"/>
      <c r="M1275" s="432"/>
      <c r="N1275" s="432"/>
    </row>
    <row r="1276" hidden="1" spans="1:14">
      <c r="A1276" s="438">
        <v>2240104</v>
      </c>
      <c r="B1276" s="398" t="s">
        <v>2597</v>
      </c>
      <c r="C1276" s="307">
        <f t="shared" si="19"/>
        <v>0</v>
      </c>
      <c r="D1276" s="432"/>
      <c r="E1276" s="432"/>
      <c r="F1276" s="438"/>
      <c r="G1276" s="432"/>
      <c r="H1276" s="432"/>
      <c r="I1276" s="432"/>
      <c r="J1276" s="432"/>
      <c r="K1276" s="432"/>
      <c r="L1276" s="432"/>
      <c r="M1276" s="432"/>
      <c r="N1276" s="432"/>
    </row>
    <row r="1277" hidden="1" spans="1:14">
      <c r="A1277" s="438">
        <v>2240105</v>
      </c>
      <c r="B1277" s="398" t="s">
        <v>2598</v>
      </c>
      <c r="C1277" s="307">
        <f t="shared" si="19"/>
        <v>0</v>
      </c>
      <c r="D1277" s="432"/>
      <c r="E1277" s="432"/>
      <c r="F1277" s="438"/>
      <c r="G1277" s="432"/>
      <c r="H1277" s="432"/>
      <c r="I1277" s="432"/>
      <c r="J1277" s="432"/>
      <c r="K1277" s="432"/>
      <c r="L1277" s="432"/>
      <c r="M1277" s="432"/>
      <c r="N1277" s="432"/>
    </row>
    <row r="1278" spans="1:14">
      <c r="A1278" s="438">
        <v>2240106</v>
      </c>
      <c r="B1278" s="398" t="s">
        <v>2599</v>
      </c>
      <c r="C1278" s="307">
        <f t="shared" si="19"/>
        <v>18</v>
      </c>
      <c r="D1278" s="432"/>
      <c r="E1278" s="432"/>
      <c r="F1278" s="438"/>
      <c r="G1278" s="432"/>
      <c r="H1278" s="432"/>
      <c r="I1278" s="432"/>
      <c r="J1278" s="432"/>
      <c r="K1278" s="432"/>
      <c r="L1278" s="432">
        <v>10</v>
      </c>
      <c r="M1278" s="432"/>
      <c r="N1278" s="432">
        <v>8</v>
      </c>
    </row>
    <row r="1279" hidden="1" spans="1:14">
      <c r="A1279" s="438">
        <v>2240108</v>
      </c>
      <c r="B1279" s="398" t="s">
        <v>2600</v>
      </c>
      <c r="C1279" s="307">
        <f t="shared" si="19"/>
        <v>0</v>
      </c>
      <c r="D1279" s="432"/>
      <c r="E1279" s="432"/>
      <c r="F1279" s="438"/>
      <c r="G1279" s="432"/>
      <c r="H1279" s="432"/>
      <c r="I1279" s="432"/>
      <c r="J1279" s="432"/>
      <c r="K1279" s="432"/>
      <c r="L1279" s="432"/>
      <c r="M1279" s="432"/>
      <c r="N1279" s="432"/>
    </row>
    <row r="1280" hidden="1" spans="1:14">
      <c r="A1280" s="438">
        <v>2240109</v>
      </c>
      <c r="B1280" s="398" t="s">
        <v>2601</v>
      </c>
      <c r="C1280" s="307">
        <f t="shared" si="19"/>
        <v>0</v>
      </c>
      <c r="D1280" s="432"/>
      <c r="E1280" s="432"/>
      <c r="F1280" s="438"/>
      <c r="G1280" s="432"/>
      <c r="H1280" s="432"/>
      <c r="I1280" s="432"/>
      <c r="J1280" s="432"/>
      <c r="K1280" s="432"/>
      <c r="L1280" s="432"/>
      <c r="M1280" s="432"/>
      <c r="N1280" s="432"/>
    </row>
    <row r="1281" spans="1:14">
      <c r="A1281" s="438">
        <v>2240150</v>
      </c>
      <c r="B1281" s="398" t="s">
        <v>1630</v>
      </c>
      <c r="C1281" s="307">
        <f t="shared" si="19"/>
        <v>1909</v>
      </c>
      <c r="D1281" s="432"/>
      <c r="E1281" s="432"/>
      <c r="F1281" s="445">
        <v>1909</v>
      </c>
      <c r="G1281" s="432"/>
      <c r="H1281" s="432"/>
      <c r="I1281" s="432"/>
      <c r="J1281" s="432"/>
      <c r="K1281" s="432"/>
      <c r="L1281" s="432"/>
      <c r="M1281" s="432"/>
      <c r="N1281" s="432"/>
    </row>
    <row r="1282" spans="1:14">
      <c r="A1282" s="438">
        <v>2240199</v>
      </c>
      <c r="B1282" s="398" t="s">
        <v>2602</v>
      </c>
      <c r="C1282" s="307">
        <f t="shared" si="19"/>
        <v>542</v>
      </c>
      <c r="D1282" s="432"/>
      <c r="E1282" s="432"/>
      <c r="F1282" s="438"/>
      <c r="G1282" s="432"/>
      <c r="H1282" s="432"/>
      <c r="I1282" s="432"/>
      <c r="J1282" s="432"/>
      <c r="K1282" s="432"/>
      <c r="L1282" s="432">
        <v>542</v>
      </c>
      <c r="M1282" s="432"/>
      <c r="N1282" s="432"/>
    </row>
    <row r="1283" spans="1:14">
      <c r="A1283" s="438">
        <v>22402</v>
      </c>
      <c r="B1283" s="398" t="s">
        <v>2603</v>
      </c>
      <c r="C1283" s="307">
        <f t="shared" si="19"/>
        <v>2986</v>
      </c>
      <c r="D1283" s="432"/>
      <c r="E1283" s="432"/>
      <c r="F1283" s="438">
        <v>233</v>
      </c>
      <c r="G1283" s="432"/>
      <c r="H1283" s="432"/>
      <c r="I1283" s="432">
        <v>2053</v>
      </c>
      <c r="J1283" s="432">
        <v>700</v>
      </c>
      <c r="K1283" s="432"/>
      <c r="L1283" s="432"/>
      <c r="M1283" s="432"/>
      <c r="N1283" s="432"/>
    </row>
    <row r="1284" spans="1:14">
      <c r="A1284" s="438">
        <v>2240201</v>
      </c>
      <c r="B1284" s="398" t="s">
        <v>1621</v>
      </c>
      <c r="C1284" s="307">
        <f t="shared" si="19"/>
        <v>233</v>
      </c>
      <c r="D1284" s="432"/>
      <c r="E1284" s="432"/>
      <c r="F1284" s="438">
        <v>233</v>
      </c>
      <c r="G1284" s="432"/>
      <c r="H1284" s="432"/>
      <c r="I1284" s="432"/>
      <c r="J1284" s="432"/>
      <c r="K1284" s="432"/>
      <c r="L1284" s="432"/>
      <c r="M1284" s="432"/>
      <c r="N1284" s="432"/>
    </row>
    <row r="1285" spans="1:14">
      <c r="A1285" s="438">
        <v>2240202</v>
      </c>
      <c r="B1285" s="398" t="s">
        <v>1622</v>
      </c>
      <c r="C1285" s="307">
        <f t="shared" si="19"/>
        <v>2153</v>
      </c>
      <c r="D1285" s="432"/>
      <c r="E1285" s="432"/>
      <c r="F1285" s="438"/>
      <c r="G1285" s="432"/>
      <c r="H1285" s="432"/>
      <c r="I1285" s="432">
        <v>2053</v>
      </c>
      <c r="J1285" s="432">
        <v>100</v>
      </c>
      <c r="K1285" s="432"/>
      <c r="L1285" s="432"/>
      <c r="M1285" s="432"/>
      <c r="N1285" s="432"/>
    </row>
    <row r="1286" hidden="1" spans="1:14">
      <c r="A1286" s="438">
        <v>2240203</v>
      </c>
      <c r="B1286" s="398" t="s">
        <v>1623</v>
      </c>
      <c r="C1286" s="307">
        <f t="shared" ref="C1286:C1342" si="20">D1286+E1286+F1286+G1286+H1286+I1286+J1286+K1286+L1286+M1286+N1286+O1286+P1286</f>
        <v>0</v>
      </c>
      <c r="D1286" s="432"/>
      <c r="E1286" s="432"/>
      <c r="F1286" s="438"/>
      <c r="G1286" s="432"/>
      <c r="H1286" s="432"/>
      <c r="I1286" s="432"/>
      <c r="J1286" s="432"/>
      <c r="K1286" s="432"/>
      <c r="L1286" s="432"/>
      <c r="M1286" s="432"/>
      <c r="N1286" s="432"/>
    </row>
    <row r="1287" spans="1:14">
      <c r="A1287" s="438">
        <v>2240204</v>
      </c>
      <c r="B1287" s="398" t="s">
        <v>2604</v>
      </c>
      <c r="C1287" s="307">
        <f t="shared" si="20"/>
        <v>600</v>
      </c>
      <c r="D1287" s="432"/>
      <c r="E1287" s="432"/>
      <c r="F1287" s="438"/>
      <c r="G1287" s="432"/>
      <c r="H1287" s="432"/>
      <c r="I1287" s="432"/>
      <c r="J1287" s="432">
        <v>600</v>
      </c>
      <c r="K1287" s="432"/>
      <c r="L1287" s="432"/>
      <c r="M1287" s="432"/>
      <c r="N1287" s="432"/>
    </row>
    <row r="1288" hidden="1" spans="1:14">
      <c r="A1288" s="438">
        <v>2240299</v>
      </c>
      <c r="B1288" s="398" t="s">
        <v>2605</v>
      </c>
      <c r="C1288" s="307">
        <f t="shared" si="20"/>
        <v>0</v>
      </c>
      <c r="D1288" s="432"/>
      <c r="E1288" s="432"/>
      <c r="F1288" s="438"/>
      <c r="G1288" s="432"/>
      <c r="H1288" s="432"/>
      <c r="I1288" s="432"/>
      <c r="J1288" s="432"/>
      <c r="K1288" s="432"/>
      <c r="L1288" s="432"/>
      <c r="M1288" s="432"/>
      <c r="N1288" s="432"/>
    </row>
    <row r="1289" hidden="1" spans="1:14">
      <c r="A1289" s="438">
        <v>22404</v>
      </c>
      <c r="B1289" s="398" t="s">
        <v>2606</v>
      </c>
      <c r="C1289" s="307">
        <f t="shared" si="20"/>
        <v>0</v>
      </c>
      <c r="D1289" s="432"/>
      <c r="E1289" s="432"/>
      <c r="F1289" s="438"/>
      <c r="G1289" s="432"/>
      <c r="H1289" s="432"/>
      <c r="I1289" s="432"/>
      <c r="J1289" s="432"/>
      <c r="K1289" s="432"/>
      <c r="L1289" s="432"/>
      <c r="M1289" s="432"/>
      <c r="N1289" s="432"/>
    </row>
    <row r="1290" hidden="1" spans="1:14">
      <c r="A1290" s="438">
        <v>2240401</v>
      </c>
      <c r="B1290" s="398" t="s">
        <v>1621</v>
      </c>
      <c r="C1290" s="307">
        <f t="shared" si="20"/>
        <v>0</v>
      </c>
      <c r="D1290" s="432"/>
      <c r="E1290" s="432"/>
      <c r="F1290" s="438"/>
      <c r="G1290" s="432"/>
      <c r="H1290" s="432"/>
      <c r="I1290" s="432"/>
      <c r="J1290" s="432"/>
      <c r="K1290" s="432"/>
      <c r="L1290" s="432"/>
      <c r="M1290" s="432"/>
      <c r="N1290" s="432"/>
    </row>
    <row r="1291" hidden="1" spans="1:14">
      <c r="A1291" s="438">
        <v>2240402</v>
      </c>
      <c r="B1291" s="398" t="s">
        <v>1622</v>
      </c>
      <c r="C1291" s="307">
        <f t="shared" si="20"/>
        <v>0</v>
      </c>
      <c r="D1291" s="432"/>
      <c r="E1291" s="432"/>
      <c r="F1291" s="438"/>
      <c r="G1291" s="432"/>
      <c r="H1291" s="432"/>
      <c r="I1291" s="432"/>
      <c r="J1291" s="432"/>
      <c r="K1291" s="432"/>
      <c r="L1291" s="432"/>
      <c r="M1291" s="432"/>
      <c r="N1291" s="432"/>
    </row>
    <row r="1292" hidden="1" spans="1:14">
      <c r="A1292" s="438">
        <v>2240403</v>
      </c>
      <c r="B1292" s="398" t="s">
        <v>1623</v>
      </c>
      <c r="C1292" s="307">
        <f t="shared" si="20"/>
        <v>0</v>
      </c>
      <c r="D1292" s="432"/>
      <c r="E1292" s="432"/>
      <c r="F1292" s="438"/>
      <c r="G1292" s="432"/>
      <c r="H1292" s="432"/>
      <c r="I1292" s="432"/>
      <c r="J1292" s="432"/>
      <c r="K1292" s="432"/>
      <c r="L1292" s="432"/>
      <c r="M1292" s="432"/>
      <c r="N1292" s="432"/>
    </row>
    <row r="1293" hidden="1" spans="1:14">
      <c r="A1293" s="438">
        <v>2240404</v>
      </c>
      <c r="B1293" s="398" t="s">
        <v>2607</v>
      </c>
      <c r="C1293" s="307">
        <f t="shared" si="20"/>
        <v>0</v>
      </c>
      <c r="D1293" s="432"/>
      <c r="E1293" s="432"/>
      <c r="F1293" s="438"/>
      <c r="G1293" s="432"/>
      <c r="H1293" s="432"/>
      <c r="I1293" s="432"/>
      <c r="J1293" s="432"/>
      <c r="K1293" s="432"/>
      <c r="L1293" s="432"/>
      <c r="M1293" s="432"/>
      <c r="N1293" s="432"/>
    </row>
    <row r="1294" hidden="1" spans="1:14">
      <c r="A1294" s="438">
        <v>2240405</v>
      </c>
      <c r="B1294" s="398" t="s">
        <v>2608</v>
      </c>
      <c r="C1294" s="307">
        <f t="shared" si="20"/>
        <v>0</v>
      </c>
      <c r="D1294" s="432"/>
      <c r="E1294" s="432"/>
      <c r="F1294" s="438"/>
      <c r="G1294" s="432"/>
      <c r="H1294" s="432"/>
      <c r="I1294" s="432"/>
      <c r="J1294" s="432"/>
      <c r="K1294" s="432"/>
      <c r="L1294" s="432"/>
      <c r="M1294" s="432"/>
      <c r="N1294" s="432"/>
    </row>
    <row r="1295" hidden="1" spans="1:14">
      <c r="A1295" s="438">
        <v>2240450</v>
      </c>
      <c r="B1295" s="398" t="s">
        <v>1630</v>
      </c>
      <c r="C1295" s="307">
        <f t="shared" si="20"/>
        <v>0</v>
      </c>
      <c r="D1295" s="432"/>
      <c r="E1295" s="432"/>
      <c r="F1295" s="438"/>
      <c r="G1295" s="432"/>
      <c r="H1295" s="432"/>
      <c r="I1295" s="432"/>
      <c r="J1295" s="432"/>
      <c r="K1295" s="432"/>
      <c r="L1295" s="432"/>
      <c r="M1295" s="432"/>
      <c r="N1295" s="432"/>
    </row>
    <row r="1296" hidden="1" spans="1:14">
      <c r="A1296" s="438">
        <v>2240499</v>
      </c>
      <c r="B1296" s="398" t="s">
        <v>2609</v>
      </c>
      <c r="C1296" s="307">
        <f t="shared" si="20"/>
        <v>0</v>
      </c>
      <c r="D1296" s="432"/>
      <c r="E1296" s="432"/>
      <c r="F1296" s="438"/>
      <c r="G1296" s="432"/>
      <c r="H1296" s="432"/>
      <c r="I1296" s="432"/>
      <c r="J1296" s="432"/>
      <c r="K1296" s="432"/>
      <c r="L1296" s="432"/>
      <c r="M1296" s="432"/>
      <c r="N1296" s="432"/>
    </row>
    <row r="1297" hidden="1" spans="1:14">
      <c r="A1297" s="438">
        <v>22405</v>
      </c>
      <c r="B1297" s="398" t="s">
        <v>2610</v>
      </c>
      <c r="C1297" s="307">
        <f t="shared" si="20"/>
        <v>0</v>
      </c>
      <c r="D1297" s="432"/>
      <c r="E1297" s="432"/>
      <c r="F1297" s="438"/>
      <c r="G1297" s="432"/>
      <c r="H1297" s="432"/>
      <c r="I1297" s="432"/>
      <c r="J1297" s="432"/>
      <c r="K1297" s="432"/>
      <c r="L1297" s="432"/>
      <c r="M1297" s="432"/>
      <c r="N1297" s="432"/>
    </row>
    <row r="1298" hidden="1" spans="1:14">
      <c r="A1298" s="438">
        <v>2240501</v>
      </c>
      <c r="B1298" s="398" t="s">
        <v>1621</v>
      </c>
      <c r="C1298" s="307">
        <f t="shared" si="20"/>
        <v>0</v>
      </c>
      <c r="D1298" s="432"/>
      <c r="E1298" s="432"/>
      <c r="F1298" s="438"/>
      <c r="G1298" s="432"/>
      <c r="H1298" s="432"/>
      <c r="I1298" s="432"/>
      <c r="J1298" s="432"/>
      <c r="K1298" s="432"/>
      <c r="L1298" s="432"/>
      <c r="M1298" s="432"/>
      <c r="N1298" s="432"/>
    </row>
    <row r="1299" hidden="1" spans="1:14">
      <c r="A1299" s="438">
        <v>2240502</v>
      </c>
      <c r="B1299" s="398" t="s">
        <v>1622</v>
      </c>
      <c r="C1299" s="307">
        <f t="shared" si="20"/>
        <v>0</v>
      </c>
      <c r="D1299" s="432"/>
      <c r="E1299" s="432"/>
      <c r="F1299" s="438"/>
      <c r="G1299" s="432"/>
      <c r="H1299" s="432"/>
      <c r="I1299" s="432"/>
      <c r="J1299" s="432"/>
      <c r="K1299" s="432"/>
      <c r="L1299" s="432"/>
      <c r="M1299" s="432"/>
      <c r="N1299" s="432"/>
    </row>
    <row r="1300" hidden="1" spans="1:14">
      <c r="A1300" s="438">
        <v>2240503</v>
      </c>
      <c r="B1300" s="398" t="s">
        <v>1623</v>
      </c>
      <c r="C1300" s="307">
        <f t="shared" si="20"/>
        <v>0</v>
      </c>
      <c r="D1300" s="432"/>
      <c r="E1300" s="432"/>
      <c r="F1300" s="438"/>
      <c r="G1300" s="432"/>
      <c r="H1300" s="432"/>
      <c r="I1300" s="432"/>
      <c r="J1300" s="432"/>
      <c r="K1300" s="432"/>
      <c r="L1300" s="432"/>
      <c r="M1300" s="432"/>
      <c r="N1300" s="432"/>
    </row>
    <row r="1301" hidden="1" spans="1:14">
      <c r="A1301" s="438">
        <v>2240504</v>
      </c>
      <c r="B1301" s="398" t="s">
        <v>2611</v>
      </c>
      <c r="C1301" s="307">
        <f t="shared" si="20"/>
        <v>0</v>
      </c>
      <c r="D1301" s="432"/>
      <c r="E1301" s="432"/>
      <c r="F1301" s="438"/>
      <c r="G1301" s="432"/>
      <c r="H1301" s="432"/>
      <c r="I1301" s="432"/>
      <c r="J1301" s="432"/>
      <c r="K1301" s="432"/>
      <c r="L1301" s="432"/>
      <c r="M1301" s="432"/>
      <c r="N1301" s="432"/>
    </row>
    <row r="1302" hidden="1" spans="1:14">
      <c r="A1302" s="438">
        <v>2240505</v>
      </c>
      <c r="B1302" s="398" t="s">
        <v>2612</v>
      </c>
      <c r="C1302" s="307">
        <f t="shared" si="20"/>
        <v>0</v>
      </c>
      <c r="D1302" s="432"/>
      <c r="E1302" s="432"/>
      <c r="F1302" s="438"/>
      <c r="G1302" s="432"/>
      <c r="H1302" s="432"/>
      <c r="I1302" s="432"/>
      <c r="J1302" s="432"/>
      <c r="K1302" s="432"/>
      <c r="L1302" s="432"/>
      <c r="M1302" s="432"/>
      <c r="N1302" s="432"/>
    </row>
    <row r="1303" hidden="1" spans="1:14">
      <c r="A1303" s="438">
        <v>2240506</v>
      </c>
      <c r="B1303" s="398" t="s">
        <v>2613</v>
      </c>
      <c r="C1303" s="307">
        <f t="shared" si="20"/>
        <v>0</v>
      </c>
      <c r="D1303" s="432"/>
      <c r="E1303" s="432"/>
      <c r="F1303" s="438"/>
      <c r="G1303" s="432"/>
      <c r="H1303" s="432"/>
      <c r="I1303" s="432"/>
      <c r="J1303" s="432"/>
      <c r="K1303" s="432"/>
      <c r="L1303" s="432"/>
      <c r="M1303" s="432"/>
      <c r="N1303" s="432"/>
    </row>
    <row r="1304" hidden="1" spans="1:14">
      <c r="A1304" s="438">
        <v>2240507</v>
      </c>
      <c r="B1304" s="398" t="s">
        <v>2614</v>
      </c>
      <c r="C1304" s="307">
        <f t="shared" si="20"/>
        <v>0</v>
      </c>
      <c r="D1304" s="432"/>
      <c r="E1304" s="432"/>
      <c r="F1304" s="438"/>
      <c r="G1304" s="432"/>
      <c r="H1304" s="432"/>
      <c r="I1304" s="432"/>
      <c r="J1304" s="432"/>
      <c r="K1304" s="432"/>
      <c r="L1304" s="432"/>
      <c r="M1304" s="432"/>
      <c r="N1304" s="432"/>
    </row>
    <row r="1305" hidden="1" spans="1:14">
      <c r="A1305" s="438">
        <v>2240508</v>
      </c>
      <c r="B1305" s="398" t="s">
        <v>2615</v>
      </c>
      <c r="C1305" s="307">
        <f t="shared" si="20"/>
        <v>0</v>
      </c>
      <c r="D1305" s="432"/>
      <c r="E1305" s="432"/>
      <c r="F1305" s="438"/>
      <c r="G1305" s="432"/>
      <c r="H1305" s="432"/>
      <c r="I1305" s="432"/>
      <c r="J1305" s="432"/>
      <c r="K1305" s="432"/>
      <c r="L1305" s="432"/>
      <c r="M1305" s="432"/>
      <c r="N1305" s="432"/>
    </row>
    <row r="1306" hidden="1" spans="1:14">
      <c r="A1306" s="438">
        <v>2240509</v>
      </c>
      <c r="B1306" s="398" t="s">
        <v>2616</v>
      </c>
      <c r="C1306" s="307">
        <f t="shared" si="20"/>
        <v>0</v>
      </c>
      <c r="D1306" s="432"/>
      <c r="E1306" s="432"/>
      <c r="F1306" s="438"/>
      <c r="G1306" s="432"/>
      <c r="H1306" s="432"/>
      <c r="I1306" s="432"/>
      <c r="J1306" s="432"/>
      <c r="K1306" s="432"/>
      <c r="L1306" s="432"/>
      <c r="M1306" s="432"/>
      <c r="N1306" s="432"/>
    </row>
    <row r="1307" hidden="1" spans="1:14">
      <c r="A1307" s="438">
        <v>2240510</v>
      </c>
      <c r="B1307" s="398" t="s">
        <v>2617</v>
      </c>
      <c r="C1307" s="307">
        <f t="shared" si="20"/>
        <v>0</v>
      </c>
      <c r="D1307" s="432"/>
      <c r="E1307" s="432"/>
      <c r="F1307" s="438"/>
      <c r="G1307" s="432"/>
      <c r="H1307" s="432"/>
      <c r="I1307" s="432"/>
      <c r="J1307" s="432"/>
      <c r="K1307" s="432"/>
      <c r="L1307" s="432"/>
      <c r="M1307" s="432"/>
      <c r="N1307" s="432"/>
    </row>
    <row r="1308" hidden="1" spans="1:14">
      <c r="A1308" s="438">
        <v>2240550</v>
      </c>
      <c r="B1308" s="398" t="s">
        <v>2618</v>
      </c>
      <c r="C1308" s="307">
        <f t="shared" si="20"/>
        <v>0</v>
      </c>
      <c r="D1308" s="432"/>
      <c r="E1308" s="432"/>
      <c r="F1308" s="438"/>
      <c r="G1308" s="432"/>
      <c r="H1308" s="432"/>
      <c r="I1308" s="432"/>
      <c r="J1308" s="432"/>
      <c r="K1308" s="432"/>
      <c r="L1308" s="432"/>
      <c r="M1308" s="432"/>
      <c r="N1308" s="432"/>
    </row>
    <row r="1309" hidden="1" spans="1:14">
      <c r="A1309" s="438">
        <v>2240599</v>
      </c>
      <c r="B1309" s="398" t="s">
        <v>2619</v>
      </c>
      <c r="C1309" s="307">
        <f t="shared" si="20"/>
        <v>0</v>
      </c>
      <c r="D1309" s="432"/>
      <c r="E1309" s="432"/>
      <c r="F1309" s="438"/>
      <c r="G1309" s="432"/>
      <c r="H1309" s="432"/>
      <c r="I1309" s="432"/>
      <c r="J1309" s="432"/>
      <c r="K1309" s="432"/>
      <c r="L1309" s="432"/>
      <c r="M1309" s="432"/>
      <c r="N1309" s="432"/>
    </row>
    <row r="1310" spans="1:15">
      <c r="A1310" s="438">
        <v>22406</v>
      </c>
      <c r="B1310" s="439" t="s">
        <v>2620</v>
      </c>
      <c r="C1310" s="307">
        <f t="shared" si="20"/>
        <v>2621</v>
      </c>
      <c r="D1310" s="432"/>
      <c r="E1310" s="432"/>
      <c r="F1310" s="438"/>
      <c r="G1310" s="432"/>
      <c r="H1310" s="432"/>
      <c r="I1310" s="432">
        <v>185</v>
      </c>
      <c r="J1310" s="432">
        <v>700</v>
      </c>
      <c r="K1310" s="432">
        <v>254</v>
      </c>
      <c r="L1310" s="432">
        <v>650</v>
      </c>
      <c r="M1310" s="432"/>
      <c r="N1310" s="432">
        <v>638</v>
      </c>
      <c r="O1310">
        <v>194</v>
      </c>
    </row>
    <row r="1311" spans="1:14">
      <c r="A1311" s="438">
        <v>2240601</v>
      </c>
      <c r="B1311" s="398" t="s">
        <v>2621</v>
      </c>
      <c r="C1311" s="307">
        <f t="shared" si="20"/>
        <v>1822</v>
      </c>
      <c r="D1311" s="432"/>
      <c r="E1311" s="432"/>
      <c r="F1311" s="438"/>
      <c r="G1311" s="432"/>
      <c r="H1311" s="432"/>
      <c r="I1311" s="432">
        <v>185</v>
      </c>
      <c r="J1311" s="432">
        <v>700</v>
      </c>
      <c r="K1311" s="432">
        <v>254</v>
      </c>
      <c r="L1311" s="432">
        <v>650</v>
      </c>
      <c r="M1311" s="432"/>
      <c r="N1311" s="432">
        <v>33</v>
      </c>
    </row>
    <row r="1312" hidden="1" spans="1:14">
      <c r="A1312" s="438">
        <v>2240602</v>
      </c>
      <c r="B1312" s="398" t="s">
        <v>2622</v>
      </c>
      <c r="C1312" s="307">
        <f t="shared" si="20"/>
        <v>0</v>
      </c>
      <c r="D1312" s="432"/>
      <c r="E1312" s="432"/>
      <c r="F1312" s="438"/>
      <c r="G1312" s="432"/>
      <c r="H1312" s="432"/>
      <c r="I1312" s="432"/>
      <c r="J1312" s="432"/>
      <c r="K1312" s="432"/>
      <c r="L1312" s="432"/>
      <c r="M1312" s="432"/>
      <c r="N1312" s="432"/>
    </row>
    <row r="1313" spans="1:15">
      <c r="A1313" s="438">
        <v>2240699</v>
      </c>
      <c r="B1313" s="398" t="s">
        <v>2623</v>
      </c>
      <c r="C1313" s="307">
        <f t="shared" si="20"/>
        <v>799</v>
      </c>
      <c r="D1313" s="432"/>
      <c r="E1313" s="432"/>
      <c r="F1313" s="438"/>
      <c r="G1313" s="432"/>
      <c r="H1313" s="432"/>
      <c r="I1313" s="432"/>
      <c r="J1313" s="432"/>
      <c r="K1313" s="432"/>
      <c r="L1313" s="432"/>
      <c r="M1313" s="432"/>
      <c r="N1313" s="432">
        <v>605</v>
      </c>
      <c r="O1313">
        <v>194</v>
      </c>
    </row>
    <row r="1314" spans="1:14">
      <c r="A1314" s="438">
        <v>22407</v>
      </c>
      <c r="B1314" s="439" t="s">
        <v>2624</v>
      </c>
      <c r="C1314" s="307">
        <f t="shared" si="20"/>
        <v>215</v>
      </c>
      <c r="D1314" s="432"/>
      <c r="E1314" s="432"/>
      <c r="F1314" s="438"/>
      <c r="G1314" s="432"/>
      <c r="H1314" s="432"/>
      <c r="I1314" s="432"/>
      <c r="J1314" s="432"/>
      <c r="K1314" s="432"/>
      <c r="L1314" s="432"/>
      <c r="M1314" s="432"/>
      <c r="N1314" s="432">
        <v>215</v>
      </c>
    </row>
    <row r="1315" spans="1:14">
      <c r="A1315" s="438">
        <v>2240703</v>
      </c>
      <c r="B1315" s="398" t="s">
        <v>2625</v>
      </c>
      <c r="C1315" s="307">
        <f t="shared" si="20"/>
        <v>215</v>
      </c>
      <c r="D1315" s="432"/>
      <c r="E1315" s="432"/>
      <c r="F1315" s="438"/>
      <c r="G1315" s="432"/>
      <c r="H1315" s="432"/>
      <c r="I1315" s="432"/>
      <c r="J1315" s="432"/>
      <c r="K1315" s="432"/>
      <c r="L1315" s="432"/>
      <c r="M1315" s="432"/>
      <c r="N1315" s="432">
        <v>215</v>
      </c>
    </row>
    <row r="1316" hidden="1" spans="1:14">
      <c r="A1316" s="438">
        <v>2240704</v>
      </c>
      <c r="B1316" s="398" t="s">
        <v>2626</v>
      </c>
      <c r="C1316" s="307">
        <f t="shared" si="20"/>
        <v>0</v>
      </c>
      <c r="D1316" s="432"/>
      <c r="E1316" s="432"/>
      <c r="F1316" s="438"/>
      <c r="G1316" s="432"/>
      <c r="H1316" s="432"/>
      <c r="I1316" s="432"/>
      <c r="J1316" s="432"/>
      <c r="K1316" s="432"/>
      <c r="L1316" s="432"/>
      <c r="M1316" s="432"/>
      <c r="N1316" s="432"/>
    </row>
    <row r="1317" hidden="1" spans="1:14">
      <c r="A1317" s="438">
        <v>2240799</v>
      </c>
      <c r="B1317" s="398" t="s">
        <v>2627</v>
      </c>
      <c r="C1317" s="307">
        <f t="shared" si="20"/>
        <v>0</v>
      </c>
      <c r="D1317" s="432"/>
      <c r="E1317" s="432"/>
      <c r="F1317" s="438"/>
      <c r="G1317" s="432"/>
      <c r="H1317" s="432"/>
      <c r="I1317" s="432"/>
      <c r="J1317" s="432"/>
      <c r="K1317" s="432"/>
      <c r="L1317" s="432"/>
      <c r="M1317" s="432"/>
      <c r="N1317" s="432"/>
    </row>
    <row r="1318" hidden="1" spans="1:14">
      <c r="A1318" s="438">
        <v>22499</v>
      </c>
      <c r="B1318" s="439" t="s">
        <v>2628</v>
      </c>
      <c r="C1318" s="307">
        <f t="shared" si="20"/>
        <v>0</v>
      </c>
      <c r="D1318" s="432"/>
      <c r="E1318" s="432"/>
      <c r="F1318" s="438"/>
      <c r="G1318" s="432"/>
      <c r="H1318" s="432"/>
      <c r="I1318" s="432"/>
      <c r="J1318" s="432"/>
      <c r="K1318" s="432"/>
      <c r="L1318" s="432"/>
      <c r="M1318" s="432"/>
      <c r="N1318" s="432"/>
    </row>
    <row r="1319" hidden="1" spans="1:14">
      <c r="A1319" s="438">
        <v>2249999</v>
      </c>
      <c r="B1319" s="398" t="s">
        <v>2629</v>
      </c>
      <c r="C1319" s="307">
        <f t="shared" si="20"/>
        <v>0</v>
      </c>
      <c r="D1319" s="432"/>
      <c r="E1319" s="432"/>
      <c r="F1319" s="438"/>
      <c r="G1319" s="432"/>
      <c r="H1319" s="432"/>
      <c r="I1319" s="432"/>
      <c r="J1319" s="432"/>
      <c r="K1319" s="432"/>
      <c r="L1319" s="432"/>
      <c r="M1319" s="432"/>
      <c r="N1319" s="432"/>
    </row>
    <row r="1320" hidden="1" spans="1:14">
      <c r="A1320" s="438">
        <v>229</v>
      </c>
      <c r="B1320" s="439" t="s">
        <v>2630</v>
      </c>
      <c r="C1320" s="307">
        <f t="shared" si="20"/>
        <v>0</v>
      </c>
      <c r="D1320" s="432"/>
      <c r="E1320" s="432"/>
      <c r="F1320" s="438"/>
      <c r="G1320" s="432"/>
      <c r="H1320" s="432"/>
      <c r="I1320" s="432"/>
      <c r="J1320" s="432">
        <v>0</v>
      </c>
      <c r="K1320" s="432"/>
      <c r="L1320" s="432"/>
      <c r="M1320" s="432"/>
      <c r="N1320" s="432"/>
    </row>
    <row r="1321" hidden="1" spans="1:14">
      <c r="A1321" s="438">
        <v>22999</v>
      </c>
      <c r="B1321" s="439" t="s">
        <v>2493</v>
      </c>
      <c r="C1321" s="307">
        <f t="shared" si="20"/>
        <v>0</v>
      </c>
      <c r="D1321" s="432"/>
      <c r="E1321" s="432"/>
      <c r="F1321" s="438"/>
      <c r="G1321" s="432"/>
      <c r="H1321" s="432"/>
      <c r="I1321" s="432"/>
      <c r="J1321" s="432">
        <v>0</v>
      </c>
      <c r="K1321" s="432"/>
      <c r="L1321" s="432"/>
      <c r="M1321" s="432"/>
      <c r="N1321" s="432"/>
    </row>
    <row r="1322" hidden="1" spans="1:14">
      <c r="A1322" s="438">
        <v>2299999</v>
      </c>
      <c r="B1322" s="398" t="s">
        <v>1781</v>
      </c>
      <c r="C1322" s="307">
        <f t="shared" si="20"/>
        <v>0</v>
      </c>
      <c r="D1322" s="432"/>
      <c r="E1322" s="432"/>
      <c r="F1322" s="438"/>
      <c r="G1322" s="432"/>
      <c r="H1322" s="432"/>
      <c r="I1322" s="432"/>
      <c r="J1322" s="432">
        <v>0</v>
      </c>
      <c r="K1322" s="432"/>
      <c r="L1322" s="432"/>
      <c r="M1322" s="432"/>
      <c r="N1322" s="432"/>
    </row>
    <row r="1323" spans="1:14">
      <c r="A1323" s="438">
        <v>232</v>
      </c>
      <c r="B1323" s="439" t="s">
        <v>2631</v>
      </c>
      <c r="C1323" s="307">
        <f t="shared" si="20"/>
        <v>21990</v>
      </c>
      <c r="D1323" s="432"/>
      <c r="E1323" s="432">
        <v>21990</v>
      </c>
      <c r="F1323" s="438"/>
      <c r="G1323" s="432"/>
      <c r="H1323" s="432"/>
      <c r="I1323" s="432"/>
      <c r="J1323" s="432"/>
      <c r="K1323" s="432"/>
      <c r="L1323" s="432"/>
      <c r="M1323" s="432"/>
      <c r="N1323" s="432"/>
    </row>
    <row r="1324" hidden="1" spans="1:14">
      <c r="A1324" s="438">
        <v>23201</v>
      </c>
      <c r="B1324" s="398" t="s">
        <v>2632</v>
      </c>
      <c r="C1324" s="307">
        <f t="shared" si="20"/>
        <v>0</v>
      </c>
      <c r="D1324" s="432"/>
      <c r="E1324" s="432"/>
      <c r="F1324" s="438"/>
      <c r="G1324" s="432"/>
      <c r="H1324" s="432"/>
      <c r="I1324" s="432"/>
      <c r="J1324" s="432"/>
      <c r="K1324" s="432"/>
      <c r="L1324" s="432"/>
      <c r="M1324" s="432"/>
      <c r="N1324" s="432"/>
    </row>
    <row r="1325" hidden="1" spans="1:14">
      <c r="A1325" s="438">
        <v>23202</v>
      </c>
      <c r="B1325" s="398" t="s">
        <v>2633</v>
      </c>
      <c r="C1325" s="307">
        <f t="shared" si="20"/>
        <v>0</v>
      </c>
      <c r="D1325" s="432"/>
      <c r="E1325" s="432"/>
      <c r="F1325" s="438"/>
      <c r="G1325" s="432"/>
      <c r="H1325" s="432"/>
      <c r="I1325" s="432"/>
      <c r="J1325" s="432"/>
      <c r="K1325" s="432"/>
      <c r="L1325" s="432"/>
      <c r="M1325" s="432"/>
      <c r="N1325" s="432"/>
    </row>
    <row r="1326" hidden="1" spans="1:14">
      <c r="A1326" s="438">
        <v>2320201</v>
      </c>
      <c r="B1326" s="398" t="s">
        <v>2634</v>
      </c>
      <c r="C1326" s="307">
        <f t="shared" si="20"/>
        <v>0</v>
      </c>
      <c r="D1326" s="432"/>
      <c r="E1326" s="432"/>
      <c r="F1326" s="438"/>
      <c r="G1326" s="432"/>
      <c r="H1326" s="432"/>
      <c r="I1326" s="432"/>
      <c r="J1326" s="432"/>
      <c r="K1326" s="432"/>
      <c r="L1326" s="432"/>
      <c r="M1326" s="432"/>
      <c r="N1326" s="432"/>
    </row>
    <row r="1327" hidden="1" spans="1:14">
      <c r="A1327" s="438">
        <v>2320202</v>
      </c>
      <c r="B1327" s="398" t="s">
        <v>2635</v>
      </c>
      <c r="C1327" s="307">
        <f t="shared" si="20"/>
        <v>0</v>
      </c>
      <c r="D1327" s="432"/>
      <c r="E1327" s="432"/>
      <c r="F1327" s="438"/>
      <c r="G1327" s="432"/>
      <c r="H1327" s="432"/>
      <c r="I1327" s="432"/>
      <c r="J1327" s="432"/>
      <c r="K1327" s="432"/>
      <c r="L1327" s="432"/>
      <c r="M1327" s="432"/>
      <c r="N1327" s="432"/>
    </row>
    <row r="1328" hidden="1" spans="1:14">
      <c r="A1328" s="438">
        <v>2320203</v>
      </c>
      <c r="B1328" s="439" t="s">
        <v>2636</v>
      </c>
      <c r="C1328" s="307">
        <f t="shared" si="20"/>
        <v>0</v>
      </c>
      <c r="D1328" s="432"/>
      <c r="E1328" s="432"/>
      <c r="F1328" s="438"/>
      <c r="G1328" s="432"/>
      <c r="H1328" s="432"/>
      <c r="I1328" s="432"/>
      <c r="J1328" s="432"/>
      <c r="K1328" s="432"/>
      <c r="L1328" s="432"/>
      <c r="M1328" s="432"/>
      <c r="N1328" s="432"/>
    </row>
    <row r="1329" hidden="1" spans="1:14">
      <c r="A1329" s="438">
        <v>2320299</v>
      </c>
      <c r="B1329" s="398" t="s">
        <v>2637</v>
      </c>
      <c r="C1329" s="307">
        <f t="shared" si="20"/>
        <v>0</v>
      </c>
      <c r="D1329" s="432"/>
      <c r="E1329" s="432"/>
      <c r="F1329" s="438"/>
      <c r="G1329" s="432"/>
      <c r="H1329" s="432"/>
      <c r="I1329" s="432"/>
      <c r="J1329" s="432"/>
      <c r="K1329" s="432"/>
      <c r="L1329" s="432"/>
      <c r="M1329" s="432"/>
      <c r="N1329" s="432"/>
    </row>
    <row r="1330" spans="1:14">
      <c r="A1330" s="438">
        <v>23203</v>
      </c>
      <c r="B1330" s="398" t="s">
        <v>2638</v>
      </c>
      <c r="C1330" s="307">
        <f t="shared" si="20"/>
        <v>21990</v>
      </c>
      <c r="D1330" s="432"/>
      <c r="E1330" s="432">
        <v>21990</v>
      </c>
      <c r="F1330" s="438"/>
      <c r="G1330" s="432"/>
      <c r="H1330" s="432"/>
      <c r="I1330" s="432"/>
      <c r="J1330" s="432"/>
      <c r="K1330" s="432"/>
      <c r="L1330" s="432"/>
      <c r="M1330" s="432"/>
      <c r="N1330" s="432"/>
    </row>
    <row r="1331" spans="1:14">
      <c r="A1331" s="438">
        <v>2320301</v>
      </c>
      <c r="B1331" s="398" t="s">
        <v>2639</v>
      </c>
      <c r="C1331" s="307">
        <f t="shared" si="20"/>
        <v>21690</v>
      </c>
      <c r="D1331" s="432"/>
      <c r="E1331" s="432">
        <v>21690</v>
      </c>
      <c r="F1331" s="438"/>
      <c r="G1331" s="432"/>
      <c r="H1331" s="432"/>
      <c r="I1331" s="432"/>
      <c r="J1331" s="432"/>
      <c r="K1331" s="432"/>
      <c r="L1331" s="432"/>
      <c r="M1331" s="432"/>
      <c r="N1331" s="432"/>
    </row>
    <row r="1332" hidden="1" spans="1:14">
      <c r="A1332" s="438">
        <v>2320302</v>
      </c>
      <c r="B1332" s="398" t="s">
        <v>2640</v>
      </c>
      <c r="C1332" s="307">
        <f t="shared" si="20"/>
        <v>0</v>
      </c>
      <c r="D1332" s="432"/>
      <c r="E1332" s="432"/>
      <c r="F1332" s="438"/>
      <c r="G1332" s="432"/>
      <c r="H1332" s="432"/>
      <c r="I1332" s="432"/>
      <c r="J1332" s="432"/>
      <c r="K1332" s="432"/>
      <c r="L1332" s="432"/>
      <c r="M1332" s="432"/>
      <c r="N1332" s="432"/>
    </row>
    <row r="1333" spans="1:14">
      <c r="A1333" s="438">
        <v>2320303</v>
      </c>
      <c r="B1333" s="398" t="s">
        <v>2641</v>
      </c>
      <c r="C1333" s="307">
        <f t="shared" si="20"/>
        <v>300</v>
      </c>
      <c r="D1333" s="432"/>
      <c r="E1333" s="432">
        <v>300</v>
      </c>
      <c r="F1333" s="438"/>
      <c r="G1333" s="432"/>
      <c r="H1333" s="432"/>
      <c r="I1333" s="432"/>
      <c r="J1333" s="432"/>
      <c r="K1333" s="432"/>
      <c r="L1333" s="432"/>
      <c r="M1333" s="432"/>
      <c r="N1333" s="432"/>
    </row>
    <row r="1334" hidden="1" spans="1:14">
      <c r="A1334" s="438">
        <v>2320399</v>
      </c>
      <c r="B1334" s="398" t="s">
        <v>2642</v>
      </c>
      <c r="C1334" s="307">
        <f t="shared" si="20"/>
        <v>0</v>
      </c>
      <c r="D1334" s="432"/>
      <c r="E1334" s="432"/>
      <c r="F1334" s="438"/>
      <c r="G1334" s="432"/>
      <c r="H1334" s="432"/>
      <c r="I1334" s="432"/>
      <c r="J1334" s="432"/>
      <c r="K1334" s="432"/>
      <c r="L1334" s="432"/>
      <c r="M1334" s="432"/>
      <c r="N1334" s="432"/>
    </row>
    <row r="1335" spans="1:14">
      <c r="A1335" s="438">
        <v>233</v>
      </c>
      <c r="B1335" s="439" t="s">
        <v>2643</v>
      </c>
      <c r="C1335" s="307">
        <f t="shared" si="20"/>
        <v>10</v>
      </c>
      <c r="D1335" s="432"/>
      <c r="E1335" s="432">
        <v>10</v>
      </c>
      <c r="F1335" s="438"/>
      <c r="G1335" s="432"/>
      <c r="H1335" s="432"/>
      <c r="I1335" s="432"/>
      <c r="J1335" s="432"/>
      <c r="K1335" s="432"/>
      <c r="L1335" s="432"/>
      <c r="M1335" s="432"/>
      <c r="N1335" s="432"/>
    </row>
    <row r="1336" hidden="1" spans="1:14">
      <c r="A1336" s="438">
        <v>23301</v>
      </c>
      <c r="B1336" s="398" t="s">
        <v>2644</v>
      </c>
      <c r="C1336" s="307">
        <f t="shared" si="20"/>
        <v>0</v>
      </c>
      <c r="D1336" s="432"/>
      <c r="E1336" s="432"/>
      <c r="F1336" s="438"/>
      <c r="G1336" s="432"/>
      <c r="H1336" s="432"/>
      <c r="I1336" s="432"/>
      <c r="J1336" s="432"/>
      <c r="K1336" s="432"/>
      <c r="L1336" s="432"/>
      <c r="M1336" s="432"/>
      <c r="N1336" s="432"/>
    </row>
    <row r="1337" hidden="1" spans="1:14">
      <c r="A1337" s="438">
        <v>23302</v>
      </c>
      <c r="B1337" s="398" t="s">
        <v>2645</v>
      </c>
      <c r="C1337" s="307">
        <f t="shared" si="20"/>
        <v>0</v>
      </c>
      <c r="D1337" s="432"/>
      <c r="E1337" s="432"/>
      <c r="F1337" s="438"/>
      <c r="G1337" s="432"/>
      <c r="H1337" s="432"/>
      <c r="I1337" s="432"/>
      <c r="J1337" s="432"/>
      <c r="K1337" s="432"/>
      <c r="L1337" s="432"/>
      <c r="M1337" s="432"/>
      <c r="N1337" s="432"/>
    </row>
    <row r="1338" spans="1:14">
      <c r="A1338" s="438">
        <v>23303</v>
      </c>
      <c r="B1338" s="398" t="s">
        <v>2646</v>
      </c>
      <c r="C1338" s="307">
        <f t="shared" si="20"/>
        <v>10</v>
      </c>
      <c r="D1338" s="432"/>
      <c r="E1338" s="432">
        <v>10</v>
      </c>
      <c r="F1338" s="438"/>
      <c r="G1338" s="432"/>
      <c r="H1338" s="432"/>
      <c r="I1338" s="432"/>
      <c r="J1338" s="432"/>
      <c r="K1338" s="432"/>
      <c r="L1338" s="432"/>
      <c r="M1338" s="432"/>
      <c r="N1338" s="432"/>
    </row>
    <row r="1339" spans="1:14">
      <c r="A1339" s="438">
        <v>2330399</v>
      </c>
      <c r="B1339" s="398" t="s">
        <v>2647</v>
      </c>
      <c r="C1339" s="307">
        <f t="shared" si="20"/>
        <v>10</v>
      </c>
      <c r="D1339" s="432"/>
      <c r="E1339" s="432">
        <v>10</v>
      </c>
      <c r="F1339" s="438"/>
      <c r="G1339" s="432"/>
      <c r="H1339" s="432"/>
      <c r="I1339" s="432"/>
      <c r="J1339" s="432"/>
      <c r="K1339" s="432"/>
      <c r="L1339" s="432"/>
      <c r="M1339" s="432"/>
      <c r="N1339" s="432"/>
    </row>
    <row r="1340" spans="1:14">
      <c r="A1340" s="438">
        <v>227</v>
      </c>
      <c r="B1340" s="439" t="s">
        <v>2648</v>
      </c>
      <c r="C1340" s="307">
        <f t="shared" si="20"/>
        <v>13000</v>
      </c>
      <c r="D1340" s="432">
        <v>13000</v>
      </c>
      <c r="E1340" s="432"/>
      <c r="F1340" s="438"/>
      <c r="G1340" s="432"/>
      <c r="H1340" s="432"/>
      <c r="I1340" s="432"/>
      <c r="J1340" s="432"/>
      <c r="K1340" s="432"/>
      <c r="L1340" s="432"/>
      <c r="M1340" s="432"/>
      <c r="N1340" s="432"/>
    </row>
    <row r="1341" spans="1:14">
      <c r="A1341" s="438">
        <v>22799</v>
      </c>
      <c r="B1341" s="398" t="s">
        <v>2648</v>
      </c>
      <c r="C1341" s="307">
        <f t="shared" si="20"/>
        <v>13000</v>
      </c>
      <c r="D1341" s="432">
        <v>13000</v>
      </c>
      <c r="E1341" s="432"/>
      <c r="F1341" s="438"/>
      <c r="G1341" s="432"/>
      <c r="H1341" s="432"/>
      <c r="I1341" s="432"/>
      <c r="J1341" s="432"/>
      <c r="K1341" s="432"/>
      <c r="L1341" s="432"/>
      <c r="M1341" s="432"/>
      <c r="N1341" s="432"/>
    </row>
    <row r="1342" spans="1:14">
      <c r="A1342" s="438">
        <v>2279999</v>
      </c>
      <c r="B1342" s="453" t="s">
        <v>2649</v>
      </c>
      <c r="C1342" s="307">
        <f t="shared" si="20"/>
        <v>13000</v>
      </c>
      <c r="D1342" s="432">
        <v>13000</v>
      </c>
      <c r="E1342" s="432"/>
      <c r="F1342" s="438"/>
      <c r="G1342" s="432"/>
      <c r="H1342" s="432"/>
      <c r="I1342" s="432"/>
      <c r="J1342" s="432"/>
      <c r="K1342" s="432"/>
      <c r="L1342" s="432"/>
      <c r="M1342" s="432"/>
      <c r="N1342" s="432"/>
    </row>
    <row r="1343" ht="31" customHeight="1" spans="1:14">
      <c r="A1343" s="432"/>
      <c r="B1343" s="454" t="s">
        <v>2650</v>
      </c>
      <c r="C1343" s="455"/>
      <c r="D1343" s="432"/>
      <c r="E1343" s="432"/>
      <c r="F1343" s="438"/>
      <c r="G1343" s="432"/>
      <c r="H1343" s="432">
        <v>0</v>
      </c>
      <c r="I1343" s="432">
        <v>0</v>
      </c>
      <c r="J1343" s="432">
        <v>0</v>
      </c>
      <c r="K1343" s="432">
        <v>0</v>
      </c>
      <c r="L1343" s="432"/>
      <c r="M1343" s="432">
        <v>0</v>
      </c>
      <c r="N1343" s="432"/>
    </row>
  </sheetData>
  <autoFilter xmlns:etc="http://www.wps.cn/officeDocument/2017/etCustomData" ref="A5:P1343" etc:filterBottomFollowUsedRange="0">
    <filterColumn colId="2">
      <filters>
        <filter val="100"/>
        <filter val="3,900"/>
        <filter val="1"/>
        <filter val="901"/>
        <filter val="4,901"/>
        <filter val="9,101"/>
        <filter val="2"/>
        <filter val="102"/>
        <filter val="902"/>
        <filter val="1,102"/>
        <filter val="3"/>
        <filter val="4"/>
        <filter val="2,104"/>
        <filter val="2,904"/>
        <filter val="105"/>
        <filter val="9,905"/>
        <filter val="6"/>
        <filter val="106"/>
        <filter val="7"/>
        <filter val="107"/>
        <filter val="507"/>
        <filter val="8"/>
        <filter val="509"/>
        <filter val="1,909"/>
        <filter val="110"/>
        <filter val="1,512"/>
        <filter val="113"/>
        <filter val="913"/>
        <filter val="161,943"/>
        <filter val="515"/>
        <filter val="1,115"/>
        <filter val="1,916"/>
        <filter val="2,116"/>
        <filter val="918"/>
        <filter val="1,118"/>
        <filter val="61,918"/>
        <filter val="11,519"/>
        <filter val="1,122"/>
        <filter val="123"/>
        <filter val="923"/>
        <filter val="7,923"/>
        <filter val="124"/>
        <filter val="125"/>
        <filter val="525"/>
        <filter val="8,525"/>
        <filter val="1,926"/>
        <filter val="1,127"/>
        <filter val="2,127"/>
        <filter val="129"/>
        <filter val="1,529"/>
        <filter val="130"/>
        <filter val="32,930"/>
        <filter val="2,932"/>
        <filter val="533"/>
        <filter val="1,933"/>
        <filter val="3,533"/>
        <filter val="6,133"/>
        <filter val="18,133"/>
        <filter val="10,534"/>
        <filter val="135"/>
        <filter val="935"/>
        <filter val="137"/>
        <filter val="7,137"/>
        <filter val="139"/>
        <filter val="140"/>
        <filter val="542"/>
        <filter val="143"/>
        <filter val="144"/>
        <filter val="47,544"/>
        <filter val="145"/>
        <filter val="147"/>
        <filter val="11,547"/>
        <filter val="12,947"/>
        <filter val="2,948"/>
        <filter val="149"/>
        <filter val="52,949"/>
        <filter val="150"/>
        <filter val="20,150"/>
        <filter val="256,980"/>
        <filter val="5,151"/>
        <filter val="121,182"/>
        <filter val="2,153"/>
        <filter val="1,954"/>
        <filter val="32,554"/>
        <filter val="155"/>
        <filter val="2,155"/>
        <filter val="156"/>
        <filter val="1,556"/>
        <filter val="1,956"/>
        <filter val="5,956"/>
        <filter val="1,157"/>
        <filter val="15,957"/>
        <filter val="158"/>
        <filter val="3,159"/>
        <filter val="274,570"/>
        <filter val="4,161"/>
        <filter val="1,162"/>
        <filter val="4,962"/>
        <filter val="164"/>
        <filter val="165"/>
        <filter val="1,567"/>
        <filter val="3,567"/>
        <filter val="28,167"/>
        <filter val="14,568"/>
        <filter val="169"/>
        <filter val="1,170"/>
        <filter val="2,570"/>
        <filter val="571"/>
        <filter val="38,571"/>
        <filter val="572"/>
        <filter val="573"/>
        <filter val="175"/>
        <filter val="179"/>
        <filter val="2,179"/>
        <filter val="1,180"/>
        <filter val="581"/>
        <filter val="55,582"/>
        <filter val="46,584"/>
        <filter val="186"/>
        <filter val="1,186"/>
        <filter val="2,986"/>
        <filter val="188"/>
        <filter val="26,588"/>
        <filter val="989"/>
        <filter val="990"/>
        <filter val="5,990"/>
        <filter val="21,990"/>
        <filter val="2,192"/>
        <filter val="2,995"/>
        <filter val="196"/>
        <filter val="200"/>
        <filter val="600"/>
        <filter val="1,600"/>
        <filter val="2,200"/>
        <filter val="3,601"/>
        <filter val="1,203"/>
        <filter val="605"/>
        <filter val="1,605"/>
        <filter val="8,606"/>
        <filter val="4,607"/>
        <filter val="208"/>
        <filter val="6,208"/>
        <filter val="610"/>
        <filter val="2,612"/>
        <filter val="10,613"/>
        <filter val="215"/>
        <filter val="617"/>
        <filter val="221"/>
        <filter val="2,621"/>
        <filter val="623"/>
        <filter val="25,624"/>
        <filter val="225"/>
        <filter val="226"/>
        <filter val="627"/>
        <filter val="3,228"/>
        <filter val="11,630"/>
        <filter val="631"/>
        <filter val="2,631"/>
        <filter val="232"/>
        <filter val="233"/>
        <filter val="32,233"/>
        <filter val="234"/>
        <filter val="235"/>
        <filter val="238"/>
        <filter val="639"/>
        <filter val="640"/>
        <filter val="242"/>
        <filter val="1,242"/>
        <filter val="245"/>
        <filter val="112,617"/>
        <filter val="248"/>
        <filter val="3,248"/>
        <filter val="12,650"/>
        <filter val="18,250"/>
        <filter val="52,650"/>
        <filter val="253"/>
        <filter val="654"/>
        <filter val="1,655"/>
        <filter val="4,256"/>
        <filter val="257"/>
        <filter val="1,657"/>
        <filter val="3,258"/>
        <filter val="259"/>
        <filter val="659"/>
        <filter val="2,260"/>
        <filter val="10,260"/>
        <filter val="263"/>
        <filter val="264"/>
        <filter val="2,665"/>
        <filter val="666"/>
        <filter val="3,266"/>
        <filter val="668"/>
        <filter val="11,268"/>
        <filter val="90,668"/>
        <filter val="269"/>
        <filter val="1,270"/>
        <filter val="274"/>
        <filter val="676"/>
        <filter val="7,677"/>
        <filter val="280"/>
        <filter val="2,282"/>
        <filter val="285"/>
        <filter val="2,285"/>
        <filter val="29,685"/>
        <filter val="108,655"/>
        <filter val="286"/>
        <filter val="687"/>
        <filter val="6,287"/>
        <filter val="7,688"/>
        <filter val="689"/>
        <filter val="2,690"/>
        <filter val="21,690"/>
        <filter val="28,290"/>
        <filter val="293"/>
        <filter val="296"/>
        <filter val="697"/>
        <filter val="14,699"/>
        <filter val="261,706"/>
        <filter val="300"/>
        <filter val="700"/>
        <filter val="302"/>
        <filter val="2,702"/>
        <filter val="22,303"/>
        <filter val="306"/>
        <filter val="16,309"/>
        <filter val="310"/>
        <filter val="2,310"/>
        <filter val="311"/>
        <filter val="713"/>
        <filter val="4,715"/>
        <filter val="316"/>
        <filter val="22,719"/>
        <filter val="322"/>
        <filter val="24,322"/>
        <filter val="324"/>
        <filter val="3,324"/>
        <filter val="21,724"/>
        <filter val="24,724"/>
        <filter val="19,325"/>
        <filter val="3,328"/>
        <filter val="16,328"/>
        <filter val="3,332"/>
        <filter val="333"/>
        <filter val="334"/>
        <filter val="1,334"/>
        <filter val="336"/>
        <filter val="337"/>
        <filter val="339"/>
        <filter val="10,740"/>
        <filter val="1,742"/>
        <filter val="2,744"/>
        <filter val="748"/>
        <filter val="349"/>
        <filter val="2,349"/>
        <filter val="77,749"/>
        <filter val="25,750"/>
        <filter val="351"/>
        <filter val="751"/>
        <filter val="1,352"/>
        <filter val="9,755"/>
        <filter val="5,756"/>
        <filter val="1,357"/>
        <filter val="358"/>
        <filter val="7,760"/>
        <filter val="36,761"/>
        <filter val="364"/>
        <filter val="767"/>
        <filter val="1,368"/>
        <filter val="51,368"/>
        <filter val="52,769"/>
        <filter val="370"/>
        <filter val="773"/>
        <filter val="374"/>
        <filter val="1,376"/>
        <filter val="377"/>
        <filter val="781"/>
        <filter val="786"/>
        <filter val="387"/>
        <filter val="17,787"/>
        <filter val="47,789"/>
        <filter val="390"/>
        <filter val="394"/>
        <filter val="794"/>
        <filter val="395"/>
        <filter val="396"/>
        <filter val="799"/>
        <filter val="400"/>
        <filter val="800"/>
        <filter val="1,000"/>
        <filter val="1,800"/>
        <filter val="3,000"/>
        <filter val="13,000"/>
        <filter val="51,403"/>
        <filter val="404"/>
        <filter val="804"/>
        <filter val="3,804"/>
        <filter val="1,006"/>
        <filter val="408"/>
        <filter val="10"/>
        <filter val="410"/>
        <filter val="12"/>
        <filter val="412"/>
        <filter val="1,412"/>
        <filter val="13"/>
        <filter val="7,414"/>
        <filter val="15"/>
        <filter val="4,415"/>
        <filter val="16"/>
        <filter val="1,816"/>
        <filter val="17"/>
        <filter val="1,017"/>
        <filter val="4,817"/>
        <filter val="18"/>
        <filter val="418"/>
        <filter val="20"/>
        <filter val="2,820"/>
        <filter val="21"/>
        <filter val="1,822"/>
        <filter val="9,422"/>
        <filter val="25,022"/>
        <filter val="注：本表详细反映2026年全区一般公共预算支出情况，按《中华人民共和国预算法》要求细化到功能分类项级科目。"/>
        <filter val="3,823"/>
        <filter val="5,423"/>
        <filter val="1,025"/>
        <filter val="12,025"/>
        <filter val="26"/>
        <filter val="3,027"/>
        <filter val="2,429"/>
        <filter val="10,429"/>
        <filter val="30"/>
        <filter val="17,830"/>
        <filter val="433"/>
        <filter val="1,033"/>
        <filter val="34"/>
        <filter val="3,034"/>
        <filter val="835"/>
        <filter val="39"/>
        <filter val="1,839"/>
        <filter val="40"/>
        <filter val="11,843"/>
        <filter val="21,043"/>
        <filter val="44"/>
        <filter val="1,444"/>
        <filter val="7,044"/>
        <filter val="1,045"/>
        <filter val="1,046"/>
        <filter val="3,846"/>
        <filter val="7,846"/>
        <filter val="47"/>
        <filter val="48"/>
        <filter val="52,448"/>
        <filter val="38,449"/>
        <filter val="450"/>
        <filter val="52"/>
        <filter val="53"/>
        <filter val="56"/>
        <filter val="856"/>
        <filter val="1,056"/>
        <filter val="57"/>
        <filter val="19,057"/>
        <filter val="58"/>
        <filter val="4,058"/>
        <filter val="59"/>
        <filter val="60"/>
        <filter val="2,460"/>
        <filter val="461"/>
        <filter val="1,062"/>
        <filter val="34,862"/>
        <filter val="63"/>
        <filter val="463"/>
        <filter val="863"/>
        <filter val="3,464"/>
        <filter val="11,864"/>
        <filter val="67"/>
        <filter val="467"/>
        <filter val="1,867"/>
        <filter val="7,067"/>
        <filter val="9,067"/>
        <filter val="468"/>
        <filter val="70"/>
        <filter val="71"/>
        <filter val="75"/>
        <filter val="875"/>
        <filter val="477"/>
        <filter val="877"/>
        <filter val="82"/>
        <filter val="9,482"/>
        <filter val="84"/>
        <filter val="85"/>
        <filter val="3,085"/>
        <filter val="3,087"/>
        <filter val="2,088"/>
        <filter val="89"/>
        <filter val="2,090"/>
        <filter val="6,890"/>
        <filter val="8,890"/>
        <filter val="91"/>
        <filter val="92"/>
        <filter val="1,894"/>
        <filter val="1,095"/>
        <filter val="96"/>
        <filter val="496"/>
        <filter val="1,099"/>
      </filters>
    </filterColumn>
    <extLst/>
  </autoFilter>
  <mergeCells count="6">
    <mergeCell ref="B1:C1"/>
    <mergeCell ref="B2:C2"/>
    <mergeCell ref="B3:C3"/>
    <mergeCell ref="F3:K3"/>
    <mergeCell ref="L3:M3"/>
    <mergeCell ref="B1343:C134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showZeros="0" topLeftCell="A2" workbookViewId="0">
      <selection activeCell="G19" sqref="G19"/>
    </sheetView>
  </sheetViews>
  <sheetFormatPr defaultColWidth="9" defaultRowHeight="15.75"/>
  <cols>
    <col min="1" max="1" width="31.75" style="208" customWidth="1"/>
    <col min="2" max="2" width="14.125" style="208" customWidth="1"/>
    <col min="3" max="3" width="13.125" style="208" customWidth="1"/>
    <col min="4" max="4" width="10" style="208" customWidth="1"/>
    <col min="5" max="5" width="36.375" style="208" customWidth="1"/>
    <col min="6" max="7" width="14.125" style="208" customWidth="1"/>
    <col min="8" max="8" width="11.75" style="208" customWidth="1"/>
    <col min="9" max="9" width="9" style="208"/>
    <col min="10" max="10" width="9" style="208" customWidth="1"/>
    <col min="11" max="15" width="9" style="208" hidden="1" customWidth="1"/>
    <col min="16" max="16384" width="9" style="208"/>
  </cols>
  <sheetData>
    <row r="1" spans="1:8">
      <c r="A1" s="209" t="s">
        <v>2651</v>
      </c>
      <c r="B1" s="210"/>
      <c r="C1" s="210"/>
      <c r="D1" s="320"/>
      <c r="E1" s="210"/>
      <c r="F1" s="210"/>
      <c r="G1" s="210"/>
      <c r="H1" s="320"/>
    </row>
    <row r="2" ht="27" spans="1:8">
      <c r="A2" s="212" t="s">
        <v>2652</v>
      </c>
      <c r="B2" s="212"/>
      <c r="C2" s="212"/>
      <c r="D2" s="456"/>
      <c r="E2" s="212"/>
      <c r="F2" s="212"/>
      <c r="G2" s="212"/>
      <c r="H2" s="456"/>
    </row>
    <row r="3" spans="1:8">
      <c r="A3" s="257"/>
      <c r="B3" s="257"/>
      <c r="C3" s="257"/>
      <c r="D3" s="457"/>
      <c r="E3" s="257"/>
      <c r="F3" s="257"/>
      <c r="G3" s="257"/>
      <c r="H3" s="471" t="s">
        <v>2</v>
      </c>
    </row>
    <row r="4" ht="47.25" spans="1:8">
      <c r="A4" s="216" t="s">
        <v>3</v>
      </c>
      <c r="B4" s="217" t="s">
        <v>1585</v>
      </c>
      <c r="C4" s="217" t="s">
        <v>5</v>
      </c>
      <c r="D4" s="326" t="s">
        <v>1586</v>
      </c>
      <c r="E4" s="216" t="s">
        <v>10</v>
      </c>
      <c r="F4" s="217" t="s">
        <v>1585</v>
      </c>
      <c r="G4" s="217" t="s">
        <v>5</v>
      </c>
      <c r="H4" s="326" t="s">
        <v>1586</v>
      </c>
    </row>
    <row r="5" spans="1:8">
      <c r="A5" s="219" t="s">
        <v>11</v>
      </c>
      <c r="B5" s="328">
        <f t="shared" ref="B5:G5" si="0">B6+B32</f>
        <v>1477416</v>
      </c>
      <c r="C5" s="328">
        <f t="shared" si="0"/>
        <v>1290248</v>
      </c>
      <c r="D5" s="458">
        <f>(C5-B5)/B5*100</f>
        <v>-12.6686051863524</v>
      </c>
      <c r="E5" s="219" t="s">
        <v>11</v>
      </c>
      <c r="F5" s="220">
        <f t="shared" si="0"/>
        <v>1355339</v>
      </c>
      <c r="G5" s="220">
        <f t="shared" si="0"/>
        <v>1290248</v>
      </c>
      <c r="H5" s="328">
        <f>(G5-F5)/F5*100</f>
        <v>-4.80256231097902</v>
      </c>
    </row>
    <row r="6" spans="1:8">
      <c r="A6" s="459" t="s">
        <v>12</v>
      </c>
      <c r="B6" s="460">
        <f>B7+B21</f>
        <v>368224</v>
      </c>
      <c r="C6" s="460">
        <f>C7+C21</f>
        <v>400000</v>
      </c>
      <c r="D6" s="458">
        <f t="shared" ref="D6:D27" si="1">(C6-B6)/B6*100</f>
        <v>8.6295298513948</v>
      </c>
      <c r="E6" s="459" t="s">
        <v>13</v>
      </c>
      <c r="F6" s="328">
        <f>SUM(F7:F31)</f>
        <v>944395</v>
      </c>
      <c r="G6" s="328">
        <f>SUM(G7:G31)</f>
        <v>1121148</v>
      </c>
      <c r="H6" s="328">
        <f t="shared" ref="H6:H31" si="2">(G6-F6)/F6*100</f>
        <v>18.7160033672351</v>
      </c>
    </row>
    <row r="7" spans="1:13">
      <c r="A7" s="331" t="s">
        <v>14</v>
      </c>
      <c r="B7" s="220">
        <f>SUM(B8:B20)</f>
        <v>149438</v>
      </c>
      <c r="C7" s="220">
        <f>SUM(C8:C20)</f>
        <v>166000</v>
      </c>
      <c r="D7" s="458">
        <f t="shared" si="1"/>
        <v>11.0828571046186</v>
      </c>
      <c r="E7" s="472" t="s">
        <v>15</v>
      </c>
      <c r="F7" s="473">
        <v>39643</v>
      </c>
      <c r="G7" s="473">
        <v>50048</v>
      </c>
      <c r="H7" s="328">
        <f t="shared" si="2"/>
        <v>26.2467522639558</v>
      </c>
      <c r="K7" s="208">
        <v>201</v>
      </c>
      <c r="L7" s="208" t="s">
        <v>1587</v>
      </c>
      <c r="M7" s="208">
        <v>50048</v>
      </c>
    </row>
    <row r="8" spans="1:13">
      <c r="A8" s="344" t="s">
        <v>16</v>
      </c>
      <c r="B8" s="344">
        <v>65362</v>
      </c>
      <c r="C8" s="344">
        <v>77000</v>
      </c>
      <c r="D8" s="458">
        <f t="shared" si="1"/>
        <v>17.8054527095254</v>
      </c>
      <c r="E8" s="472" t="s">
        <v>17</v>
      </c>
      <c r="F8" s="474">
        <v>0</v>
      </c>
      <c r="G8" s="474"/>
      <c r="H8" s="328"/>
      <c r="K8" s="208">
        <v>203</v>
      </c>
      <c r="L8" s="208" t="s">
        <v>1589</v>
      </c>
      <c r="M8" s="208">
        <v>700</v>
      </c>
    </row>
    <row r="9" spans="1:13">
      <c r="A9" s="344" t="s">
        <v>18</v>
      </c>
      <c r="B9" s="344">
        <v>10522</v>
      </c>
      <c r="C9" s="344">
        <v>11000</v>
      </c>
      <c r="D9" s="458">
        <f t="shared" si="1"/>
        <v>4.5428625736552</v>
      </c>
      <c r="E9" s="472" t="s">
        <v>19</v>
      </c>
      <c r="F9" s="474">
        <v>577</v>
      </c>
      <c r="G9" s="474">
        <v>700</v>
      </c>
      <c r="H9" s="328">
        <f t="shared" si="2"/>
        <v>21.317157712305</v>
      </c>
      <c r="K9" s="208">
        <v>204</v>
      </c>
      <c r="L9" s="208" t="s">
        <v>1590</v>
      </c>
      <c r="M9" s="208">
        <v>51368</v>
      </c>
    </row>
    <row r="10" spans="1:13">
      <c r="A10" s="344" t="s">
        <v>20</v>
      </c>
      <c r="B10" s="344">
        <v>5030</v>
      </c>
      <c r="C10" s="344">
        <v>5500</v>
      </c>
      <c r="D10" s="458">
        <f t="shared" si="1"/>
        <v>9.34393638170974</v>
      </c>
      <c r="E10" s="472" t="s">
        <v>21</v>
      </c>
      <c r="F10" s="474">
        <v>44182</v>
      </c>
      <c r="G10" s="474">
        <v>51368</v>
      </c>
      <c r="H10" s="328">
        <f t="shared" si="2"/>
        <v>16.2645421212258</v>
      </c>
      <c r="K10" s="208">
        <v>205</v>
      </c>
      <c r="L10" s="208" t="s">
        <v>1591</v>
      </c>
      <c r="M10" s="208">
        <v>274570</v>
      </c>
    </row>
    <row r="11" spans="1:13">
      <c r="A11" s="344" t="s">
        <v>22</v>
      </c>
      <c r="B11" s="344">
        <v>4981</v>
      </c>
      <c r="C11" s="344">
        <v>5500</v>
      </c>
      <c r="D11" s="458">
        <f t="shared" si="1"/>
        <v>10.419594458944</v>
      </c>
      <c r="E11" s="472" t="s">
        <v>23</v>
      </c>
      <c r="F11" s="474">
        <v>242327</v>
      </c>
      <c r="G11" s="474">
        <v>274570</v>
      </c>
      <c r="H11" s="328">
        <f t="shared" si="2"/>
        <v>13.305574698651</v>
      </c>
      <c r="K11" s="208">
        <v>206</v>
      </c>
      <c r="L11" s="208" t="s">
        <v>1592</v>
      </c>
      <c r="M11" s="208">
        <v>3601</v>
      </c>
    </row>
    <row r="12" spans="1:14">
      <c r="A12" s="344" t="s">
        <v>24</v>
      </c>
      <c r="B12" s="344">
        <v>8772</v>
      </c>
      <c r="C12" s="344">
        <v>9000</v>
      </c>
      <c r="D12" s="458">
        <f t="shared" si="1"/>
        <v>2.59917920656635</v>
      </c>
      <c r="E12" s="472" t="s">
        <v>25</v>
      </c>
      <c r="F12" s="474">
        <v>3600</v>
      </c>
      <c r="G12" s="474">
        <v>3601</v>
      </c>
      <c r="H12" s="328">
        <f t="shared" si="2"/>
        <v>0.0277777777777778</v>
      </c>
      <c r="K12" s="208">
        <v>207</v>
      </c>
      <c r="L12" s="208" t="s">
        <v>1593</v>
      </c>
      <c r="M12" s="208">
        <v>8743</v>
      </c>
      <c r="N12" s="208">
        <v>2000</v>
      </c>
    </row>
    <row r="13" spans="1:13">
      <c r="A13" s="461" t="s">
        <v>26</v>
      </c>
      <c r="B13" s="344">
        <v>8542</v>
      </c>
      <c r="C13" s="344">
        <v>9000</v>
      </c>
      <c r="D13" s="458">
        <f t="shared" si="1"/>
        <v>5.36174198080075</v>
      </c>
      <c r="E13" s="472" t="s">
        <v>27</v>
      </c>
      <c r="F13" s="474">
        <v>9135</v>
      </c>
      <c r="G13" s="474">
        <v>10743</v>
      </c>
      <c r="H13" s="328">
        <f t="shared" si="2"/>
        <v>17.6026272577997</v>
      </c>
      <c r="K13" s="208">
        <v>208</v>
      </c>
      <c r="L13" s="208" t="s">
        <v>1594</v>
      </c>
      <c r="M13" s="208">
        <v>246877</v>
      </c>
    </row>
    <row r="14" spans="1:13">
      <c r="A14" s="344" t="s">
        <v>28</v>
      </c>
      <c r="B14" s="344">
        <v>2638</v>
      </c>
      <c r="C14" s="344">
        <v>2800</v>
      </c>
      <c r="D14" s="458">
        <f t="shared" si="1"/>
        <v>6.14101592115239</v>
      </c>
      <c r="E14" s="472" t="s">
        <v>29</v>
      </c>
      <c r="F14" s="474">
        <v>196598</v>
      </c>
      <c r="G14" s="474">
        <v>246877</v>
      </c>
      <c r="H14" s="328">
        <f t="shared" si="2"/>
        <v>25.5745226299352</v>
      </c>
      <c r="K14" s="208">
        <v>210</v>
      </c>
      <c r="L14" s="208" t="s">
        <v>1262</v>
      </c>
      <c r="M14" s="208">
        <v>104228</v>
      </c>
    </row>
    <row r="15" spans="1:13">
      <c r="A15" s="461" t="s">
        <v>30</v>
      </c>
      <c r="B15" s="344">
        <v>12214</v>
      </c>
      <c r="C15" s="344">
        <v>13000</v>
      </c>
      <c r="D15" s="458">
        <f t="shared" si="1"/>
        <v>6.43523825118716</v>
      </c>
      <c r="E15" s="472" t="s">
        <v>31</v>
      </c>
      <c r="F15" s="474">
        <v>93444</v>
      </c>
      <c r="G15" s="474">
        <v>104228</v>
      </c>
      <c r="H15" s="328">
        <f t="shared" si="2"/>
        <v>11.5406018577972</v>
      </c>
      <c r="K15" s="208">
        <v>211</v>
      </c>
      <c r="L15" s="208" t="s">
        <v>1269</v>
      </c>
      <c r="M15" s="208">
        <v>52448</v>
      </c>
    </row>
    <row r="16" spans="1:14">
      <c r="A16" s="344" t="s">
        <v>32</v>
      </c>
      <c r="B16" s="344">
        <v>13043</v>
      </c>
      <c r="C16" s="344">
        <v>14000</v>
      </c>
      <c r="D16" s="458">
        <f t="shared" si="1"/>
        <v>7.33726903319788</v>
      </c>
      <c r="E16" s="472" t="s">
        <v>33</v>
      </c>
      <c r="F16" s="474">
        <v>39801</v>
      </c>
      <c r="G16" s="474">
        <v>52448</v>
      </c>
      <c r="H16" s="328">
        <f t="shared" si="2"/>
        <v>31.7755835280521</v>
      </c>
      <c r="K16" s="208">
        <v>212</v>
      </c>
      <c r="L16" s="208" t="s">
        <v>1284</v>
      </c>
      <c r="M16" s="208">
        <v>13819</v>
      </c>
      <c r="N16" s="208">
        <v>2000</v>
      </c>
    </row>
    <row r="17" spans="1:14">
      <c r="A17" s="344" t="s">
        <v>34</v>
      </c>
      <c r="B17" s="344">
        <v>3015</v>
      </c>
      <c r="C17" s="344">
        <v>3300</v>
      </c>
      <c r="D17" s="458">
        <f t="shared" si="1"/>
        <v>9.45273631840796</v>
      </c>
      <c r="E17" s="472" t="s">
        <v>35</v>
      </c>
      <c r="F17" s="474">
        <v>14081</v>
      </c>
      <c r="G17" s="474">
        <v>15819</v>
      </c>
      <c r="H17" s="328">
        <f t="shared" si="2"/>
        <v>12.3428733754705</v>
      </c>
      <c r="K17" s="208">
        <v>213</v>
      </c>
      <c r="L17" s="208" t="s">
        <v>1326</v>
      </c>
      <c r="M17" s="208">
        <v>144638</v>
      </c>
      <c r="N17" s="208">
        <v>3000</v>
      </c>
    </row>
    <row r="18" spans="1:13">
      <c r="A18" s="344" t="s">
        <v>36</v>
      </c>
      <c r="B18" s="344">
        <v>14948</v>
      </c>
      <c r="C18" s="344">
        <v>15500</v>
      </c>
      <c r="D18" s="458">
        <f t="shared" si="1"/>
        <v>3.69280171260369</v>
      </c>
      <c r="E18" s="472" t="s">
        <v>37</v>
      </c>
      <c r="F18" s="474">
        <v>146142</v>
      </c>
      <c r="G18" s="474">
        <v>147638</v>
      </c>
      <c r="H18" s="328">
        <f t="shared" si="2"/>
        <v>1.02366191786071</v>
      </c>
      <c r="K18" s="208">
        <v>214</v>
      </c>
      <c r="L18" s="208" t="s">
        <v>1355</v>
      </c>
      <c r="M18" s="208">
        <v>52949</v>
      </c>
    </row>
    <row r="19" spans="1:13">
      <c r="A19" s="344" t="s">
        <v>38</v>
      </c>
      <c r="B19" s="344">
        <v>371</v>
      </c>
      <c r="C19" s="344">
        <v>400</v>
      </c>
      <c r="D19" s="458">
        <f t="shared" si="1"/>
        <v>7.8167115902965</v>
      </c>
      <c r="E19" s="472" t="s">
        <v>39</v>
      </c>
      <c r="F19" s="474">
        <v>41511</v>
      </c>
      <c r="G19" s="474">
        <v>52949</v>
      </c>
      <c r="H19" s="328">
        <f t="shared" si="2"/>
        <v>27.5541422755414</v>
      </c>
      <c r="K19" s="208">
        <v>215</v>
      </c>
      <c r="L19" s="208" t="s">
        <v>1401</v>
      </c>
      <c r="M19" s="208">
        <v>4161</v>
      </c>
    </row>
    <row r="20" spans="1:13">
      <c r="A20" s="344" t="s">
        <v>40</v>
      </c>
      <c r="B20" s="344">
        <v>0</v>
      </c>
      <c r="C20" s="344"/>
      <c r="D20" s="458"/>
      <c r="E20" s="472" t="s">
        <v>41</v>
      </c>
      <c r="F20" s="474">
        <v>3579</v>
      </c>
      <c r="G20" s="474">
        <v>4161</v>
      </c>
      <c r="H20" s="328">
        <f t="shared" si="2"/>
        <v>16.2615255658005</v>
      </c>
      <c r="K20" s="208">
        <v>216</v>
      </c>
      <c r="L20" s="208" t="s">
        <v>1595</v>
      </c>
      <c r="M20" s="208">
        <v>856</v>
      </c>
    </row>
    <row r="21" spans="1:13">
      <c r="A21" s="331" t="s">
        <v>42</v>
      </c>
      <c r="B21" s="462">
        <f>SUM(B22:B27)</f>
        <v>218786</v>
      </c>
      <c r="C21" s="462">
        <f>SUM(C22:C27)</f>
        <v>234000</v>
      </c>
      <c r="D21" s="458">
        <f t="shared" si="1"/>
        <v>6.9538270273235</v>
      </c>
      <c r="E21" s="472" t="s">
        <v>43</v>
      </c>
      <c r="F21" s="474">
        <v>810</v>
      </c>
      <c r="G21" s="474">
        <v>856</v>
      </c>
      <c r="H21" s="328">
        <f t="shared" si="2"/>
        <v>5.67901234567901</v>
      </c>
      <c r="K21" s="208">
        <v>217</v>
      </c>
      <c r="L21" s="208" t="s">
        <v>1596</v>
      </c>
      <c r="M21" s="208">
        <v>1000</v>
      </c>
    </row>
    <row r="22" spans="1:13">
      <c r="A22" s="461" t="s">
        <v>44</v>
      </c>
      <c r="B22" s="344">
        <v>4545</v>
      </c>
      <c r="C22" s="344">
        <v>4700</v>
      </c>
      <c r="D22" s="458">
        <f t="shared" si="1"/>
        <v>3.41034103410341</v>
      </c>
      <c r="E22" s="472" t="s">
        <v>45</v>
      </c>
      <c r="F22" s="474">
        <v>950</v>
      </c>
      <c r="G22" s="474">
        <v>1000</v>
      </c>
      <c r="H22" s="328">
        <f t="shared" si="2"/>
        <v>5.26315789473684</v>
      </c>
      <c r="K22" s="208">
        <v>220</v>
      </c>
      <c r="L22" s="208" t="s">
        <v>1598</v>
      </c>
      <c r="M22" s="208">
        <v>7846</v>
      </c>
    </row>
    <row r="23" spans="1:14">
      <c r="A23" s="461" t="s">
        <v>46</v>
      </c>
      <c r="B23" s="344">
        <v>9737</v>
      </c>
      <c r="C23" s="344">
        <v>10000</v>
      </c>
      <c r="D23" s="458">
        <f t="shared" si="1"/>
        <v>2.70103728047653</v>
      </c>
      <c r="E23" s="472" t="s">
        <v>47</v>
      </c>
      <c r="F23" s="474">
        <v>0</v>
      </c>
      <c r="G23" s="474"/>
      <c r="H23" s="328"/>
      <c r="K23" s="208">
        <v>221</v>
      </c>
      <c r="L23" s="208" t="s">
        <v>1410</v>
      </c>
      <c r="M23" s="208">
        <v>58167</v>
      </c>
      <c r="N23" s="208">
        <v>-7000</v>
      </c>
    </row>
    <row r="24" spans="1:13">
      <c r="A24" s="461" t="s">
        <v>48</v>
      </c>
      <c r="B24" s="344">
        <v>10687</v>
      </c>
      <c r="C24" s="344">
        <v>11000</v>
      </c>
      <c r="D24" s="458">
        <f t="shared" si="1"/>
        <v>2.92879199026855</v>
      </c>
      <c r="E24" s="472" t="s">
        <v>49</v>
      </c>
      <c r="F24" s="474">
        <v>5668</v>
      </c>
      <c r="G24" s="474">
        <v>7846</v>
      </c>
      <c r="H24" s="328">
        <f t="shared" si="2"/>
        <v>38.4262526464361</v>
      </c>
      <c r="K24" s="208">
        <v>222</v>
      </c>
      <c r="L24" s="208" t="s">
        <v>1413</v>
      </c>
      <c r="M24" s="208">
        <v>200</v>
      </c>
    </row>
    <row r="25" spans="1:13">
      <c r="A25" s="461" t="s">
        <v>50</v>
      </c>
      <c r="B25" s="344">
        <v>192811</v>
      </c>
      <c r="C25" s="344">
        <f>210000-2900</f>
        <v>207100</v>
      </c>
      <c r="D25" s="458">
        <f t="shared" si="1"/>
        <v>7.41088423378334</v>
      </c>
      <c r="E25" s="472" t="s">
        <v>51</v>
      </c>
      <c r="F25" s="474">
        <v>35316</v>
      </c>
      <c r="G25" s="474">
        <f>58167-7000-500</f>
        <v>50667</v>
      </c>
      <c r="H25" s="328">
        <f t="shared" si="2"/>
        <v>43.4675501189263</v>
      </c>
      <c r="K25" s="208">
        <v>224</v>
      </c>
      <c r="L25" s="208" t="s">
        <v>1599</v>
      </c>
      <c r="M25" s="208">
        <v>10429</v>
      </c>
    </row>
    <row r="26" spans="1:13">
      <c r="A26" s="461" t="s">
        <v>52</v>
      </c>
      <c r="B26" s="344">
        <v>113</v>
      </c>
      <c r="C26" s="344">
        <v>200</v>
      </c>
      <c r="D26" s="458">
        <f t="shared" si="1"/>
        <v>76.9911504424779</v>
      </c>
      <c r="E26" s="472" t="s">
        <v>53</v>
      </c>
      <c r="F26" s="474">
        <v>188</v>
      </c>
      <c r="G26" s="474">
        <v>200</v>
      </c>
      <c r="H26" s="328">
        <f t="shared" si="2"/>
        <v>6.38297872340426</v>
      </c>
      <c r="K26" s="208">
        <v>232</v>
      </c>
      <c r="L26" s="208" t="s">
        <v>1448</v>
      </c>
      <c r="M26" s="208">
        <v>21990</v>
      </c>
    </row>
    <row r="27" spans="1:13">
      <c r="A27" s="461" t="s">
        <v>54</v>
      </c>
      <c r="B27" s="344">
        <v>893</v>
      </c>
      <c r="C27" s="344">
        <v>1000</v>
      </c>
      <c r="D27" s="458">
        <f t="shared" si="1"/>
        <v>11.9820828667413</v>
      </c>
      <c r="E27" s="472" t="s">
        <v>55</v>
      </c>
      <c r="F27" s="474">
        <v>6925</v>
      </c>
      <c r="G27" s="474">
        <v>10429</v>
      </c>
      <c r="H27" s="328">
        <f t="shared" si="2"/>
        <v>50.5992779783394</v>
      </c>
      <c r="K27" s="208">
        <v>233</v>
      </c>
      <c r="L27" s="208" t="s">
        <v>1465</v>
      </c>
      <c r="M27" s="208">
        <v>10</v>
      </c>
    </row>
    <row r="28" spans="1:13">
      <c r="A28" s="344"/>
      <c r="B28" s="344"/>
      <c r="C28" s="344"/>
      <c r="D28" s="458"/>
      <c r="E28" s="472" t="s">
        <v>56</v>
      </c>
      <c r="F28" s="474"/>
      <c r="G28" s="474">
        <v>13000</v>
      </c>
      <c r="H28" s="328"/>
      <c r="K28" s="208">
        <v>227</v>
      </c>
      <c r="L28" s="208" t="s">
        <v>1600</v>
      </c>
      <c r="M28" s="208">
        <v>13000</v>
      </c>
    </row>
    <row r="29" spans="1:13">
      <c r="A29" s="344"/>
      <c r="B29" s="344"/>
      <c r="C29" s="344"/>
      <c r="D29" s="458"/>
      <c r="E29" s="472" t="s">
        <v>57</v>
      </c>
      <c r="F29" s="474">
        <v>1</v>
      </c>
      <c r="G29" s="474"/>
      <c r="H29" s="328">
        <f t="shared" si="2"/>
        <v>-100</v>
      </c>
      <c r="K29" s="208">
        <v>232</v>
      </c>
      <c r="L29" s="208" t="s">
        <v>1448</v>
      </c>
      <c r="M29" s="208">
        <v>21995</v>
      </c>
    </row>
    <row r="30" spans="1:13">
      <c r="A30" s="344"/>
      <c r="B30" s="344"/>
      <c r="C30" s="344"/>
      <c r="D30" s="458"/>
      <c r="E30" s="472" t="s">
        <v>58</v>
      </c>
      <c r="F30" s="474">
        <v>19908</v>
      </c>
      <c r="G30" s="474">
        <v>21990</v>
      </c>
      <c r="H30" s="328">
        <f t="shared" si="2"/>
        <v>10.4581072935503</v>
      </c>
      <c r="K30" s="208">
        <v>233</v>
      </c>
      <c r="L30" s="208" t="s">
        <v>1465</v>
      </c>
      <c r="M30" s="208">
        <v>5</v>
      </c>
    </row>
    <row r="31" spans="1:13">
      <c r="A31" s="344"/>
      <c r="B31" s="344"/>
      <c r="C31" s="344"/>
      <c r="D31" s="458"/>
      <c r="E31" s="472" t="s">
        <v>59</v>
      </c>
      <c r="F31" s="474">
        <v>9</v>
      </c>
      <c r="G31" s="474">
        <v>10</v>
      </c>
      <c r="H31" s="328">
        <f t="shared" si="2"/>
        <v>11.1111111111111</v>
      </c>
      <c r="K31" s="208">
        <v>227</v>
      </c>
      <c r="L31" s="208" t="s">
        <v>1600</v>
      </c>
      <c r="M31" s="208">
        <v>13000</v>
      </c>
    </row>
    <row r="32" spans="1:8">
      <c r="A32" s="459" t="s">
        <v>60</v>
      </c>
      <c r="B32" s="462">
        <f>SUM(B33:B38)</f>
        <v>1109192</v>
      </c>
      <c r="C32" s="462">
        <f>SUM(C33:C38)</f>
        <v>890248</v>
      </c>
      <c r="D32" s="458"/>
      <c r="E32" s="459" t="s">
        <v>61</v>
      </c>
      <c r="F32" s="220">
        <f>SUM(F33:F40)</f>
        <v>410944</v>
      </c>
      <c r="G32" s="220">
        <f>SUM(G33:G40)</f>
        <v>169100</v>
      </c>
      <c r="H32" s="328"/>
    </row>
    <row r="33" spans="1:8">
      <c r="A33" s="335" t="s">
        <v>62</v>
      </c>
      <c r="B33" s="336">
        <v>655491</v>
      </c>
      <c r="C33" s="463">
        <v>552542</v>
      </c>
      <c r="D33" s="458"/>
      <c r="E33" s="335" t="s">
        <v>63</v>
      </c>
      <c r="F33" s="461">
        <v>44073</v>
      </c>
      <c r="G33" s="461">
        <v>53600</v>
      </c>
      <c r="H33" s="328"/>
    </row>
    <row r="34" spans="1:8">
      <c r="A34" s="335" t="s">
        <v>64</v>
      </c>
      <c r="B34" s="336">
        <v>105853</v>
      </c>
      <c r="C34" s="461">
        <v>150406</v>
      </c>
      <c r="D34" s="458"/>
      <c r="E34" s="335" t="s">
        <v>65</v>
      </c>
      <c r="F34" s="461"/>
      <c r="G34" s="461">
        <v>105000</v>
      </c>
      <c r="H34" s="328"/>
    </row>
    <row r="35" spans="1:8">
      <c r="A35" s="335" t="s">
        <v>66</v>
      </c>
      <c r="B35" s="336">
        <v>82906</v>
      </c>
      <c r="C35" s="336">
        <v>50000</v>
      </c>
      <c r="D35" s="458"/>
      <c r="E35" s="335" t="s">
        <v>67</v>
      </c>
      <c r="F35" s="461">
        <v>316</v>
      </c>
      <c r="G35" s="344">
        <v>500</v>
      </c>
      <c r="H35" s="328"/>
    </row>
    <row r="36" spans="1:8">
      <c r="A36" s="335" t="s">
        <v>68</v>
      </c>
      <c r="B36" s="336">
        <v>79382</v>
      </c>
      <c r="C36" s="336">
        <v>137300</v>
      </c>
      <c r="D36" s="458"/>
      <c r="E36" s="335" t="s">
        <v>69</v>
      </c>
      <c r="F36" s="461">
        <v>165400</v>
      </c>
      <c r="G36" s="461">
        <v>10000</v>
      </c>
      <c r="H36" s="328"/>
    </row>
    <row r="37" spans="1:8">
      <c r="A37" s="335" t="s">
        <v>70</v>
      </c>
      <c r="B37" s="336">
        <v>183660</v>
      </c>
      <c r="C37" s="336"/>
      <c r="D37" s="458"/>
      <c r="E37" s="335" t="s">
        <v>71</v>
      </c>
      <c r="F37" s="344"/>
      <c r="G37" s="344"/>
      <c r="H37" s="328"/>
    </row>
    <row r="38" spans="1:8">
      <c r="A38" s="335" t="s">
        <v>72</v>
      </c>
      <c r="B38" s="336">
        <v>1900</v>
      </c>
      <c r="C38" s="336"/>
      <c r="D38" s="458"/>
      <c r="E38" s="335" t="s">
        <v>73</v>
      </c>
      <c r="F38" s="461">
        <v>50749</v>
      </c>
      <c r="G38" s="344"/>
      <c r="H38" s="328"/>
    </row>
    <row r="39" spans="1:8">
      <c r="A39" s="336"/>
      <c r="B39" s="464"/>
      <c r="C39" s="336"/>
      <c r="D39" s="458"/>
      <c r="E39" s="335" t="s">
        <v>74</v>
      </c>
      <c r="F39" s="461">
        <v>150406</v>
      </c>
      <c r="G39" s="461"/>
      <c r="H39" s="332"/>
    </row>
    <row r="40" spans="1:8">
      <c r="A40" s="344"/>
      <c r="B40" s="465"/>
      <c r="C40" s="466"/>
      <c r="D40" s="332"/>
      <c r="E40" s="335" t="s">
        <v>75</v>
      </c>
      <c r="F40" s="466"/>
      <c r="G40" s="466"/>
      <c r="H40" s="332"/>
    </row>
    <row r="41" spans="1:8">
      <c r="A41" s="336"/>
      <c r="B41" s="465"/>
      <c r="C41" s="466"/>
      <c r="D41" s="332"/>
      <c r="E41" s="336"/>
      <c r="F41" s="466"/>
      <c r="G41" s="466"/>
      <c r="H41" s="332"/>
    </row>
    <row r="42" spans="1:8">
      <c r="A42" s="344"/>
      <c r="B42" s="465"/>
      <c r="C42" s="344"/>
      <c r="D42" s="332"/>
      <c r="E42" s="336"/>
      <c r="F42" s="344"/>
      <c r="G42" s="344"/>
      <c r="H42" s="332"/>
    </row>
    <row r="43" spans="1:8">
      <c r="A43" s="344"/>
      <c r="B43" s="465"/>
      <c r="C43" s="344"/>
      <c r="D43" s="332"/>
      <c r="E43" s="336"/>
      <c r="F43" s="344"/>
      <c r="G43" s="344"/>
      <c r="H43" s="332"/>
    </row>
    <row r="44" ht="48" customHeight="1" spans="1:8">
      <c r="A44" s="467" t="s">
        <v>2653</v>
      </c>
      <c r="B44" s="468"/>
      <c r="C44" s="469"/>
      <c r="D44" s="470"/>
      <c r="E44" s="469"/>
      <c r="F44" s="469"/>
      <c r="G44" s="469"/>
      <c r="H44" s="475"/>
    </row>
  </sheetData>
  <mergeCells count="3">
    <mergeCell ref="A1:H1"/>
    <mergeCell ref="A2:H2"/>
    <mergeCell ref="A44:H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35"/>
  <sheetViews>
    <sheetView showZeros="0" topLeftCell="B1" workbookViewId="0">
      <selection activeCell="A1" sqref="A$1:A$1048576"/>
    </sheetView>
  </sheetViews>
  <sheetFormatPr defaultColWidth="9" defaultRowHeight="15.75" outlineLevelCol="2"/>
  <cols>
    <col min="1" max="1" width="10.375" style="348" hidden="1" customWidth="1"/>
    <col min="2" max="2" width="44.5" style="348" customWidth="1"/>
    <col min="3" max="3" width="11.125" style="348" customWidth="1"/>
    <col min="4" max="16384" width="9" style="348"/>
  </cols>
  <sheetData>
    <row r="1" spans="1:3">
      <c r="A1" s="251"/>
      <c r="B1" s="209" t="s">
        <v>77</v>
      </c>
      <c r="C1" s="598"/>
    </row>
    <row r="2" ht="27" spans="1:3">
      <c r="A2" s="212" t="s">
        <v>78</v>
      </c>
      <c r="B2" s="212"/>
      <c r="C2" s="212"/>
    </row>
    <row r="3" spans="1:3">
      <c r="A3" s="251"/>
      <c r="B3" s="599" t="s">
        <v>2</v>
      </c>
      <c r="C3" s="600"/>
    </row>
    <row r="4" spans="1:3">
      <c r="A4" s="80"/>
      <c r="B4" s="601" t="s">
        <v>79</v>
      </c>
      <c r="C4" s="601" t="s">
        <v>7</v>
      </c>
    </row>
    <row r="5" spans="1:3">
      <c r="A5" s="602">
        <v>1</v>
      </c>
      <c r="B5" s="395" t="s">
        <v>80</v>
      </c>
      <c r="C5" s="550">
        <v>1066489</v>
      </c>
    </row>
    <row r="6" spans="1:3">
      <c r="A6" s="602">
        <v>201</v>
      </c>
      <c r="B6" s="80" t="s">
        <v>81</v>
      </c>
      <c r="C6" s="550">
        <v>89735</v>
      </c>
    </row>
    <row r="7" spans="1:3">
      <c r="A7" s="602">
        <v>20101</v>
      </c>
      <c r="B7" s="80" t="s">
        <v>82</v>
      </c>
      <c r="C7" s="550">
        <v>1479</v>
      </c>
    </row>
    <row r="8" spans="1:3">
      <c r="A8" s="602">
        <v>2010101</v>
      </c>
      <c r="B8" s="80" t="s">
        <v>83</v>
      </c>
      <c r="C8" s="550">
        <v>981</v>
      </c>
    </row>
    <row r="9" spans="1:3">
      <c r="A9" s="602">
        <v>2010102</v>
      </c>
      <c r="B9" s="80" t="s">
        <v>84</v>
      </c>
      <c r="C9" s="550">
        <v>301</v>
      </c>
    </row>
    <row r="10" hidden="1" spans="1:3">
      <c r="A10" s="602">
        <v>2010103</v>
      </c>
      <c r="B10" s="80" t="s">
        <v>85</v>
      </c>
      <c r="C10" s="550"/>
    </row>
    <row r="11" spans="1:3">
      <c r="A11" s="602">
        <v>2010104</v>
      </c>
      <c r="B11" s="80" t="s">
        <v>86</v>
      </c>
      <c r="C11" s="550">
        <v>84</v>
      </c>
    </row>
    <row r="12" hidden="1" spans="1:3">
      <c r="A12" s="602">
        <v>2010105</v>
      </c>
      <c r="B12" s="80" t="s">
        <v>87</v>
      </c>
      <c r="C12" s="550"/>
    </row>
    <row r="13" spans="1:3">
      <c r="A13" s="602">
        <v>2010106</v>
      </c>
      <c r="B13" s="80" t="s">
        <v>88</v>
      </c>
      <c r="C13" s="550">
        <v>50</v>
      </c>
    </row>
    <row r="14" hidden="1" spans="1:3">
      <c r="A14" s="602">
        <v>2010107</v>
      </c>
      <c r="B14" s="80" t="s">
        <v>89</v>
      </c>
      <c r="C14" s="550"/>
    </row>
    <row r="15" hidden="1" spans="1:3">
      <c r="A15" s="602">
        <v>2010108</v>
      </c>
      <c r="B15" s="80" t="s">
        <v>90</v>
      </c>
      <c r="C15" s="550"/>
    </row>
    <row r="16" hidden="1" spans="1:3">
      <c r="A16" s="602">
        <v>2010109</v>
      </c>
      <c r="B16" s="80" t="s">
        <v>91</v>
      </c>
      <c r="C16" s="550"/>
    </row>
    <row r="17" spans="1:3">
      <c r="A17" s="602">
        <v>2010150</v>
      </c>
      <c r="B17" s="80" t="s">
        <v>92</v>
      </c>
      <c r="C17" s="550">
        <v>63</v>
      </c>
    </row>
    <row r="18" hidden="1" spans="1:3">
      <c r="A18" s="602">
        <v>2010199</v>
      </c>
      <c r="B18" s="80" t="s">
        <v>93</v>
      </c>
      <c r="C18" s="550"/>
    </row>
    <row r="19" spans="1:3">
      <c r="A19" s="602">
        <v>20102</v>
      </c>
      <c r="B19" s="80" t="s">
        <v>94</v>
      </c>
      <c r="C19" s="550">
        <v>1145</v>
      </c>
    </row>
    <row r="20" spans="1:3">
      <c r="A20" s="602">
        <v>2010201</v>
      </c>
      <c r="B20" s="80" t="s">
        <v>83</v>
      </c>
      <c r="C20" s="550">
        <v>792</v>
      </c>
    </row>
    <row r="21" spans="1:3">
      <c r="A21" s="602">
        <v>2010202</v>
      </c>
      <c r="B21" s="80" t="s">
        <v>84</v>
      </c>
      <c r="C21" s="550">
        <v>59</v>
      </c>
    </row>
    <row r="22" hidden="1" spans="1:3">
      <c r="A22" s="602">
        <v>2010203</v>
      </c>
      <c r="B22" s="80" t="s">
        <v>85</v>
      </c>
      <c r="C22" s="550"/>
    </row>
    <row r="23" spans="1:3">
      <c r="A23" s="602">
        <v>2010204</v>
      </c>
      <c r="B23" s="80" t="s">
        <v>95</v>
      </c>
      <c r="C23" s="550">
        <v>40</v>
      </c>
    </row>
    <row r="24" spans="1:3">
      <c r="A24" s="602">
        <v>2010205</v>
      </c>
      <c r="B24" s="80" t="s">
        <v>96</v>
      </c>
      <c r="C24" s="550">
        <v>123</v>
      </c>
    </row>
    <row r="25" spans="1:3">
      <c r="A25" s="602">
        <v>2010206</v>
      </c>
      <c r="B25" s="80" t="s">
        <v>97</v>
      </c>
      <c r="C25" s="550">
        <v>40</v>
      </c>
    </row>
    <row r="26" spans="1:3">
      <c r="A26" s="602">
        <v>2010250</v>
      </c>
      <c r="B26" s="80" t="s">
        <v>92</v>
      </c>
      <c r="C26" s="550">
        <v>91</v>
      </c>
    </row>
    <row r="27" hidden="1" spans="1:3">
      <c r="A27" s="602">
        <v>2010299</v>
      </c>
      <c r="B27" s="80" t="s">
        <v>98</v>
      </c>
      <c r="C27" s="550"/>
    </row>
    <row r="28" spans="1:3">
      <c r="A28" s="602">
        <v>20103</v>
      </c>
      <c r="B28" s="80" t="s">
        <v>99</v>
      </c>
      <c r="C28" s="550">
        <v>54311</v>
      </c>
    </row>
    <row r="29" spans="1:3">
      <c r="A29" s="602">
        <v>2010301</v>
      </c>
      <c r="B29" s="80" t="s">
        <v>83</v>
      </c>
      <c r="C29" s="550">
        <v>44076</v>
      </c>
    </row>
    <row r="30" spans="1:3">
      <c r="A30" s="602">
        <v>2010302</v>
      </c>
      <c r="B30" s="80" t="s">
        <v>84</v>
      </c>
      <c r="C30" s="550">
        <v>2454</v>
      </c>
    </row>
    <row r="31" hidden="1" spans="1:3">
      <c r="A31" s="602">
        <v>2010303</v>
      </c>
      <c r="B31" s="80" t="s">
        <v>85</v>
      </c>
      <c r="C31" s="550"/>
    </row>
    <row r="32" hidden="1" spans="1:3">
      <c r="A32" s="602">
        <v>2010304</v>
      </c>
      <c r="B32" s="80" t="s">
        <v>100</v>
      </c>
      <c r="C32" s="550"/>
    </row>
    <row r="33" hidden="1" spans="1:3">
      <c r="A33" s="602">
        <v>2010305</v>
      </c>
      <c r="B33" s="80" t="s">
        <v>101</v>
      </c>
      <c r="C33" s="550"/>
    </row>
    <row r="34" hidden="1" spans="1:3">
      <c r="A34" s="602">
        <v>2010306</v>
      </c>
      <c r="B34" s="80" t="s">
        <v>102</v>
      </c>
      <c r="C34" s="550"/>
    </row>
    <row r="35" hidden="1" spans="1:3">
      <c r="A35" s="602">
        <v>2010309</v>
      </c>
      <c r="B35" s="80" t="s">
        <v>103</v>
      </c>
      <c r="C35" s="550"/>
    </row>
    <row r="36" spans="1:3">
      <c r="A36" s="602">
        <v>2010350</v>
      </c>
      <c r="B36" s="80" t="s">
        <v>92</v>
      </c>
      <c r="C36" s="550">
        <v>7041</v>
      </c>
    </row>
    <row r="37" spans="1:3">
      <c r="A37" s="602">
        <v>2010399</v>
      </c>
      <c r="B37" s="80" t="s">
        <v>104</v>
      </c>
      <c r="C37" s="550">
        <v>740</v>
      </c>
    </row>
    <row r="38" spans="1:3">
      <c r="A38" s="602">
        <v>20104</v>
      </c>
      <c r="B38" s="80" t="s">
        <v>105</v>
      </c>
      <c r="C38" s="550">
        <v>1734</v>
      </c>
    </row>
    <row r="39" spans="1:3">
      <c r="A39" s="602">
        <v>2010401</v>
      </c>
      <c r="B39" s="80" t="s">
        <v>83</v>
      </c>
      <c r="C39" s="550">
        <v>828</v>
      </c>
    </row>
    <row r="40" spans="1:3">
      <c r="A40" s="602">
        <v>2010402</v>
      </c>
      <c r="B40" s="80" t="s">
        <v>84</v>
      </c>
      <c r="C40" s="550">
        <v>264</v>
      </c>
    </row>
    <row r="41" hidden="1" spans="1:3">
      <c r="A41" s="602">
        <v>2010403</v>
      </c>
      <c r="B41" s="80" t="s">
        <v>85</v>
      </c>
      <c r="C41" s="550"/>
    </row>
    <row r="42" hidden="1" spans="1:3">
      <c r="A42" s="602">
        <v>2010404</v>
      </c>
      <c r="B42" s="80" t="s">
        <v>106</v>
      </c>
      <c r="C42" s="550"/>
    </row>
    <row r="43" hidden="1" spans="1:3">
      <c r="A43" s="602">
        <v>2010405</v>
      </c>
      <c r="B43" s="80" t="s">
        <v>107</v>
      </c>
      <c r="C43" s="550"/>
    </row>
    <row r="44" hidden="1" spans="1:3">
      <c r="A44" s="602">
        <v>2010406</v>
      </c>
      <c r="B44" s="80" t="s">
        <v>108</v>
      </c>
      <c r="C44" s="550"/>
    </row>
    <row r="45" hidden="1" spans="1:3">
      <c r="A45" s="602">
        <v>2010407</v>
      </c>
      <c r="B45" s="80" t="s">
        <v>109</v>
      </c>
      <c r="C45" s="550"/>
    </row>
    <row r="46" spans="1:3">
      <c r="A46" s="602">
        <v>2010408</v>
      </c>
      <c r="B46" s="80" t="s">
        <v>110</v>
      </c>
      <c r="C46" s="550">
        <v>15</v>
      </c>
    </row>
    <row r="47" spans="1:3">
      <c r="A47" s="602">
        <v>2010450</v>
      </c>
      <c r="B47" s="80" t="s">
        <v>92</v>
      </c>
      <c r="C47" s="550">
        <v>576</v>
      </c>
    </row>
    <row r="48" spans="1:3">
      <c r="A48" s="602">
        <v>2010499</v>
      </c>
      <c r="B48" s="80" t="s">
        <v>111</v>
      </c>
      <c r="C48" s="550">
        <v>51</v>
      </c>
    </row>
    <row r="49" spans="1:3">
      <c r="A49" s="602">
        <v>20105</v>
      </c>
      <c r="B49" s="80" t="s">
        <v>112</v>
      </c>
      <c r="C49" s="550">
        <v>575</v>
      </c>
    </row>
    <row r="50" spans="1:3">
      <c r="A50" s="602">
        <v>2010501</v>
      </c>
      <c r="B50" s="80" t="s">
        <v>83</v>
      </c>
      <c r="C50" s="550">
        <v>332</v>
      </c>
    </row>
    <row r="51" hidden="1" spans="1:3">
      <c r="A51" s="602">
        <v>2010502</v>
      </c>
      <c r="B51" s="80" t="s">
        <v>84</v>
      </c>
      <c r="C51" s="550"/>
    </row>
    <row r="52" hidden="1" spans="1:3">
      <c r="A52" s="602">
        <v>2010503</v>
      </c>
      <c r="B52" s="80" t="s">
        <v>85</v>
      </c>
      <c r="C52" s="550"/>
    </row>
    <row r="53" hidden="1" spans="1:3">
      <c r="A53" s="602">
        <v>2010504</v>
      </c>
      <c r="B53" s="80" t="s">
        <v>113</v>
      </c>
      <c r="C53" s="550"/>
    </row>
    <row r="54" spans="1:3">
      <c r="A54" s="602">
        <v>2010505</v>
      </c>
      <c r="B54" s="80" t="s">
        <v>114</v>
      </c>
      <c r="C54" s="550">
        <v>2</v>
      </c>
    </row>
    <row r="55" hidden="1" spans="1:3">
      <c r="A55" s="602">
        <v>2010506</v>
      </c>
      <c r="B55" s="80" t="s">
        <v>115</v>
      </c>
      <c r="C55" s="550"/>
    </row>
    <row r="56" spans="1:3">
      <c r="A56" s="602">
        <v>2010507</v>
      </c>
      <c r="B56" s="80" t="s">
        <v>116</v>
      </c>
      <c r="C56" s="550">
        <v>3</v>
      </c>
    </row>
    <row r="57" spans="1:3">
      <c r="A57" s="602">
        <v>2010508</v>
      </c>
      <c r="B57" s="80" t="s">
        <v>117</v>
      </c>
      <c r="C57" s="550">
        <v>186</v>
      </c>
    </row>
    <row r="58" spans="1:3">
      <c r="A58" s="602">
        <v>2010550</v>
      </c>
      <c r="B58" s="80" t="s">
        <v>92</v>
      </c>
      <c r="C58" s="550">
        <v>52</v>
      </c>
    </row>
    <row r="59" hidden="1" spans="1:3">
      <c r="A59" s="602">
        <v>2010599</v>
      </c>
      <c r="B59" s="80" t="s">
        <v>118</v>
      </c>
      <c r="C59" s="550"/>
    </row>
    <row r="60" spans="1:3">
      <c r="A60" s="602">
        <v>20106</v>
      </c>
      <c r="B60" s="80" t="s">
        <v>119</v>
      </c>
      <c r="C60" s="550">
        <v>3000</v>
      </c>
    </row>
    <row r="61" spans="1:3">
      <c r="A61" s="602">
        <v>2010601</v>
      </c>
      <c r="B61" s="80" t="s">
        <v>83</v>
      </c>
      <c r="C61" s="550">
        <v>962</v>
      </c>
    </row>
    <row r="62" spans="1:3">
      <c r="A62" s="602">
        <v>2010602</v>
      </c>
      <c r="B62" s="80" t="s">
        <v>84</v>
      </c>
      <c r="C62" s="550">
        <v>416</v>
      </c>
    </row>
    <row r="63" hidden="1" spans="1:3">
      <c r="A63" s="602">
        <v>2010603</v>
      </c>
      <c r="B63" s="80" t="s">
        <v>85</v>
      </c>
      <c r="C63" s="550"/>
    </row>
    <row r="64" hidden="1" spans="1:3">
      <c r="A64" s="602">
        <v>2010604</v>
      </c>
      <c r="B64" s="80" t="s">
        <v>120</v>
      </c>
      <c r="C64" s="550"/>
    </row>
    <row r="65" hidden="1" spans="1:3">
      <c r="A65" s="602">
        <v>2010605</v>
      </c>
      <c r="B65" s="80" t="s">
        <v>121</v>
      </c>
      <c r="C65" s="550"/>
    </row>
    <row r="66" hidden="1" spans="1:3">
      <c r="A66" s="602">
        <v>2010606</v>
      </c>
      <c r="B66" s="80" t="s">
        <v>122</v>
      </c>
      <c r="C66" s="550"/>
    </row>
    <row r="67" hidden="1" spans="1:3">
      <c r="A67" s="602">
        <v>2010607</v>
      </c>
      <c r="B67" s="80" t="s">
        <v>123</v>
      </c>
      <c r="C67" s="550"/>
    </row>
    <row r="68" spans="1:3">
      <c r="A68" s="602">
        <v>2010608</v>
      </c>
      <c r="B68" s="80" t="s">
        <v>124</v>
      </c>
      <c r="C68" s="550">
        <v>1213</v>
      </c>
    </row>
    <row r="69" spans="1:3">
      <c r="A69" s="602">
        <v>2010650</v>
      </c>
      <c r="B69" s="80" t="s">
        <v>92</v>
      </c>
      <c r="C69" s="550">
        <v>409</v>
      </c>
    </row>
    <row r="70" hidden="1" spans="1:3">
      <c r="A70" s="602">
        <v>2010699</v>
      </c>
      <c r="B70" s="80" t="s">
        <v>125</v>
      </c>
      <c r="C70" s="550"/>
    </row>
    <row r="71" spans="1:3">
      <c r="A71" s="602">
        <v>20107</v>
      </c>
      <c r="B71" s="80" t="s">
        <v>126</v>
      </c>
      <c r="C71" s="550">
        <v>1150</v>
      </c>
    </row>
    <row r="72" spans="1:3">
      <c r="A72" s="602">
        <v>2010701</v>
      </c>
      <c r="B72" s="80" t="s">
        <v>83</v>
      </c>
      <c r="C72" s="550">
        <v>1147</v>
      </c>
    </row>
    <row r="73" hidden="1" spans="1:3">
      <c r="A73" s="602">
        <v>2010702</v>
      </c>
      <c r="B73" s="80" t="s">
        <v>84</v>
      </c>
      <c r="C73" s="550"/>
    </row>
    <row r="74" hidden="1" spans="1:3">
      <c r="A74" s="602">
        <v>2010703</v>
      </c>
      <c r="B74" s="80" t="s">
        <v>85</v>
      </c>
      <c r="C74" s="550"/>
    </row>
    <row r="75" hidden="1" spans="1:3">
      <c r="A75" s="602">
        <v>2010709</v>
      </c>
      <c r="B75" s="80" t="s">
        <v>123</v>
      </c>
      <c r="C75" s="550"/>
    </row>
    <row r="76" hidden="1" spans="1:3">
      <c r="A76" s="602">
        <v>2010710</v>
      </c>
      <c r="B76" s="80" t="s">
        <v>127</v>
      </c>
      <c r="C76" s="550"/>
    </row>
    <row r="77" spans="1:3">
      <c r="A77" s="602">
        <v>2010750</v>
      </c>
      <c r="B77" s="80" t="s">
        <v>92</v>
      </c>
      <c r="C77" s="550">
        <v>3</v>
      </c>
    </row>
    <row r="78" hidden="1" spans="1:3">
      <c r="A78" s="602">
        <v>2010799</v>
      </c>
      <c r="B78" s="80" t="s">
        <v>128</v>
      </c>
      <c r="C78" s="550"/>
    </row>
    <row r="79" spans="1:3">
      <c r="A79" s="602">
        <v>20108</v>
      </c>
      <c r="B79" s="80" t="s">
        <v>129</v>
      </c>
      <c r="C79" s="550">
        <v>323</v>
      </c>
    </row>
    <row r="80" hidden="1" spans="1:3">
      <c r="A80" s="602">
        <v>2010801</v>
      </c>
      <c r="B80" s="80" t="s">
        <v>83</v>
      </c>
      <c r="C80" s="550"/>
    </row>
    <row r="81" spans="1:3">
      <c r="A81" s="602">
        <v>2010802</v>
      </c>
      <c r="B81" s="80" t="s">
        <v>84</v>
      </c>
      <c r="C81" s="550">
        <v>323</v>
      </c>
    </row>
    <row r="82" hidden="1" spans="1:3">
      <c r="A82" s="602">
        <v>2010803</v>
      </c>
      <c r="B82" s="80" t="s">
        <v>85</v>
      </c>
      <c r="C82" s="550"/>
    </row>
    <row r="83" hidden="1" spans="1:3">
      <c r="A83" s="602">
        <v>2010804</v>
      </c>
      <c r="B83" s="80" t="s">
        <v>130</v>
      </c>
      <c r="C83" s="550"/>
    </row>
    <row r="84" hidden="1" spans="1:3">
      <c r="A84" s="602">
        <v>2010805</v>
      </c>
      <c r="B84" s="80" t="s">
        <v>131</v>
      </c>
      <c r="C84" s="550"/>
    </row>
    <row r="85" hidden="1" spans="1:3">
      <c r="A85" s="602">
        <v>2010806</v>
      </c>
      <c r="B85" s="80" t="s">
        <v>123</v>
      </c>
      <c r="C85" s="550"/>
    </row>
    <row r="86" hidden="1" spans="1:3">
      <c r="A86" s="602">
        <v>2010850</v>
      </c>
      <c r="B86" s="80" t="s">
        <v>92</v>
      </c>
      <c r="C86" s="550"/>
    </row>
    <row r="87" hidden="1" spans="1:3">
      <c r="A87" s="602">
        <v>2010899</v>
      </c>
      <c r="B87" s="80" t="s">
        <v>132</v>
      </c>
      <c r="C87" s="550"/>
    </row>
    <row r="88" hidden="1" spans="1:3">
      <c r="A88" s="602">
        <v>20109</v>
      </c>
      <c r="B88" s="80" t="s">
        <v>133</v>
      </c>
      <c r="C88" s="550">
        <v>0</v>
      </c>
    </row>
    <row r="89" hidden="1" spans="1:3">
      <c r="A89" s="602">
        <v>2010901</v>
      </c>
      <c r="B89" s="80" t="s">
        <v>83</v>
      </c>
      <c r="C89" s="550"/>
    </row>
    <row r="90" hidden="1" spans="1:3">
      <c r="A90" s="602">
        <v>2010902</v>
      </c>
      <c r="B90" s="80" t="s">
        <v>84</v>
      </c>
      <c r="C90" s="550"/>
    </row>
    <row r="91" hidden="1" spans="1:3">
      <c r="A91" s="602">
        <v>2010903</v>
      </c>
      <c r="B91" s="80" t="s">
        <v>85</v>
      </c>
      <c r="C91" s="550"/>
    </row>
    <row r="92" hidden="1" spans="1:3">
      <c r="A92" s="602">
        <v>2010905</v>
      </c>
      <c r="B92" s="80" t="s">
        <v>134</v>
      </c>
      <c r="C92" s="550"/>
    </row>
    <row r="93" hidden="1" spans="1:3">
      <c r="A93" s="602">
        <v>2010907</v>
      </c>
      <c r="B93" s="80" t="s">
        <v>135</v>
      </c>
      <c r="C93" s="550"/>
    </row>
    <row r="94" hidden="1" spans="1:3">
      <c r="A94" s="602">
        <v>2010908</v>
      </c>
      <c r="B94" s="80" t="s">
        <v>123</v>
      </c>
      <c r="C94" s="550"/>
    </row>
    <row r="95" hidden="1" spans="1:3">
      <c r="A95" s="602">
        <v>2010909</v>
      </c>
      <c r="B95" s="80" t="s">
        <v>136</v>
      </c>
      <c r="C95" s="550"/>
    </row>
    <row r="96" hidden="1" spans="1:3">
      <c r="A96" s="602">
        <v>2010910</v>
      </c>
      <c r="B96" s="80" t="s">
        <v>137</v>
      </c>
      <c r="C96" s="550"/>
    </row>
    <row r="97" hidden="1" spans="1:3">
      <c r="A97" s="602">
        <v>2010911</v>
      </c>
      <c r="B97" s="80" t="s">
        <v>138</v>
      </c>
      <c r="C97" s="550"/>
    </row>
    <row r="98" hidden="1" spans="1:3">
      <c r="A98" s="602">
        <v>2010912</v>
      </c>
      <c r="B98" s="80" t="s">
        <v>139</v>
      </c>
      <c r="C98" s="550"/>
    </row>
    <row r="99" hidden="1" spans="1:3">
      <c r="A99" s="602">
        <v>2010950</v>
      </c>
      <c r="B99" s="80" t="s">
        <v>92</v>
      </c>
      <c r="C99" s="550"/>
    </row>
    <row r="100" hidden="1" spans="1:3">
      <c r="A100" s="602">
        <v>2010999</v>
      </c>
      <c r="B100" s="80" t="s">
        <v>140</v>
      </c>
      <c r="C100" s="550"/>
    </row>
    <row r="101" spans="1:3">
      <c r="A101" s="602">
        <v>20111</v>
      </c>
      <c r="B101" s="80" t="s">
        <v>141</v>
      </c>
      <c r="C101" s="550">
        <v>4608</v>
      </c>
    </row>
    <row r="102" spans="1:3">
      <c r="A102" s="602">
        <v>2011101</v>
      </c>
      <c r="B102" s="80" t="s">
        <v>83</v>
      </c>
      <c r="C102" s="550">
        <v>3260</v>
      </c>
    </row>
    <row r="103" spans="1:3">
      <c r="A103" s="602">
        <v>2011102</v>
      </c>
      <c r="B103" s="80" t="s">
        <v>84</v>
      </c>
      <c r="C103" s="550">
        <v>512</v>
      </c>
    </row>
    <row r="104" hidden="1" spans="1:3">
      <c r="A104" s="602">
        <v>2011103</v>
      </c>
      <c r="B104" s="80" t="s">
        <v>85</v>
      </c>
      <c r="C104" s="550"/>
    </row>
    <row r="105" spans="1:3">
      <c r="A105" s="602">
        <v>2011104</v>
      </c>
      <c r="B105" s="80" t="s">
        <v>142</v>
      </c>
      <c r="C105" s="550">
        <v>489</v>
      </c>
    </row>
    <row r="106" hidden="1" spans="1:3">
      <c r="A106" s="602">
        <v>2011105</v>
      </c>
      <c r="B106" s="80" t="s">
        <v>143</v>
      </c>
      <c r="C106" s="550"/>
    </row>
    <row r="107" hidden="1" spans="1:3">
      <c r="A107" s="602">
        <v>2011106</v>
      </c>
      <c r="B107" s="80" t="s">
        <v>144</v>
      </c>
      <c r="C107" s="550"/>
    </row>
    <row r="108" spans="1:3">
      <c r="A108" s="602">
        <v>2011150</v>
      </c>
      <c r="B108" s="80" t="s">
        <v>92</v>
      </c>
      <c r="C108" s="550">
        <v>347</v>
      </c>
    </row>
    <row r="109" hidden="1" spans="1:3">
      <c r="A109" s="602">
        <v>2011199</v>
      </c>
      <c r="B109" s="80" t="s">
        <v>145</v>
      </c>
      <c r="C109" s="550"/>
    </row>
    <row r="110" spans="1:3">
      <c r="A110" s="602">
        <v>20113</v>
      </c>
      <c r="B110" s="80" t="s">
        <v>146</v>
      </c>
      <c r="C110" s="550">
        <v>1790</v>
      </c>
    </row>
    <row r="111" spans="1:3">
      <c r="A111" s="602">
        <v>2011301</v>
      </c>
      <c r="B111" s="80" t="s">
        <v>83</v>
      </c>
      <c r="C111" s="550">
        <v>504</v>
      </c>
    </row>
    <row r="112" hidden="1" spans="1:3">
      <c r="A112" s="602">
        <v>2011302</v>
      </c>
      <c r="B112" s="80" t="s">
        <v>84</v>
      </c>
      <c r="C112" s="550"/>
    </row>
    <row r="113" hidden="1" spans="1:3">
      <c r="A113" s="602">
        <v>2011303</v>
      </c>
      <c r="B113" s="80" t="s">
        <v>85</v>
      </c>
      <c r="C113" s="550"/>
    </row>
    <row r="114" hidden="1" spans="1:3">
      <c r="A114" s="602">
        <v>2011304</v>
      </c>
      <c r="B114" s="80" t="s">
        <v>147</v>
      </c>
      <c r="C114" s="550"/>
    </row>
    <row r="115" hidden="1" spans="1:3">
      <c r="A115" s="602">
        <v>2011305</v>
      </c>
      <c r="B115" s="80" t="s">
        <v>148</v>
      </c>
      <c r="C115" s="550"/>
    </row>
    <row r="116" hidden="1" spans="1:3">
      <c r="A116" s="602">
        <v>2011306</v>
      </c>
      <c r="B116" s="80" t="s">
        <v>149</v>
      </c>
      <c r="C116" s="550"/>
    </row>
    <row r="117" hidden="1" spans="1:3">
      <c r="A117" s="602">
        <v>2011307</v>
      </c>
      <c r="B117" s="80" t="s">
        <v>150</v>
      </c>
      <c r="C117" s="550"/>
    </row>
    <row r="118" spans="1:3">
      <c r="A118" s="602">
        <v>2011308</v>
      </c>
      <c r="B118" s="80" t="s">
        <v>151</v>
      </c>
      <c r="C118" s="550">
        <v>790</v>
      </c>
    </row>
    <row r="119" spans="1:3">
      <c r="A119" s="602">
        <v>2011350</v>
      </c>
      <c r="B119" s="80" t="s">
        <v>92</v>
      </c>
      <c r="C119" s="550">
        <v>496</v>
      </c>
    </row>
    <row r="120" hidden="1" spans="1:3">
      <c r="A120" s="602">
        <v>2011399</v>
      </c>
      <c r="B120" s="80" t="s">
        <v>152</v>
      </c>
      <c r="C120" s="550"/>
    </row>
    <row r="121" hidden="1" spans="1:3">
      <c r="A121" s="602">
        <v>20114</v>
      </c>
      <c r="B121" s="80" t="s">
        <v>153</v>
      </c>
      <c r="C121" s="550">
        <v>0</v>
      </c>
    </row>
    <row r="122" hidden="1" spans="1:3">
      <c r="A122" s="602">
        <v>2011401</v>
      </c>
      <c r="B122" s="80" t="s">
        <v>83</v>
      </c>
      <c r="C122" s="550"/>
    </row>
    <row r="123" hidden="1" spans="1:3">
      <c r="A123" s="602">
        <v>2011402</v>
      </c>
      <c r="B123" s="80" t="s">
        <v>84</v>
      </c>
      <c r="C123" s="550"/>
    </row>
    <row r="124" hidden="1" spans="1:3">
      <c r="A124" s="602">
        <v>2011403</v>
      </c>
      <c r="B124" s="80" t="s">
        <v>85</v>
      </c>
      <c r="C124" s="550"/>
    </row>
    <row r="125" hidden="1" spans="1:3">
      <c r="A125" s="602">
        <v>2011404</v>
      </c>
      <c r="B125" s="80" t="s">
        <v>154</v>
      </c>
      <c r="C125" s="550"/>
    </row>
    <row r="126" hidden="1" spans="1:3">
      <c r="A126" s="602">
        <v>2011405</v>
      </c>
      <c r="B126" s="80" t="s">
        <v>155</v>
      </c>
      <c r="C126" s="550"/>
    </row>
    <row r="127" hidden="1" spans="1:3">
      <c r="A127" s="602">
        <v>2011408</v>
      </c>
      <c r="B127" s="80" t="s">
        <v>156</v>
      </c>
      <c r="C127" s="550"/>
    </row>
    <row r="128" hidden="1" spans="1:3">
      <c r="A128" s="602">
        <v>2011409</v>
      </c>
      <c r="B128" s="80" t="s">
        <v>157</v>
      </c>
      <c r="C128" s="550"/>
    </row>
    <row r="129" hidden="1" spans="1:3">
      <c r="A129" s="602">
        <v>2011410</v>
      </c>
      <c r="B129" s="80" t="s">
        <v>158</v>
      </c>
      <c r="C129" s="550"/>
    </row>
    <row r="130" hidden="1" spans="1:3">
      <c r="A130" s="602">
        <v>2011411</v>
      </c>
      <c r="B130" s="80" t="s">
        <v>159</v>
      </c>
      <c r="C130" s="550"/>
    </row>
    <row r="131" hidden="1" spans="1:3">
      <c r="A131" s="602">
        <v>2011450</v>
      </c>
      <c r="B131" s="80" t="s">
        <v>92</v>
      </c>
      <c r="C131" s="550"/>
    </row>
    <row r="132" hidden="1" spans="1:3">
      <c r="A132" s="602">
        <v>2011499</v>
      </c>
      <c r="B132" s="80" t="s">
        <v>160</v>
      </c>
      <c r="C132" s="550"/>
    </row>
    <row r="133" hidden="1" spans="1:3">
      <c r="A133" s="602">
        <v>20123</v>
      </c>
      <c r="B133" s="80" t="s">
        <v>161</v>
      </c>
      <c r="C133" s="550">
        <v>0</v>
      </c>
    </row>
    <row r="134" hidden="1" spans="1:3">
      <c r="A134" s="602">
        <v>2012301</v>
      </c>
      <c r="B134" s="80" t="s">
        <v>83</v>
      </c>
      <c r="C134" s="550"/>
    </row>
    <row r="135" hidden="1" spans="1:3">
      <c r="A135" s="602">
        <v>2012302</v>
      </c>
      <c r="B135" s="80" t="s">
        <v>84</v>
      </c>
      <c r="C135" s="550"/>
    </row>
    <row r="136" hidden="1" spans="1:3">
      <c r="A136" s="602">
        <v>2012303</v>
      </c>
      <c r="B136" s="80" t="s">
        <v>85</v>
      </c>
      <c r="C136" s="550"/>
    </row>
    <row r="137" hidden="1" spans="1:3">
      <c r="A137" s="602">
        <v>2012304</v>
      </c>
      <c r="B137" s="80" t="s">
        <v>162</v>
      </c>
      <c r="C137" s="550"/>
    </row>
    <row r="138" hidden="1" spans="1:3">
      <c r="A138" s="602">
        <v>2012350</v>
      </c>
      <c r="B138" s="80" t="s">
        <v>92</v>
      </c>
      <c r="C138" s="550"/>
    </row>
    <row r="139" hidden="1" spans="1:3">
      <c r="A139" s="602">
        <v>2012399</v>
      </c>
      <c r="B139" s="80" t="s">
        <v>163</v>
      </c>
      <c r="C139" s="550"/>
    </row>
    <row r="140" hidden="1" spans="1:3">
      <c r="A140" s="602">
        <v>20125</v>
      </c>
      <c r="B140" s="80" t="s">
        <v>164</v>
      </c>
      <c r="C140" s="550">
        <v>0</v>
      </c>
    </row>
    <row r="141" hidden="1" spans="1:3">
      <c r="A141" s="602">
        <v>2012501</v>
      </c>
      <c r="B141" s="80" t="s">
        <v>83</v>
      </c>
      <c r="C141" s="550"/>
    </row>
    <row r="142" hidden="1" spans="1:3">
      <c r="A142" s="602">
        <v>2012502</v>
      </c>
      <c r="B142" s="80" t="s">
        <v>84</v>
      </c>
      <c r="C142" s="550"/>
    </row>
    <row r="143" hidden="1" spans="1:3">
      <c r="A143" s="602">
        <v>2012503</v>
      </c>
      <c r="B143" s="80" t="s">
        <v>85</v>
      </c>
      <c r="C143" s="550"/>
    </row>
    <row r="144" hidden="1" spans="1:3">
      <c r="A144" s="602">
        <v>2012504</v>
      </c>
      <c r="B144" s="80" t="s">
        <v>165</v>
      </c>
      <c r="C144" s="550"/>
    </row>
    <row r="145" hidden="1" spans="1:3">
      <c r="A145" s="602">
        <v>2012505</v>
      </c>
      <c r="B145" s="80" t="s">
        <v>166</v>
      </c>
      <c r="C145" s="550"/>
    </row>
    <row r="146" hidden="1" spans="1:3">
      <c r="A146" s="602">
        <v>2012550</v>
      </c>
      <c r="B146" s="80" t="s">
        <v>92</v>
      </c>
      <c r="C146" s="550"/>
    </row>
    <row r="147" hidden="1" spans="1:3">
      <c r="A147" s="602">
        <v>2012599</v>
      </c>
      <c r="B147" s="80" t="s">
        <v>167</v>
      </c>
      <c r="C147" s="550"/>
    </row>
    <row r="148" spans="1:3">
      <c r="A148" s="602">
        <v>20126</v>
      </c>
      <c r="B148" s="80" t="s">
        <v>168</v>
      </c>
      <c r="C148" s="550">
        <v>324</v>
      </c>
    </row>
    <row r="149" spans="1:3">
      <c r="A149" s="602">
        <v>2012601</v>
      </c>
      <c r="B149" s="80" t="s">
        <v>83</v>
      </c>
      <c r="C149" s="550">
        <v>264</v>
      </c>
    </row>
    <row r="150" spans="1:3">
      <c r="A150" s="602">
        <v>2012602</v>
      </c>
      <c r="B150" s="80" t="s">
        <v>84</v>
      </c>
      <c r="C150" s="550">
        <v>60</v>
      </c>
    </row>
    <row r="151" hidden="1" spans="1:3">
      <c r="A151" s="602">
        <v>2012603</v>
      </c>
      <c r="B151" s="80" t="s">
        <v>85</v>
      </c>
      <c r="C151" s="550"/>
    </row>
    <row r="152" hidden="1" spans="1:3">
      <c r="A152" s="602">
        <v>2012604</v>
      </c>
      <c r="B152" s="80" t="s">
        <v>169</v>
      </c>
      <c r="C152" s="550"/>
    </row>
    <row r="153" hidden="1" spans="1:3">
      <c r="A153" s="602">
        <v>2012699</v>
      </c>
      <c r="B153" s="80" t="s">
        <v>170</v>
      </c>
      <c r="C153" s="550"/>
    </row>
    <row r="154" spans="1:3">
      <c r="A154" s="602">
        <v>20128</v>
      </c>
      <c r="B154" s="80" t="s">
        <v>171</v>
      </c>
      <c r="C154" s="550">
        <v>219</v>
      </c>
    </row>
    <row r="155" spans="1:3">
      <c r="A155" s="602">
        <v>2012801</v>
      </c>
      <c r="B155" s="80" t="s">
        <v>83</v>
      </c>
      <c r="C155" s="550">
        <v>149</v>
      </c>
    </row>
    <row r="156" spans="1:3">
      <c r="A156" s="602">
        <v>2012802</v>
      </c>
      <c r="B156" s="80" t="s">
        <v>84</v>
      </c>
      <c r="C156" s="550">
        <v>34</v>
      </c>
    </row>
    <row r="157" hidden="1" spans="1:3">
      <c r="A157" s="602">
        <v>2012803</v>
      </c>
      <c r="B157" s="80" t="s">
        <v>85</v>
      </c>
      <c r="C157" s="550"/>
    </row>
    <row r="158" hidden="1" spans="1:3">
      <c r="A158" s="602">
        <v>2012804</v>
      </c>
      <c r="B158" s="80" t="s">
        <v>97</v>
      </c>
      <c r="C158" s="550"/>
    </row>
    <row r="159" spans="1:3">
      <c r="A159" s="602">
        <v>2012850</v>
      </c>
      <c r="B159" s="80" t="s">
        <v>92</v>
      </c>
      <c r="C159" s="550">
        <v>36</v>
      </c>
    </row>
    <row r="160" hidden="1" spans="1:3">
      <c r="A160" s="602">
        <v>2012899</v>
      </c>
      <c r="B160" s="80" t="s">
        <v>172</v>
      </c>
      <c r="C160" s="550"/>
    </row>
    <row r="161" spans="1:3">
      <c r="A161" s="602">
        <v>20129</v>
      </c>
      <c r="B161" s="80" t="s">
        <v>173</v>
      </c>
      <c r="C161" s="550">
        <v>1307</v>
      </c>
    </row>
    <row r="162" spans="1:3">
      <c r="A162" s="602">
        <v>2012901</v>
      </c>
      <c r="B162" s="80" t="s">
        <v>83</v>
      </c>
      <c r="C162" s="550">
        <v>468</v>
      </c>
    </row>
    <row r="163" spans="1:3">
      <c r="A163" s="602">
        <v>2012902</v>
      </c>
      <c r="B163" s="80" t="s">
        <v>84</v>
      </c>
      <c r="C163" s="550">
        <v>547</v>
      </c>
    </row>
    <row r="164" hidden="1" spans="1:3">
      <c r="A164" s="602">
        <v>2012903</v>
      </c>
      <c r="B164" s="80" t="s">
        <v>85</v>
      </c>
      <c r="C164" s="550"/>
    </row>
    <row r="165" hidden="1" spans="1:3">
      <c r="A165" s="602">
        <v>2012906</v>
      </c>
      <c r="B165" s="80" t="s">
        <v>174</v>
      </c>
      <c r="C165" s="550"/>
    </row>
    <row r="166" spans="1:3">
      <c r="A166" s="602">
        <v>2012950</v>
      </c>
      <c r="B166" s="80" t="s">
        <v>92</v>
      </c>
      <c r="C166" s="550">
        <v>288</v>
      </c>
    </row>
    <row r="167" spans="1:3">
      <c r="A167" s="602">
        <v>2012999</v>
      </c>
      <c r="B167" s="80" t="s">
        <v>175</v>
      </c>
      <c r="C167" s="550">
        <v>4</v>
      </c>
    </row>
    <row r="168" spans="1:3">
      <c r="A168" s="602">
        <v>20131</v>
      </c>
      <c r="B168" s="80" t="s">
        <v>176</v>
      </c>
      <c r="C168" s="550">
        <v>2993</v>
      </c>
    </row>
    <row r="169" spans="1:3">
      <c r="A169" s="602">
        <v>2013101</v>
      </c>
      <c r="B169" s="80" t="s">
        <v>83</v>
      </c>
      <c r="C169" s="550">
        <v>826</v>
      </c>
    </row>
    <row r="170" spans="1:3">
      <c r="A170" s="602">
        <v>2013102</v>
      </c>
      <c r="B170" s="80" t="s">
        <v>84</v>
      </c>
      <c r="C170" s="550">
        <v>1745</v>
      </c>
    </row>
    <row r="171" hidden="1" spans="1:3">
      <c r="A171" s="602">
        <v>2013103</v>
      </c>
      <c r="B171" s="80" t="s">
        <v>85</v>
      </c>
      <c r="C171" s="550"/>
    </row>
    <row r="172" hidden="1" spans="1:3">
      <c r="A172" s="602">
        <v>2013105</v>
      </c>
      <c r="B172" s="80" t="s">
        <v>177</v>
      </c>
      <c r="C172" s="550"/>
    </row>
    <row r="173" spans="1:3">
      <c r="A173" s="602">
        <v>2013150</v>
      </c>
      <c r="B173" s="80" t="s">
        <v>92</v>
      </c>
      <c r="C173" s="550">
        <v>422</v>
      </c>
    </row>
    <row r="174" hidden="1" spans="1:3">
      <c r="A174" s="602">
        <v>2013199</v>
      </c>
      <c r="B174" s="80" t="s">
        <v>178</v>
      </c>
      <c r="C174" s="550"/>
    </row>
    <row r="175" spans="1:3">
      <c r="A175" s="602">
        <v>20132</v>
      </c>
      <c r="B175" s="80" t="s">
        <v>179</v>
      </c>
      <c r="C175" s="550">
        <v>2144</v>
      </c>
    </row>
    <row r="176" spans="1:3">
      <c r="A176" s="602">
        <v>2013201</v>
      </c>
      <c r="B176" s="80" t="s">
        <v>83</v>
      </c>
      <c r="C176" s="550">
        <v>679</v>
      </c>
    </row>
    <row r="177" spans="1:3">
      <c r="A177" s="602">
        <v>2013202</v>
      </c>
      <c r="B177" s="80" t="s">
        <v>84</v>
      </c>
      <c r="C177" s="550">
        <v>1256</v>
      </c>
    </row>
    <row r="178" hidden="1" spans="1:3">
      <c r="A178" s="602">
        <v>2013203</v>
      </c>
      <c r="B178" s="80" t="s">
        <v>85</v>
      </c>
      <c r="C178" s="550"/>
    </row>
    <row r="179" hidden="1" spans="1:3">
      <c r="A179" s="602">
        <v>2013204</v>
      </c>
      <c r="B179" s="80" t="s">
        <v>180</v>
      </c>
      <c r="C179" s="550"/>
    </row>
    <row r="180" spans="1:3">
      <c r="A180" s="602">
        <v>2013250</v>
      </c>
      <c r="B180" s="80" t="s">
        <v>92</v>
      </c>
      <c r="C180" s="550">
        <v>209</v>
      </c>
    </row>
    <row r="181" hidden="1" spans="1:3">
      <c r="A181" s="602">
        <v>2013299</v>
      </c>
      <c r="B181" s="80" t="s">
        <v>181</v>
      </c>
      <c r="C181" s="550"/>
    </row>
    <row r="182" spans="1:3">
      <c r="A182" s="602">
        <v>20133</v>
      </c>
      <c r="B182" s="80" t="s">
        <v>182</v>
      </c>
      <c r="C182" s="550">
        <v>1524</v>
      </c>
    </row>
    <row r="183" spans="1:3">
      <c r="A183" s="602">
        <v>2013301</v>
      </c>
      <c r="B183" s="80" t="s">
        <v>83</v>
      </c>
      <c r="C183" s="550">
        <v>571</v>
      </c>
    </row>
    <row r="184" spans="1:3">
      <c r="A184" s="602">
        <v>2013302</v>
      </c>
      <c r="B184" s="80" t="s">
        <v>84</v>
      </c>
      <c r="C184" s="550">
        <v>816</v>
      </c>
    </row>
    <row r="185" hidden="1" spans="1:3">
      <c r="A185" s="602">
        <v>2013303</v>
      </c>
      <c r="B185" s="80" t="s">
        <v>85</v>
      </c>
      <c r="C185" s="550"/>
    </row>
    <row r="186" hidden="1" spans="1:3">
      <c r="A186" s="602">
        <v>2013304</v>
      </c>
      <c r="B186" s="80" t="s">
        <v>183</v>
      </c>
      <c r="C186" s="550"/>
    </row>
    <row r="187" spans="1:3">
      <c r="A187" s="602">
        <v>2013350</v>
      </c>
      <c r="B187" s="80" t="s">
        <v>92</v>
      </c>
      <c r="C187" s="550">
        <v>137</v>
      </c>
    </row>
    <row r="188" hidden="1" spans="1:3">
      <c r="A188" s="602">
        <v>2013399</v>
      </c>
      <c r="B188" s="80" t="s">
        <v>184</v>
      </c>
      <c r="C188" s="550"/>
    </row>
    <row r="189" spans="1:3">
      <c r="A189" s="602">
        <v>20134</v>
      </c>
      <c r="B189" s="80" t="s">
        <v>185</v>
      </c>
      <c r="C189" s="550">
        <v>803</v>
      </c>
    </row>
    <row r="190" spans="1:3">
      <c r="A190" s="602">
        <v>2013401</v>
      </c>
      <c r="B190" s="80" t="s">
        <v>83</v>
      </c>
      <c r="C190" s="550">
        <v>366</v>
      </c>
    </row>
    <row r="191" spans="1:3">
      <c r="A191" s="602">
        <v>2013402</v>
      </c>
      <c r="B191" s="80" t="s">
        <v>84</v>
      </c>
      <c r="C191" s="550">
        <v>140</v>
      </c>
    </row>
    <row r="192" hidden="1" spans="1:3">
      <c r="A192" s="602">
        <v>2013403</v>
      </c>
      <c r="B192" s="80" t="s">
        <v>85</v>
      </c>
      <c r="C192" s="550"/>
    </row>
    <row r="193" spans="1:3">
      <c r="A193" s="602">
        <v>2013404</v>
      </c>
      <c r="B193" s="80" t="s">
        <v>186</v>
      </c>
      <c r="C193" s="550">
        <v>186</v>
      </c>
    </row>
    <row r="194" spans="1:3">
      <c r="A194" s="602">
        <v>2013405</v>
      </c>
      <c r="B194" s="80" t="s">
        <v>187</v>
      </c>
      <c r="C194" s="550">
        <v>20</v>
      </c>
    </row>
    <row r="195" spans="1:3">
      <c r="A195" s="602">
        <v>2013450</v>
      </c>
      <c r="B195" s="80" t="s">
        <v>92</v>
      </c>
      <c r="C195" s="550">
        <v>91</v>
      </c>
    </row>
    <row r="196" hidden="1" spans="1:3">
      <c r="A196" s="602">
        <v>2013499</v>
      </c>
      <c r="B196" s="80" t="s">
        <v>188</v>
      </c>
      <c r="C196" s="550"/>
    </row>
    <row r="197" hidden="1" spans="1:3">
      <c r="A197" s="602">
        <v>20135</v>
      </c>
      <c r="B197" s="80" t="s">
        <v>189</v>
      </c>
      <c r="C197" s="550">
        <v>0</v>
      </c>
    </row>
    <row r="198" hidden="1" spans="1:3">
      <c r="A198" s="602">
        <v>2013501</v>
      </c>
      <c r="B198" s="80" t="s">
        <v>83</v>
      </c>
      <c r="C198" s="550"/>
    </row>
    <row r="199" hidden="1" spans="1:3">
      <c r="A199" s="602">
        <v>2013502</v>
      </c>
      <c r="B199" s="80" t="s">
        <v>84</v>
      </c>
      <c r="C199" s="550"/>
    </row>
    <row r="200" hidden="1" spans="1:3">
      <c r="A200" s="602">
        <v>2013503</v>
      </c>
      <c r="B200" s="80" t="s">
        <v>85</v>
      </c>
      <c r="C200" s="550"/>
    </row>
    <row r="201" hidden="1" spans="1:3">
      <c r="A201" s="602">
        <v>2013550</v>
      </c>
      <c r="B201" s="80" t="s">
        <v>92</v>
      </c>
      <c r="C201" s="550"/>
    </row>
    <row r="202" hidden="1" spans="1:3">
      <c r="A202" s="602">
        <v>2013599</v>
      </c>
      <c r="B202" s="80" t="s">
        <v>190</v>
      </c>
      <c r="C202" s="550"/>
    </row>
    <row r="203" spans="1:3">
      <c r="A203" s="602">
        <v>20136</v>
      </c>
      <c r="B203" s="80" t="s">
        <v>191</v>
      </c>
      <c r="C203" s="550">
        <v>1919</v>
      </c>
    </row>
    <row r="204" spans="1:3">
      <c r="A204" s="602">
        <v>2013601</v>
      </c>
      <c r="B204" s="80" t="s">
        <v>83</v>
      </c>
      <c r="C204" s="550">
        <v>664</v>
      </c>
    </row>
    <row r="205" spans="1:3">
      <c r="A205" s="602">
        <v>2013602</v>
      </c>
      <c r="B205" s="80" t="s">
        <v>84</v>
      </c>
      <c r="C205" s="550">
        <v>1003</v>
      </c>
    </row>
    <row r="206" hidden="1" spans="1:3">
      <c r="A206" s="602">
        <v>2013603</v>
      </c>
      <c r="B206" s="80" t="s">
        <v>85</v>
      </c>
      <c r="C206" s="550"/>
    </row>
    <row r="207" spans="1:3">
      <c r="A207" s="602">
        <v>2013650</v>
      </c>
      <c r="B207" s="80" t="s">
        <v>92</v>
      </c>
      <c r="C207" s="550">
        <v>252</v>
      </c>
    </row>
    <row r="208" hidden="1" spans="1:3">
      <c r="A208" s="602">
        <v>2013699</v>
      </c>
      <c r="B208" s="80" t="s">
        <v>192</v>
      </c>
      <c r="C208" s="550"/>
    </row>
    <row r="209" spans="1:3">
      <c r="A209" s="602">
        <v>20137</v>
      </c>
      <c r="B209" s="80" t="s">
        <v>193</v>
      </c>
      <c r="C209" s="550">
        <v>364</v>
      </c>
    </row>
    <row r="210" spans="1:3">
      <c r="A210" s="602">
        <v>2013701</v>
      </c>
      <c r="B210" s="80" t="s">
        <v>83</v>
      </c>
      <c r="C210" s="550">
        <v>128</v>
      </c>
    </row>
    <row r="211" spans="1:3">
      <c r="A211" s="602">
        <v>2013702</v>
      </c>
      <c r="B211" s="80" t="s">
        <v>84</v>
      </c>
      <c r="C211" s="550">
        <v>70</v>
      </c>
    </row>
    <row r="212" hidden="1" spans="1:3">
      <c r="A212" s="602">
        <v>2013703</v>
      </c>
      <c r="B212" s="80" t="s">
        <v>85</v>
      </c>
      <c r="C212" s="550"/>
    </row>
    <row r="213" hidden="1" spans="1:3">
      <c r="A213" s="602">
        <v>2013704</v>
      </c>
      <c r="B213" s="80" t="s">
        <v>194</v>
      </c>
      <c r="C213" s="550"/>
    </row>
    <row r="214" spans="1:3">
      <c r="A214" s="602">
        <v>2013750</v>
      </c>
      <c r="B214" s="80" t="s">
        <v>92</v>
      </c>
      <c r="C214" s="550">
        <v>166</v>
      </c>
    </row>
    <row r="215" hidden="1" spans="1:3">
      <c r="A215" s="602">
        <v>2013799</v>
      </c>
      <c r="B215" s="80" t="s">
        <v>195</v>
      </c>
      <c r="C215" s="550"/>
    </row>
    <row r="216" spans="1:3">
      <c r="A216" s="602">
        <v>20138</v>
      </c>
      <c r="B216" s="80" t="s">
        <v>196</v>
      </c>
      <c r="C216" s="550">
        <v>4787</v>
      </c>
    </row>
    <row r="217" spans="1:3">
      <c r="A217" s="602">
        <v>2013801</v>
      </c>
      <c r="B217" s="80" t="s">
        <v>83</v>
      </c>
      <c r="C217" s="550">
        <v>3400</v>
      </c>
    </row>
    <row r="218" spans="1:3">
      <c r="A218" s="602">
        <v>2013802</v>
      </c>
      <c r="B218" s="80" t="s">
        <v>84</v>
      </c>
      <c r="C218" s="550">
        <v>26</v>
      </c>
    </row>
    <row r="219" hidden="1" spans="1:3">
      <c r="A219" s="602">
        <v>2013803</v>
      </c>
      <c r="B219" s="80" t="s">
        <v>85</v>
      </c>
      <c r="C219" s="550"/>
    </row>
    <row r="220" spans="1:3">
      <c r="A220" s="602">
        <v>2013804</v>
      </c>
      <c r="B220" s="80" t="s">
        <v>197</v>
      </c>
      <c r="C220" s="550">
        <v>760</v>
      </c>
    </row>
    <row r="221" spans="1:3">
      <c r="A221" s="602">
        <v>2013805</v>
      </c>
      <c r="B221" s="80" t="s">
        <v>198</v>
      </c>
      <c r="C221" s="550">
        <v>3</v>
      </c>
    </row>
    <row r="222" hidden="1" spans="1:3">
      <c r="A222" s="602">
        <v>2013808</v>
      </c>
      <c r="B222" s="80" t="s">
        <v>123</v>
      </c>
      <c r="C222" s="550"/>
    </row>
    <row r="223" hidden="1" spans="1:3">
      <c r="A223" s="602">
        <v>2013810</v>
      </c>
      <c r="B223" s="80" t="s">
        <v>199</v>
      </c>
      <c r="C223" s="550"/>
    </row>
    <row r="224" spans="1:3">
      <c r="A224" s="602">
        <v>2013812</v>
      </c>
      <c r="B224" s="80" t="s">
        <v>200</v>
      </c>
      <c r="C224" s="550">
        <v>35</v>
      </c>
    </row>
    <row r="225" hidden="1" spans="1:3">
      <c r="A225" s="602">
        <v>2013813</v>
      </c>
      <c r="B225" s="80" t="s">
        <v>201</v>
      </c>
      <c r="C225" s="550"/>
    </row>
    <row r="226" spans="1:3">
      <c r="A226" s="602">
        <v>2013814</v>
      </c>
      <c r="B226" s="80" t="s">
        <v>202</v>
      </c>
      <c r="C226" s="550">
        <v>4</v>
      </c>
    </row>
    <row r="227" hidden="1" spans="1:3">
      <c r="A227" s="602">
        <v>2013815</v>
      </c>
      <c r="B227" s="80" t="s">
        <v>203</v>
      </c>
      <c r="C227" s="550"/>
    </row>
    <row r="228" spans="1:3">
      <c r="A228" s="602">
        <v>2013816</v>
      </c>
      <c r="B228" s="80" t="s">
        <v>204</v>
      </c>
      <c r="C228" s="550">
        <v>258</v>
      </c>
    </row>
    <row r="229" spans="1:3">
      <c r="A229" s="602">
        <v>2013850</v>
      </c>
      <c r="B229" s="80" t="s">
        <v>92</v>
      </c>
      <c r="C229" s="550">
        <v>301</v>
      </c>
    </row>
    <row r="230" hidden="1" spans="1:3">
      <c r="A230" s="602">
        <v>2013899</v>
      </c>
      <c r="B230" s="80" t="s">
        <v>205</v>
      </c>
      <c r="C230" s="550"/>
    </row>
    <row r="231" spans="1:3">
      <c r="A231" s="602">
        <v>20139</v>
      </c>
      <c r="B231" s="80" t="s">
        <v>206</v>
      </c>
      <c r="C231" s="550">
        <v>481</v>
      </c>
    </row>
    <row r="232" spans="1:3">
      <c r="A232" s="602">
        <v>2013901</v>
      </c>
      <c r="B232" s="80" t="s">
        <v>83</v>
      </c>
      <c r="C232" s="550">
        <v>185</v>
      </c>
    </row>
    <row r="233" spans="1:3">
      <c r="A233" s="602">
        <v>2013902</v>
      </c>
      <c r="B233" s="80" t="s">
        <v>84</v>
      </c>
      <c r="C233" s="550">
        <v>246</v>
      </c>
    </row>
    <row r="234" hidden="1" spans="1:3">
      <c r="A234" s="602">
        <v>2013903</v>
      </c>
      <c r="B234" s="80" t="s">
        <v>85</v>
      </c>
      <c r="C234" s="550"/>
    </row>
    <row r="235" hidden="1" spans="1:3">
      <c r="A235" s="602">
        <v>2013904</v>
      </c>
      <c r="B235" s="80" t="s">
        <v>177</v>
      </c>
      <c r="C235" s="550"/>
    </row>
    <row r="236" spans="1:3">
      <c r="A236" s="602">
        <v>2013950</v>
      </c>
      <c r="B236" s="80" t="s">
        <v>92</v>
      </c>
      <c r="C236" s="550">
        <v>50</v>
      </c>
    </row>
    <row r="237" hidden="1" spans="1:3">
      <c r="A237" s="602">
        <v>2013999</v>
      </c>
      <c r="B237" s="80" t="s">
        <v>207</v>
      </c>
      <c r="C237" s="550"/>
    </row>
    <row r="238" spans="1:3">
      <c r="A238" s="602">
        <v>20140</v>
      </c>
      <c r="B238" s="80" t="s">
        <v>208</v>
      </c>
      <c r="C238" s="550">
        <v>713</v>
      </c>
    </row>
    <row r="239" spans="1:3">
      <c r="A239" s="602">
        <v>2014001</v>
      </c>
      <c r="B239" s="80" t="s">
        <v>83</v>
      </c>
      <c r="C239" s="550">
        <v>341</v>
      </c>
    </row>
    <row r="240" spans="1:3">
      <c r="A240" s="602">
        <v>2014002</v>
      </c>
      <c r="B240" s="80" t="s">
        <v>84</v>
      </c>
      <c r="C240" s="550">
        <v>120</v>
      </c>
    </row>
    <row r="241" hidden="1" spans="1:3">
      <c r="A241" s="602">
        <v>2014003</v>
      </c>
      <c r="B241" s="80" t="s">
        <v>85</v>
      </c>
      <c r="C241" s="550"/>
    </row>
    <row r="242" hidden="1" spans="1:3">
      <c r="A242" s="602">
        <v>2014004</v>
      </c>
      <c r="B242" s="80" t="s">
        <v>209</v>
      </c>
      <c r="C242" s="550"/>
    </row>
    <row r="243" spans="1:3">
      <c r="A243" s="602">
        <v>2014050</v>
      </c>
      <c r="B243" s="80" t="s">
        <v>92</v>
      </c>
      <c r="C243" s="550">
        <v>252</v>
      </c>
    </row>
    <row r="244" hidden="1" spans="1:3">
      <c r="A244" s="602">
        <v>2014099</v>
      </c>
      <c r="B244" s="80" t="s">
        <v>210</v>
      </c>
      <c r="C244" s="550"/>
    </row>
    <row r="245" spans="1:3">
      <c r="A245" s="602">
        <v>20141</v>
      </c>
      <c r="B245" s="80" t="s">
        <v>211</v>
      </c>
      <c r="C245" s="550">
        <v>2042</v>
      </c>
    </row>
    <row r="246" spans="1:3">
      <c r="A246" s="602">
        <v>2014101</v>
      </c>
      <c r="B246" s="80" t="s">
        <v>83</v>
      </c>
      <c r="C246" s="550">
        <v>254</v>
      </c>
    </row>
    <row r="247" spans="1:3">
      <c r="A247" s="602">
        <v>2014102</v>
      </c>
      <c r="B247" s="80" t="s">
        <v>84</v>
      </c>
      <c r="C247" s="550">
        <v>1262</v>
      </c>
    </row>
    <row r="248" hidden="1" spans="1:3">
      <c r="A248" s="602">
        <v>2014103</v>
      </c>
      <c r="B248" s="80" t="s">
        <v>85</v>
      </c>
      <c r="C248" s="550"/>
    </row>
    <row r="249" spans="1:3">
      <c r="A249" s="602">
        <v>2014150</v>
      </c>
      <c r="B249" s="80" t="s">
        <v>92</v>
      </c>
      <c r="C249" s="550">
        <v>206</v>
      </c>
    </row>
    <row r="250" spans="1:3">
      <c r="A250" s="602">
        <v>2014199</v>
      </c>
      <c r="B250" s="80" t="s">
        <v>212</v>
      </c>
      <c r="C250" s="550">
        <v>320</v>
      </c>
    </row>
    <row r="251" hidden="1" spans="1:3">
      <c r="A251" s="602">
        <v>20199</v>
      </c>
      <c r="B251" s="80" t="s">
        <v>213</v>
      </c>
      <c r="C251" s="550">
        <v>0</v>
      </c>
    </row>
    <row r="252" hidden="1" spans="1:3">
      <c r="A252" s="602">
        <v>2019901</v>
      </c>
      <c r="B252" s="80" t="s">
        <v>214</v>
      </c>
      <c r="C252" s="550"/>
    </row>
    <row r="253" hidden="1" spans="1:3">
      <c r="A253" s="602">
        <v>2019999</v>
      </c>
      <c r="B253" s="80" t="s">
        <v>215</v>
      </c>
      <c r="C253" s="550"/>
    </row>
    <row r="254" hidden="1" spans="1:3">
      <c r="A254" s="602">
        <v>202</v>
      </c>
      <c r="B254" s="80" t="s">
        <v>216</v>
      </c>
      <c r="C254" s="550">
        <v>0</v>
      </c>
    </row>
    <row r="255" hidden="1" spans="1:3">
      <c r="A255" s="602">
        <v>20201</v>
      </c>
      <c r="B255" s="80" t="s">
        <v>217</v>
      </c>
      <c r="C255" s="550">
        <v>0</v>
      </c>
    </row>
    <row r="256" hidden="1" spans="1:3">
      <c r="A256" s="602">
        <v>2020101</v>
      </c>
      <c r="B256" s="80" t="s">
        <v>83</v>
      </c>
      <c r="C256" s="550"/>
    </row>
    <row r="257" hidden="1" spans="1:3">
      <c r="A257" s="602">
        <v>2020102</v>
      </c>
      <c r="B257" s="80" t="s">
        <v>84</v>
      </c>
      <c r="C257" s="550"/>
    </row>
    <row r="258" hidden="1" spans="1:3">
      <c r="A258" s="602">
        <v>2020103</v>
      </c>
      <c r="B258" s="80" t="s">
        <v>85</v>
      </c>
      <c r="C258" s="550"/>
    </row>
    <row r="259" hidden="1" spans="1:3">
      <c r="A259" s="602">
        <v>2020104</v>
      </c>
      <c r="B259" s="80" t="s">
        <v>177</v>
      </c>
      <c r="C259" s="550"/>
    </row>
    <row r="260" hidden="1" spans="1:3">
      <c r="A260" s="602">
        <v>2020150</v>
      </c>
      <c r="B260" s="80" t="s">
        <v>92</v>
      </c>
      <c r="C260" s="550"/>
    </row>
    <row r="261" hidden="1" spans="1:3">
      <c r="A261" s="602">
        <v>2020199</v>
      </c>
      <c r="B261" s="80" t="s">
        <v>218</v>
      </c>
      <c r="C261" s="550"/>
    </row>
    <row r="262" hidden="1" spans="1:3">
      <c r="A262" s="602">
        <v>20202</v>
      </c>
      <c r="B262" s="80" t="s">
        <v>219</v>
      </c>
      <c r="C262" s="550">
        <v>0</v>
      </c>
    </row>
    <row r="263" hidden="1" spans="1:3">
      <c r="A263" s="602">
        <v>2020201</v>
      </c>
      <c r="B263" s="80" t="s">
        <v>220</v>
      </c>
      <c r="C263" s="550"/>
    </row>
    <row r="264" hidden="1" spans="1:3">
      <c r="A264" s="602">
        <v>2020202</v>
      </c>
      <c r="B264" s="80" t="s">
        <v>221</v>
      </c>
      <c r="C264" s="550"/>
    </row>
    <row r="265" hidden="1" spans="1:3">
      <c r="A265" s="602">
        <v>20203</v>
      </c>
      <c r="B265" s="80" t="s">
        <v>222</v>
      </c>
      <c r="C265" s="550">
        <v>0</v>
      </c>
    </row>
    <row r="266" hidden="1" spans="1:3">
      <c r="A266" s="602">
        <v>2020304</v>
      </c>
      <c r="B266" s="80" t="s">
        <v>223</v>
      </c>
      <c r="C266" s="550"/>
    </row>
    <row r="267" hidden="1" spans="1:3">
      <c r="A267" s="602">
        <v>2020306</v>
      </c>
      <c r="B267" s="80" t="s">
        <v>224</v>
      </c>
      <c r="C267" s="550"/>
    </row>
    <row r="268" hidden="1" spans="1:3">
      <c r="A268" s="602">
        <v>20204</v>
      </c>
      <c r="B268" s="80" t="s">
        <v>225</v>
      </c>
      <c r="C268" s="550">
        <v>0</v>
      </c>
    </row>
    <row r="269" hidden="1" spans="1:3">
      <c r="A269" s="602">
        <v>2020401</v>
      </c>
      <c r="B269" s="80" t="s">
        <v>226</v>
      </c>
      <c r="C269" s="550"/>
    </row>
    <row r="270" hidden="1" spans="1:3">
      <c r="A270" s="602">
        <v>2020402</v>
      </c>
      <c r="B270" s="80" t="s">
        <v>227</v>
      </c>
      <c r="C270" s="550"/>
    </row>
    <row r="271" hidden="1" spans="1:3">
      <c r="A271" s="602">
        <v>2020403</v>
      </c>
      <c r="B271" s="80" t="s">
        <v>228</v>
      </c>
      <c r="C271" s="550"/>
    </row>
    <row r="272" hidden="1" spans="1:3">
      <c r="A272" s="602">
        <v>2020404</v>
      </c>
      <c r="B272" s="80" t="s">
        <v>229</v>
      </c>
      <c r="C272" s="550"/>
    </row>
    <row r="273" hidden="1" spans="1:3">
      <c r="A273" s="602">
        <v>2020499</v>
      </c>
      <c r="B273" s="80" t="s">
        <v>230</v>
      </c>
      <c r="C273" s="550"/>
    </row>
    <row r="274" hidden="1" spans="1:3">
      <c r="A274" s="602">
        <v>20205</v>
      </c>
      <c r="B274" s="80" t="s">
        <v>231</v>
      </c>
      <c r="C274" s="550">
        <v>0</v>
      </c>
    </row>
    <row r="275" hidden="1" spans="1:3">
      <c r="A275" s="602">
        <v>2020503</v>
      </c>
      <c r="B275" s="80" t="s">
        <v>232</v>
      </c>
      <c r="C275" s="550"/>
    </row>
    <row r="276" hidden="1" spans="1:3">
      <c r="A276" s="602">
        <v>2020504</v>
      </c>
      <c r="B276" s="80" t="s">
        <v>233</v>
      </c>
      <c r="C276" s="550"/>
    </row>
    <row r="277" hidden="1" spans="1:3">
      <c r="A277" s="602">
        <v>2020505</v>
      </c>
      <c r="B277" s="80" t="s">
        <v>234</v>
      </c>
      <c r="C277" s="550"/>
    </row>
    <row r="278" hidden="1" spans="1:3">
      <c r="A278" s="602">
        <v>2020599</v>
      </c>
      <c r="B278" s="80" t="s">
        <v>235</v>
      </c>
      <c r="C278" s="550"/>
    </row>
    <row r="279" hidden="1" spans="1:3">
      <c r="A279" s="602">
        <v>20206</v>
      </c>
      <c r="B279" s="80" t="s">
        <v>236</v>
      </c>
      <c r="C279" s="550">
        <v>0</v>
      </c>
    </row>
    <row r="280" hidden="1" spans="1:3">
      <c r="A280" s="602">
        <v>2020601</v>
      </c>
      <c r="B280" s="80" t="s">
        <v>237</v>
      </c>
      <c r="C280" s="550"/>
    </row>
    <row r="281" hidden="1" spans="1:3">
      <c r="A281" s="602">
        <v>20207</v>
      </c>
      <c r="B281" s="80" t="s">
        <v>238</v>
      </c>
      <c r="C281" s="550">
        <v>0</v>
      </c>
    </row>
    <row r="282" hidden="1" spans="1:3">
      <c r="A282" s="602">
        <v>2020701</v>
      </c>
      <c r="B282" s="80" t="s">
        <v>239</v>
      </c>
      <c r="C282" s="550"/>
    </row>
    <row r="283" hidden="1" spans="1:3">
      <c r="A283" s="602">
        <v>2020702</v>
      </c>
      <c r="B283" s="80" t="s">
        <v>240</v>
      </c>
      <c r="C283" s="550"/>
    </row>
    <row r="284" hidden="1" spans="1:3">
      <c r="A284" s="602">
        <v>2020703</v>
      </c>
      <c r="B284" s="80" t="s">
        <v>241</v>
      </c>
      <c r="C284" s="550"/>
    </row>
    <row r="285" hidden="1" spans="1:3">
      <c r="A285" s="602">
        <v>2020799</v>
      </c>
      <c r="B285" s="80" t="s">
        <v>242</v>
      </c>
      <c r="C285" s="550"/>
    </row>
    <row r="286" hidden="1" spans="1:3">
      <c r="A286" s="602">
        <v>20208</v>
      </c>
      <c r="B286" s="80" t="s">
        <v>243</v>
      </c>
      <c r="C286" s="550">
        <v>0</v>
      </c>
    </row>
    <row r="287" hidden="1" spans="1:3">
      <c r="A287" s="602">
        <v>2020801</v>
      </c>
      <c r="B287" s="80" t="s">
        <v>83</v>
      </c>
      <c r="C287" s="550"/>
    </row>
    <row r="288" hidden="1" spans="1:3">
      <c r="A288" s="602">
        <v>2020802</v>
      </c>
      <c r="B288" s="80" t="s">
        <v>84</v>
      </c>
      <c r="C288" s="550"/>
    </row>
    <row r="289" hidden="1" spans="1:3">
      <c r="A289" s="602">
        <v>2020803</v>
      </c>
      <c r="B289" s="80" t="s">
        <v>85</v>
      </c>
      <c r="C289" s="550"/>
    </row>
    <row r="290" hidden="1" spans="1:3">
      <c r="A290" s="602">
        <v>2020850</v>
      </c>
      <c r="B290" s="80" t="s">
        <v>92</v>
      </c>
      <c r="C290" s="550"/>
    </row>
    <row r="291" hidden="1" spans="1:3">
      <c r="A291" s="602">
        <v>2020899</v>
      </c>
      <c r="B291" s="80" t="s">
        <v>244</v>
      </c>
      <c r="C291" s="550"/>
    </row>
    <row r="292" hidden="1" spans="1:3">
      <c r="A292" s="602">
        <v>20299</v>
      </c>
      <c r="B292" s="80" t="s">
        <v>245</v>
      </c>
      <c r="C292" s="550">
        <v>0</v>
      </c>
    </row>
    <row r="293" hidden="1" spans="1:3">
      <c r="A293" s="602">
        <v>2029999</v>
      </c>
      <c r="B293" s="80" t="s">
        <v>246</v>
      </c>
      <c r="C293" s="550"/>
    </row>
    <row r="294" spans="1:3">
      <c r="A294" s="602">
        <v>203</v>
      </c>
      <c r="B294" s="80" t="s">
        <v>247</v>
      </c>
      <c r="C294" s="550">
        <v>577</v>
      </c>
    </row>
    <row r="295" hidden="1" spans="1:3">
      <c r="A295" s="602">
        <v>20301</v>
      </c>
      <c r="B295" s="80" t="s">
        <v>248</v>
      </c>
      <c r="C295" s="550">
        <v>0</v>
      </c>
    </row>
    <row r="296" hidden="1" spans="1:3">
      <c r="A296" s="602">
        <v>2030101</v>
      </c>
      <c r="B296" s="80" t="s">
        <v>249</v>
      </c>
      <c r="C296" s="550"/>
    </row>
    <row r="297" hidden="1" spans="1:3">
      <c r="A297" s="602">
        <v>2030102</v>
      </c>
      <c r="B297" s="80" t="s">
        <v>250</v>
      </c>
      <c r="C297" s="550"/>
    </row>
    <row r="298" hidden="1" spans="1:3">
      <c r="A298" s="602">
        <v>2030199</v>
      </c>
      <c r="B298" s="80" t="s">
        <v>251</v>
      </c>
      <c r="C298" s="550"/>
    </row>
    <row r="299" hidden="1" spans="1:3">
      <c r="A299" s="602">
        <v>20304</v>
      </c>
      <c r="B299" s="80" t="s">
        <v>252</v>
      </c>
      <c r="C299" s="550">
        <v>0</v>
      </c>
    </row>
    <row r="300" hidden="1" spans="1:3">
      <c r="A300" s="602">
        <v>2030401</v>
      </c>
      <c r="B300" s="80" t="s">
        <v>253</v>
      </c>
      <c r="C300" s="550"/>
    </row>
    <row r="301" hidden="1" spans="1:3">
      <c r="A301" s="602">
        <v>20305</v>
      </c>
      <c r="B301" s="80" t="s">
        <v>254</v>
      </c>
      <c r="C301" s="550">
        <v>0</v>
      </c>
    </row>
    <row r="302" hidden="1" spans="1:3">
      <c r="A302" s="602">
        <v>2030501</v>
      </c>
      <c r="B302" s="80" t="s">
        <v>255</v>
      </c>
      <c r="C302" s="550"/>
    </row>
    <row r="303" spans="1:3">
      <c r="A303" s="602">
        <v>20306</v>
      </c>
      <c r="B303" s="80" t="s">
        <v>256</v>
      </c>
      <c r="C303" s="550">
        <v>577</v>
      </c>
    </row>
    <row r="304" spans="1:3">
      <c r="A304" s="602">
        <v>2030601</v>
      </c>
      <c r="B304" s="80" t="s">
        <v>257</v>
      </c>
      <c r="C304" s="550">
        <v>225</v>
      </c>
    </row>
    <row r="305" hidden="1" spans="1:3">
      <c r="A305" s="602">
        <v>2030602</v>
      </c>
      <c r="B305" s="80" t="s">
        <v>258</v>
      </c>
      <c r="C305" s="550"/>
    </row>
    <row r="306" spans="1:3">
      <c r="A306" s="602">
        <v>2030603</v>
      </c>
      <c r="B306" s="80" t="s">
        <v>259</v>
      </c>
      <c r="C306" s="550">
        <v>25</v>
      </c>
    </row>
    <row r="307" hidden="1" spans="1:3">
      <c r="A307" s="602">
        <v>2030604</v>
      </c>
      <c r="B307" s="80" t="s">
        <v>260</v>
      </c>
      <c r="C307" s="550"/>
    </row>
    <row r="308" spans="1:3">
      <c r="A308" s="602">
        <v>2030607</v>
      </c>
      <c r="B308" s="80" t="s">
        <v>261</v>
      </c>
      <c r="C308" s="550">
        <v>263</v>
      </c>
    </row>
    <row r="309" hidden="1" spans="1:3">
      <c r="A309" s="602">
        <v>2030608</v>
      </c>
      <c r="B309" s="80" t="s">
        <v>262</v>
      </c>
      <c r="C309" s="550"/>
    </row>
    <row r="310" spans="1:3">
      <c r="A310" s="602">
        <v>2030699</v>
      </c>
      <c r="B310" s="80" t="s">
        <v>263</v>
      </c>
      <c r="C310" s="550">
        <v>64</v>
      </c>
    </row>
    <row r="311" hidden="1" spans="1:3">
      <c r="A311" s="602">
        <v>20399</v>
      </c>
      <c r="B311" s="80" t="s">
        <v>264</v>
      </c>
      <c r="C311" s="550">
        <v>0</v>
      </c>
    </row>
    <row r="312" hidden="1" spans="1:3">
      <c r="A312" s="602">
        <v>2039999</v>
      </c>
      <c r="B312" s="80" t="s">
        <v>265</v>
      </c>
      <c r="C312" s="550"/>
    </row>
    <row r="313" spans="1:3">
      <c r="A313" s="602">
        <v>204</v>
      </c>
      <c r="B313" s="80" t="s">
        <v>266</v>
      </c>
      <c r="C313" s="550">
        <v>44376</v>
      </c>
    </row>
    <row r="314" hidden="1" spans="1:3">
      <c r="A314" s="602">
        <v>20401</v>
      </c>
      <c r="B314" s="80" t="s">
        <v>267</v>
      </c>
      <c r="C314" s="550">
        <v>0</v>
      </c>
    </row>
    <row r="315" hidden="1" spans="1:3">
      <c r="A315" s="602">
        <v>2040101</v>
      </c>
      <c r="B315" s="80" t="s">
        <v>268</v>
      </c>
      <c r="C315" s="550"/>
    </row>
    <row r="316" hidden="1" spans="1:3">
      <c r="A316" s="602">
        <v>2040199</v>
      </c>
      <c r="B316" s="80" t="s">
        <v>269</v>
      </c>
      <c r="C316" s="550"/>
    </row>
    <row r="317" spans="1:3">
      <c r="A317" s="602">
        <v>20402</v>
      </c>
      <c r="B317" s="80" t="s">
        <v>270</v>
      </c>
      <c r="C317" s="550">
        <v>41835</v>
      </c>
    </row>
    <row r="318" spans="1:3">
      <c r="A318" s="602">
        <v>2040201</v>
      </c>
      <c r="B318" s="80" t="s">
        <v>83</v>
      </c>
      <c r="C318" s="550">
        <v>19977</v>
      </c>
    </row>
    <row r="319" spans="1:3">
      <c r="A319" s="602">
        <v>2040202</v>
      </c>
      <c r="B319" s="80" t="s">
        <v>84</v>
      </c>
      <c r="C319" s="550">
        <v>9786</v>
      </c>
    </row>
    <row r="320" hidden="1" spans="1:3">
      <c r="A320" s="602">
        <v>2040203</v>
      </c>
      <c r="B320" s="80" t="s">
        <v>85</v>
      </c>
      <c r="C320" s="550"/>
    </row>
    <row r="321" spans="1:3">
      <c r="A321" s="602">
        <v>2040219</v>
      </c>
      <c r="B321" s="80" t="s">
        <v>123</v>
      </c>
      <c r="C321" s="550">
        <v>223</v>
      </c>
    </row>
    <row r="322" spans="1:3">
      <c r="A322" s="602">
        <v>2040220</v>
      </c>
      <c r="B322" s="80" t="s">
        <v>271</v>
      </c>
      <c r="C322" s="550">
        <v>9431</v>
      </c>
    </row>
    <row r="323" hidden="1" spans="1:3">
      <c r="A323" s="602">
        <v>2040221</v>
      </c>
      <c r="B323" s="80" t="s">
        <v>272</v>
      </c>
      <c r="C323" s="550"/>
    </row>
    <row r="324" hidden="1" spans="1:3">
      <c r="A324" s="602">
        <v>2040222</v>
      </c>
      <c r="B324" s="80" t="s">
        <v>273</v>
      </c>
      <c r="C324" s="550"/>
    </row>
    <row r="325" hidden="1" spans="1:3">
      <c r="A325" s="602">
        <v>2040223</v>
      </c>
      <c r="B325" s="80" t="s">
        <v>274</v>
      </c>
      <c r="C325" s="550"/>
    </row>
    <row r="326" spans="1:3">
      <c r="A326" s="602">
        <v>2040250</v>
      </c>
      <c r="B326" s="80" t="s">
        <v>92</v>
      </c>
      <c r="C326" s="550">
        <v>2189</v>
      </c>
    </row>
    <row r="327" spans="1:3">
      <c r="A327" s="602">
        <v>2040299</v>
      </c>
      <c r="B327" s="80" t="s">
        <v>275</v>
      </c>
      <c r="C327" s="550">
        <v>229</v>
      </c>
    </row>
    <row r="328" hidden="1" spans="1:3">
      <c r="A328" s="602">
        <v>20403</v>
      </c>
      <c r="B328" s="80" t="s">
        <v>276</v>
      </c>
      <c r="C328" s="550">
        <v>0</v>
      </c>
    </row>
    <row r="329" hidden="1" spans="1:3">
      <c r="A329" s="602">
        <v>2040301</v>
      </c>
      <c r="B329" s="80" t="s">
        <v>83</v>
      </c>
      <c r="C329" s="550"/>
    </row>
    <row r="330" hidden="1" spans="1:3">
      <c r="A330" s="602">
        <v>2040302</v>
      </c>
      <c r="B330" s="80" t="s">
        <v>84</v>
      </c>
      <c r="C330" s="550"/>
    </row>
    <row r="331" hidden="1" spans="1:3">
      <c r="A331" s="602">
        <v>2040303</v>
      </c>
      <c r="B331" s="80" t="s">
        <v>85</v>
      </c>
      <c r="C331" s="550"/>
    </row>
    <row r="332" hidden="1" spans="1:3">
      <c r="A332" s="602">
        <v>2040304</v>
      </c>
      <c r="B332" s="80" t="s">
        <v>277</v>
      </c>
      <c r="C332" s="550"/>
    </row>
    <row r="333" hidden="1" spans="1:3">
      <c r="A333" s="602">
        <v>2040350</v>
      </c>
      <c r="B333" s="80" t="s">
        <v>92</v>
      </c>
      <c r="C333" s="550"/>
    </row>
    <row r="334" hidden="1" spans="1:3">
      <c r="A334" s="602">
        <v>2040399</v>
      </c>
      <c r="B334" s="80" t="s">
        <v>278</v>
      </c>
      <c r="C334" s="550"/>
    </row>
    <row r="335" spans="1:3">
      <c r="A335" s="602">
        <v>20404</v>
      </c>
      <c r="B335" s="80" t="s">
        <v>279</v>
      </c>
      <c r="C335" s="550">
        <v>4</v>
      </c>
    </row>
    <row r="336" hidden="1" spans="1:3">
      <c r="A336" s="602">
        <v>2040401</v>
      </c>
      <c r="B336" s="80" t="s">
        <v>83</v>
      </c>
      <c r="C336" s="550"/>
    </row>
    <row r="337" spans="1:3">
      <c r="A337" s="602">
        <v>2040402</v>
      </c>
      <c r="B337" s="80" t="s">
        <v>84</v>
      </c>
      <c r="C337" s="550">
        <v>4</v>
      </c>
    </row>
    <row r="338" hidden="1" spans="1:3">
      <c r="A338" s="602">
        <v>2040403</v>
      </c>
      <c r="B338" s="80" t="s">
        <v>85</v>
      </c>
      <c r="C338" s="550"/>
    </row>
    <row r="339" hidden="1" spans="1:3">
      <c r="A339" s="602">
        <v>2040409</v>
      </c>
      <c r="B339" s="80" t="s">
        <v>280</v>
      </c>
      <c r="C339" s="550"/>
    </row>
    <row r="340" hidden="1" spans="1:3">
      <c r="A340" s="602">
        <v>2040410</v>
      </c>
      <c r="B340" s="80" t="s">
        <v>281</v>
      </c>
      <c r="C340" s="550"/>
    </row>
    <row r="341" hidden="1" spans="1:3">
      <c r="A341" s="602">
        <v>2040450</v>
      </c>
      <c r="B341" s="80" t="s">
        <v>92</v>
      </c>
      <c r="C341" s="550"/>
    </row>
    <row r="342" hidden="1" spans="1:3">
      <c r="A342" s="602">
        <v>2040499</v>
      </c>
      <c r="B342" s="80" t="s">
        <v>282</v>
      </c>
      <c r="C342" s="550"/>
    </row>
    <row r="343" spans="1:3">
      <c r="A343" s="602">
        <v>20405</v>
      </c>
      <c r="B343" s="80" t="s">
        <v>283</v>
      </c>
      <c r="C343" s="550">
        <v>8</v>
      </c>
    </row>
    <row r="344" hidden="1" spans="1:3">
      <c r="A344" s="602">
        <v>2040501</v>
      </c>
      <c r="B344" s="80" t="s">
        <v>83</v>
      </c>
      <c r="C344" s="550"/>
    </row>
    <row r="345" spans="1:3">
      <c r="A345" s="602">
        <v>2040502</v>
      </c>
      <c r="B345" s="80" t="s">
        <v>84</v>
      </c>
      <c r="C345" s="550">
        <v>8</v>
      </c>
    </row>
    <row r="346" hidden="1" spans="1:3">
      <c r="A346" s="602">
        <v>2040503</v>
      </c>
      <c r="B346" s="80" t="s">
        <v>85</v>
      </c>
      <c r="C346" s="550"/>
    </row>
    <row r="347" hidden="1" spans="1:3">
      <c r="A347" s="602">
        <v>2040504</v>
      </c>
      <c r="B347" s="80" t="s">
        <v>284</v>
      </c>
      <c r="C347" s="550"/>
    </row>
    <row r="348" hidden="1" spans="1:3">
      <c r="A348" s="602">
        <v>2040505</v>
      </c>
      <c r="B348" s="80" t="s">
        <v>285</v>
      </c>
      <c r="C348" s="550"/>
    </row>
    <row r="349" hidden="1" spans="1:3">
      <c r="A349" s="602">
        <v>2040506</v>
      </c>
      <c r="B349" s="80" t="s">
        <v>286</v>
      </c>
      <c r="C349" s="550"/>
    </row>
    <row r="350" hidden="1" spans="1:3">
      <c r="A350" s="602">
        <v>2040550</v>
      </c>
      <c r="B350" s="80" t="s">
        <v>92</v>
      </c>
      <c r="C350" s="550"/>
    </row>
    <row r="351" hidden="1" spans="1:3">
      <c r="A351" s="602">
        <v>2040599</v>
      </c>
      <c r="B351" s="80" t="s">
        <v>287</v>
      </c>
      <c r="C351" s="550"/>
    </row>
    <row r="352" spans="1:3">
      <c r="A352" s="602">
        <v>20406</v>
      </c>
      <c r="B352" s="80" t="s">
        <v>288</v>
      </c>
      <c r="C352" s="550">
        <v>2529</v>
      </c>
    </row>
    <row r="353" spans="1:3">
      <c r="A353" s="602">
        <v>2040601</v>
      </c>
      <c r="B353" s="80" t="s">
        <v>83</v>
      </c>
      <c r="C353" s="550">
        <v>1392</v>
      </c>
    </row>
    <row r="354" spans="1:3">
      <c r="A354" s="602">
        <v>2040602</v>
      </c>
      <c r="B354" s="80" t="s">
        <v>84</v>
      </c>
      <c r="C354" s="550">
        <v>91</v>
      </c>
    </row>
    <row r="355" hidden="1" spans="1:3">
      <c r="A355" s="602">
        <v>2040603</v>
      </c>
      <c r="B355" s="80" t="s">
        <v>85</v>
      </c>
      <c r="C355" s="550"/>
    </row>
    <row r="356" spans="1:3">
      <c r="A356" s="602">
        <v>2040604</v>
      </c>
      <c r="B356" s="80" t="s">
        <v>289</v>
      </c>
      <c r="C356" s="550">
        <v>726</v>
      </c>
    </row>
    <row r="357" spans="1:3">
      <c r="A357" s="602">
        <v>2040605</v>
      </c>
      <c r="B357" s="80" t="s">
        <v>290</v>
      </c>
      <c r="C357" s="550">
        <v>13</v>
      </c>
    </row>
    <row r="358" spans="1:3">
      <c r="A358" s="602">
        <v>2040606</v>
      </c>
      <c r="B358" s="80" t="s">
        <v>291</v>
      </c>
      <c r="C358" s="550">
        <v>6</v>
      </c>
    </row>
    <row r="359" spans="1:3">
      <c r="A359" s="602">
        <v>2040607</v>
      </c>
      <c r="B359" s="80" t="s">
        <v>292</v>
      </c>
      <c r="C359" s="550">
        <v>3</v>
      </c>
    </row>
    <row r="360" hidden="1" spans="1:3">
      <c r="A360" s="602">
        <v>2040608</v>
      </c>
      <c r="B360" s="80" t="s">
        <v>293</v>
      </c>
      <c r="C360" s="550"/>
    </row>
    <row r="361" hidden="1" spans="1:3">
      <c r="A361" s="602">
        <v>2040610</v>
      </c>
      <c r="B361" s="80" t="s">
        <v>294</v>
      </c>
      <c r="C361" s="550"/>
    </row>
    <row r="362" hidden="1" spans="1:3">
      <c r="A362" s="602">
        <v>2040612</v>
      </c>
      <c r="B362" s="80" t="s">
        <v>295</v>
      </c>
      <c r="C362" s="550"/>
    </row>
    <row r="363" hidden="1" spans="1:3">
      <c r="A363" s="602">
        <v>2040613</v>
      </c>
      <c r="B363" s="80" t="s">
        <v>123</v>
      </c>
      <c r="C363" s="550"/>
    </row>
    <row r="364" spans="1:3">
      <c r="A364" s="602">
        <v>2040650</v>
      </c>
      <c r="B364" s="80" t="s">
        <v>92</v>
      </c>
      <c r="C364" s="550">
        <v>298</v>
      </c>
    </row>
    <row r="365" hidden="1" spans="1:3">
      <c r="A365" s="602">
        <v>2040699</v>
      </c>
      <c r="B365" s="80" t="s">
        <v>296</v>
      </c>
      <c r="C365" s="550"/>
    </row>
    <row r="366" hidden="1" spans="1:3">
      <c r="A366" s="602">
        <v>20407</v>
      </c>
      <c r="B366" s="80" t="s">
        <v>297</v>
      </c>
      <c r="C366" s="550">
        <v>0</v>
      </c>
    </row>
    <row r="367" hidden="1" spans="1:3">
      <c r="A367" s="602">
        <v>2040701</v>
      </c>
      <c r="B367" s="80" t="s">
        <v>83</v>
      </c>
      <c r="C367" s="550"/>
    </row>
    <row r="368" hidden="1" spans="1:3">
      <c r="A368" s="602">
        <v>2040702</v>
      </c>
      <c r="B368" s="80" t="s">
        <v>84</v>
      </c>
      <c r="C368" s="550"/>
    </row>
    <row r="369" hidden="1" spans="1:3">
      <c r="A369" s="602">
        <v>2040703</v>
      </c>
      <c r="B369" s="80" t="s">
        <v>85</v>
      </c>
      <c r="C369" s="550"/>
    </row>
    <row r="370" hidden="1" spans="1:3">
      <c r="A370" s="602">
        <v>2040704</v>
      </c>
      <c r="B370" s="80" t="s">
        <v>298</v>
      </c>
      <c r="C370" s="550"/>
    </row>
    <row r="371" hidden="1" spans="1:3">
      <c r="A371" s="602">
        <v>2040705</v>
      </c>
      <c r="B371" s="80" t="s">
        <v>299</v>
      </c>
      <c r="C371" s="550"/>
    </row>
    <row r="372" hidden="1" spans="1:3">
      <c r="A372" s="602">
        <v>2040706</v>
      </c>
      <c r="B372" s="80" t="s">
        <v>300</v>
      </c>
      <c r="C372" s="550"/>
    </row>
    <row r="373" hidden="1" spans="1:3">
      <c r="A373" s="602">
        <v>2040707</v>
      </c>
      <c r="B373" s="80" t="s">
        <v>123</v>
      </c>
      <c r="C373" s="550"/>
    </row>
    <row r="374" hidden="1" spans="1:3">
      <c r="A374" s="602">
        <v>2040750</v>
      </c>
      <c r="B374" s="80" t="s">
        <v>92</v>
      </c>
      <c r="C374" s="550"/>
    </row>
    <row r="375" hidden="1" spans="1:3">
      <c r="A375" s="602">
        <v>2040799</v>
      </c>
      <c r="B375" s="80" t="s">
        <v>301</v>
      </c>
      <c r="C375" s="550"/>
    </row>
    <row r="376" hidden="1" spans="1:3">
      <c r="A376" s="602">
        <v>20408</v>
      </c>
      <c r="B376" s="80" t="s">
        <v>302</v>
      </c>
      <c r="C376" s="550">
        <v>0</v>
      </c>
    </row>
    <row r="377" hidden="1" spans="1:3">
      <c r="A377" s="602">
        <v>2040801</v>
      </c>
      <c r="B377" s="80" t="s">
        <v>83</v>
      </c>
      <c r="C377" s="550"/>
    </row>
    <row r="378" hidden="1" spans="1:3">
      <c r="A378" s="602">
        <v>2040802</v>
      </c>
      <c r="B378" s="80" t="s">
        <v>84</v>
      </c>
      <c r="C378" s="550"/>
    </row>
    <row r="379" hidden="1" spans="1:3">
      <c r="A379" s="602">
        <v>2040803</v>
      </c>
      <c r="B379" s="80" t="s">
        <v>85</v>
      </c>
      <c r="C379" s="550"/>
    </row>
    <row r="380" hidden="1" spans="1:3">
      <c r="A380" s="602">
        <v>2040804</v>
      </c>
      <c r="B380" s="80" t="s">
        <v>303</v>
      </c>
      <c r="C380" s="550"/>
    </row>
    <row r="381" hidden="1" spans="1:3">
      <c r="A381" s="602">
        <v>2040805</v>
      </c>
      <c r="B381" s="80" t="s">
        <v>304</v>
      </c>
      <c r="C381" s="550"/>
    </row>
    <row r="382" hidden="1" spans="1:3">
      <c r="A382" s="602">
        <v>2040806</v>
      </c>
      <c r="B382" s="80" t="s">
        <v>305</v>
      </c>
      <c r="C382" s="550"/>
    </row>
    <row r="383" hidden="1" spans="1:3">
      <c r="A383" s="602">
        <v>2040807</v>
      </c>
      <c r="B383" s="80" t="s">
        <v>123</v>
      </c>
      <c r="C383" s="550"/>
    </row>
    <row r="384" hidden="1" spans="1:3">
      <c r="A384" s="602">
        <v>2040850</v>
      </c>
      <c r="B384" s="80" t="s">
        <v>92</v>
      </c>
      <c r="C384" s="550"/>
    </row>
    <row r="385" hidden="1" spans="1:3">
      <c r="A385" s="602">
        <v>2040899</v>
      </c>
      <c r="B385" s="80" t="s">
        <v>306</v>
      </c>
      <c r="C385" s="550"/>
    </row>
    <row r="386" hidden="1" spans="1:3">
      <c r="A386" s="602">
        <v>20409</v>
      </c>
      <c r="B386" s="80" t="s">
        <v>307</v>
      </c>
      <c r="C386" s="550">
        <v>0</v>
      </c>
    </row>
    <row r="387" hidden="1" spans="1:3">
      <c r="A387" s="602">
        <v>2040901</v>
      </c>
      <c r="B387" s="80" t="s">
        <v>83</v>
      </c>
      <c r="C387" s="550"/>
    </row>
    <row r="388" hidden="1" spans="1:3">
      <c r="A388" s="602">
        <v>2040902</v>
      </c>
      <c r="B388" s="80" t="s">
        <v>84</v>
      </c>
      <c r="C388" s="550"/>
    </row>
    <row r="389" hidden="1" spans="1:3">
      <c r="A389" s="602">
        <v>2040903</v>
      </c>
      <c r="B389" s="80" t="s">
        <v>85</v>
      </c>
      <c r="C389" s="550"/>
    </row>
    <row r="390" hidden="1" spans="1:3">
      <c r="A390" s="602">
        <v>2040904</v>
      </c>
      <c r="B390" s="80" t="s">
        <v>308</v>
      </c>
      <c r="C390" s="550"/>
    </row>
    <row r="391" hidden="1" spans="1:3">
      <c r="A391" s="602">
        <v>2040905</v>
      </c>
      <c r="B391" s="80" t="s">
        <v>309</v>
      </c>
      <c r="C391" s="550"/>
    </row>
    <row r="392" hidden="1" spans="1:3">
      <c r="A392" s="602">
        <v>2040950</v>
      </c>
      <c r="B392" s="80" t="s">
        <v>92</v>
      </c>
      <c r="C392" s="550"/>
    </row>
    <row r="393" hidden="1" spans="1:3">
      <c r="A393" s="602">
        <v>2040999</v>
      </c>
      <c r="B393" s="80" t="s">
        <v>310</v>
      </c>
      <c r="C393" s="550"/>
    </row>
    <row r="394" hidden="1" spans="1:3">
      <c r="A394" s="602">
        <v>20410</v>
      </c>
      <c r="B394" s="80" t="s">
        <v>311</v>
      </c>
      <c r="C394" s="550">
        <v>0</v>
      </c>
    </row>
    <row r="395" hidden="1" spans="1:3">
      <c r="A395" s="602">
        <v>2041001</v>
      </c>
      <c r="B395" s="80" t="s">
        <v>83</v>
      </c>
      <c r="C395" s="550"/>
    </row>
    <row r="396" hidden="1" spans="1:3">
      <c r="A396" s="602">
        <v>2041002</v>
      </c>
      <c r="B396" s="80" t="s">
        <v>84</v>
      </c>
      <c r="C396" s="550"/>
    </row>
    <row r="397" hidden="1" spans="1:3">
      <c r="A397" s="602">
        <v>2041006</v>
      </c>
      <c r="B397" s="80" t="s">
        <v>123</v>
      </c>
      <c r="C397" s="550"/>
    </row>
    <row r="398" hidden="1" spans="1:3">
      <c r="A398" s="602">
        <v>2041007</v>
      </c>
      <c r="B398" s="80" t="s">
        <v>312</v>
      </c>
      <c r="C398" s="550"/>
    </row>
    <row r="399" hidden="1" spans="1:3">
      <c r="A399" s="602">
        <v>2041099</v>
      </c>
      <c r="B399" s="80" t="s">
        <v>313</v>
      </c>
      <c r="C399" s="550"/>
    </row>
    <row r="400" hidden="1" spans="1:3">
      <c r="A400" s="602">
        <v>20499</v>
      </c>
      <c r="B400" s="80" t="s">
        <v>314</v>
      </c>
      <c r="C400" s="550">
        <v>0</v>
      </c>
    </row>
    <row r="401" hidden="1" spans="1:3">
      <c r="A401" s="602">
        <v>2049902</v>
      </c>
      <c r="B401" s="80" t="s">
        <v>315</v>
      </c>
      <c r="C401" s="550"/>
    </row>
    <row r="402" hidden="1" spans="1:3">
      <c r="A402" s="602">
        <v>2049999</v>
      </c>
      <c r="B402" s="80" t="s">
        <v>316</v>
      </c>
      <c r="C402" s="550"/>
    </row>
    <row r="403" spans="1:3">
      <c r="A403" s="602">
        <v>205</v>
      </c>
      <c r="B403" s="80" t="s">
        <v>317</v>
      </c>
      <c r="C403" s="550">
        <v>242327</v>
      </c>
    </row>
    <row r="404" spans="1:3">
      <c r="A404" s="602">
        <v>20501</v>
      </c>
      <c r="B404" s="80" t="s">
        <v>318</v>
      </c>
      <c r="C404" s="550">
        <v>1220</v>
      </c>
    </row>
    <row r="405" spans="1:3">
      <c r="A405" s="602">
        <v>2050101</v>
      </c>
      <c r="B405" s="80" t="s">
        <v>83</v>
      </c>
      <c r="C405" s="550">
        <v>413</v>
      </c>
    </row>
    <row r="406" hidden="1" spans="1:3">
      <c r="A406" s="602">
        <v>2050102</v>
      </c>
      <c r="B406" s="80" t="s">
        <v>84</v>
      </c>
      <c r="C406" s="550"/>
    </row>
    <row r="407" hidden="1" spans="1:3">
      <c r="A407" s="602">
        <v>2050103</v>
      </c>
      <c r="B407" s="80" t="s">
        <v>85</v>
      </c>
      <c r="C407" s="550"/>
    </row>
    <row r="408" spans="1:3">
      <c r="A408" s="602">
        <v>2050199</v>
      </c>
      <c r="B408" s="80" t="s">
        <v>319</v>
      </c>
      <c r="C408" s="550">
        <v>807</v>
      </c>
    </row>
    <row r="409" spans="1:3">
      <c r="A409" s="602">
        <v>20502</v>
      </c>
      <c r="B409" s="80" t="s">
        <v>320</v>
      </c>
      <c r="C409" s="550">
        <v>229955</v>
      </c>
    </row>
    <row r="410" spans="1:3">
      <c r="A410" s="602">
        <v>2050201</v>
      </c>
      <c r="B410" s="80" t="s">
        <v>321</v>
      </c>
      <c r="C410" s="550">
        <v>14396</v>
      </c>
    </row>
    <row r="411" spans="1:3">
      <c r="A411" s="602">
        <v>2050202</v>
      </c>
      <c r="B411" s="80" t="s">
        <v>322</v>
      </c>
      <c r="C411" s="550">
        <v>99924</v>
      </c>
    </row>
    <row r="412" spans="1:3">
      <c r="A412" s="602">
        <v>2050203</v>
      </c>
      <c r="B412" s="80" t="s">
        <v>323</v>
      </c>
      <c r="C412" s="550">
        <v>72738</v>
      </c>
    </row>
    <row r="413" spans="1:3">
      <c r="A413" s="602">
        <v>2050204</v>
      </c>
      <c r="B413" s="80" t="s">
        <v>324</v>
      </c>
      <c r="C413" s="550">
        <v>42897</v>
      </c>
    </row>
    <row r="414" hidden="1" spans="1:3">
      <c r="A414" s="602">
        <v>2050205</v>
      </c>
      <c r="B414" s="80" t="s">
        <v>325</v>
      </c>
      <c r="C414" s="550"/>
    </row>
    <row r="415" hidden="1" spans="1:3">
      <c r="A415" s="602">
        <v>2050299</v>
      </c>
      <c r="B415" s="80" t="s">
        <v>326</v>
      </c>
      <c r="C415" s="550"/>
    </row>
    <row r="416" spans="1:3">
      <c r="A416" s="602">
        <v>20503</v>
      </c>
      <c r="B416" s="80" t="s">
        <v>327</v>
      </c>
      <c r="C416" s="550">
        <v>8029</v>
      </c>
    </row>
    <row r="417" hidden="1" spans="1:3">
      <c r="A417" s="602">
        <v>2050301</v>
      </c>
      <c r="B417" s="80" t="s">
        <v>328</v>
      </c>
      <c r="C417" s="550"/>
    </row>
    <row r="418" spans="1:3">
      <c r="A418" s="602">
        <v>2050302</v>
      </c>
      <c r="B418" s="80" t="s">
        <v>329</v>
      </c>
      <c r="C418" s="550">
        <v>8029</v>
      </c>
    </row>
    <row r="419" hidden="1" spans="1:3">
      <c r="A419" s="602">
        <v>2050303</v>
      </c>
      <c r="B419" s="80" t="s">
        <v>330</v>
      </c>
      <c r="C419" s="550"/>
    </row>
    <row r="420" hidden="1" spans="1:3">
      <c r="A420" s="602">
        <v>2050305</v>
      </c>
      <c r="B420" s="80" t="s">
        <v>331</v>
      </c>
      <c r="C420" s="550"/>
    </row>
    <row r="421" hidden="1" spans="1:3">
      <c r="A421" s="602">
        <v>2050399</v>
      </c>
      <c r="B421" s="80" t="s">
        <v>332</v>
      </c>
      <c r="C421" s="550"/>
    </row>
    <row r="422" hidden="1" spans="1:3">
      <c r="A422" s="602">
        <v>20504</v>
      </c>
      <c r="B422" s="80" t="s">
        <v>333</v>
      </c>
      <c r="C422" s="550">
        <v>0</v>
      </c>
    </row>
    <row r="423" hidden="1" spans="1:3">
      <c r="A423" s="602">
        <v>2050401</v>
      </c>
      <c r="B423" s="80" t="s">
        <v>334</v>
      </c>
      <c r="C423" s="550"/>
    </row>
    <row r="424" hidden="1" spans="1:3">
      <c r="A424" s="602">
        <v>2050402</v>
      </c>
      <c r="B424" s="80" t="s">
        <v>335</v>
      </c>
      <c r="C424" s="550"/>
    </row>
    <row r="425" hidden="1" spans="1:3">
      <c r="A425" s="602">
        <v>2050403</v>
      </c>
      <c r="B425" s="80" t="s">
        <v>336</v>
      </c>
      <c r="C425" s="550"/>
    </row>
    <row r="426" hidden="1" spans="1:3">
      <c r="A426" s="602">
        <v>2050404</v>
      </c>
      <c r="B426" s="80" t="s">
        <v>337</v>
      </c>
      <c r="C426" s="550"/>
    </row>
    <row r="427" hidden="1" spans="1:3">
      <c r="A427" s="602">
        <v>2050499</v>
      </c>
      <c r="B427" s="80" t="s">
        <v>338</v>
      </c>
      <c r="C427" s="550"/>
    </row>
    <row r="428" hidden="1" spans="1:3">
      <c r="A428" s="602">
        <v>20505</v>
      </c>
      <c r="B428" s="80" t="s">
        <v>339</v>
      </c>
      <c r="C428" s="550">
        <v>0</v>
      </c>
    </row>
    <row r="429" hidden="1" spans="1:3">
      <c r="A429" s="602">
        <v>2050501</v>
      </c>
      <c r="B429" s="80" t="s">
        <v>340</v>
      </c>
      <c r="C429" s="550"/>
    </row>
    <row r="430" hidden="1" spans="1:3">
      <c r="A430" s="602">
        <v>2050502</v>
      </c>
      <c r="B430" s="80" t="s">
        <v>341</v>
      </c>
      <c r="C430" s="550"/>
    </row>
    <row r="431" hidden="1" spans="1:3">
      <c r="A431" s="602">
        <v>2050599</v>
      </c>
      <c r="B431" s="80" t="s">
        <v>342</v>
      </c>
      <c r="C431" s="550"/>
    </row>
    <row r="432" hidden="1" spans="1:3">
      <c r="A432" s="602">
        <v>20506</v>
      </c>
      <c r="B432" s="80" t="s">
        <v>343</v>
      </c>
      <c r="C432" s="550">
        <v>0</v>
      </c>
    </row>
    <row r="433" hidden="1" spans="1:3">
      <c r="A433" s="602">
        <v>2050601</v>
      </c>
      <c r="B433" s="80" t="s">
        <v>344</v>
      </c>
      <c r="C433" s="550"/>
    </row>
    <row r="434" hidden="1" spans="1:3">
      <c r="A434" s="602">
        <v>2050602</v>
      </c>
      <c r="B434" s="80" t="s">
        <v>345</v>
      </c>
      <c r="C434" s="550"/>
    </row>
    <row r="435" hidden="1" spans="1:3">
      <c r="A435" s="602">
        <v>2050699</v>
      </c>
      <c r="B435" s="80" t="s">
        <v>346</v>
      </c>
      <c r="C435" s="550"/>
    </row>
    <row r="436" spans="1:3">
      <c r="A436" s="602">
        <v>20507</v>
      </c>
      <c r="B436" s="80" t="s">
        <v>347</v>
      </c>
      <c r="C436" s="550">
        <v>943</v>
      </c>
    </row>
    <row r="437" spans="1:3">
      <c r="A437" s="602">
        <v>2050701</v>
      </c>
      <c r="B437" s="80" t="s">
        <v>348</v>
      </c>
      <c r="C437" s="550">
        <v>943</v>
      </c>
    </row>
    <row r="438" hidden="1" spans="1:3">
      <c r="A438" s="602">
        <v>2050702</v>
      </c>
      <c r="B438" s="80" t="s">
        <v>349</v>
      </c>
      <c r="C438" s="550"/>
    </row>
    <row r="439" hidden="1" spans="1:3">
      <c r="A439" s="602">
        <v>2050799</v>
      </c>
      <c r="B439" s="80" t="s">
        <v>350</v>
      </c>
      <c r="C439" s="550"/>
    </row>
    <row r="440" spans="1:3">
      <c r="A440" s="602">
        <v>20508</v>
      </c>
      <c r="B440" s="80" t="s">
        <v>351</v>
      </c>
      <c r="C440" s="550">
        <v>2156</v>
      </c>
    </row>
    <row r="441" spans="1:3">
      <c r="A441" s="602">
        <v>2050801</v>
      </c>
      <c r="B441" s="80" t="s">
        <v>352</v>
      </c>
      <c r="C441" s="550">
        <v>1582</v>
      </c>
    </row>
    <row r="442" spans="1:3">
      <c r="A442" s="602">
        <v>2050802</v>
      </c>
      <c r="B442" s="80" t="s">
        <v>353</v>
      </c>
      <c r="C442" s="550">
        <v>532</v>
      </c>
    </row>
    <row r="443" spans="1:3">
      <c r="A443" s="602">
        <v>2050803</v>
      </c>
      <c r="B443" s="80" t="s">
        <v>354</v>
      </c>
      <c r="C443" s="550">
        <v>42</v>
      </c>
    </row>
    <row r="444" hidden="1" spans="1:3">
      <c r="A444" s="602">
        <v>2050804</v>
      </c>
      <c r="B444" s="80" t="s">
        <v>355</v>
      </c>
      <c r="C444" s="550"/>
    </row>
    <row r="445" hidden="1" spans="1:3">
      <c r="A445" s="602">
        <v>2050899</v>
      </c>
      <c r="B445" s="80" t="s">
        <v>356</v>
      </c>
      <c r="C445" s="550"/>
    </row>
    <row r="446" spans="1:3">
      <c r="A446" s="602">
        <v>20509</v>
      </c>
      <c r="B446" s="80" t="s">
        <v>357</v>
      </c>
      <c r="C446" s="550">
        <v>24</v>
      </c>
    </row>
    <row r="447" spans="1:3">
      <c r="A447" s="602">
        <v>2050901</v>
      </c>
      <c r="B447" s="80" t="s">
        <v>358</v>
      </c>
      <c r="C447" s="550">
        <v>24</v>
      </c>
    </row>
    <row r="448" hidden="1" spans="1:3">
      <c r="A448" s="602">
        <v>2050902</v>
      </c>
      <c r="B448" s="80" t="s">
        <v>359</v>
      </c>
      <c r="C448" s="550"/>
    </row>
    <row r="449" hidden="1" spans="1:3">
      <c r="A449" s="602">
        <v>2050903</v>
      </c>
      <c r="B449" s="80" t="s">
        <v>360</v>
      </c>
      <c r="C449" s="550"/>
    </row>
    <row r="450" hidden="1" spans="1:3">
      <c r="A450" s="602">
        <v>2050904</v>
      </c>
      <c r="B450" s="80" t="s">
        <v>361</v>
      </c>
      <c r="C450" s="550"/>
    </row>
    <row r="451" hidden="1" spans="1:3">
      <c r="A451" s="602">
        <v>2050905</v>
      </c>
      <c r="B451" s="80" t="s">
        <v>362</v>
      </c>
      <c r="C451" s="550"/>
    </row>
    <row r="452" hidden="1" spans="1:3">
      <c r="A452" s="602">
        <v>2050999</v>
      </c>
      <c r="B452" s="80" t="s">
        <v>363</v>
      </c>
      <c r="C452" s="550"/>
    </row>
    <row r="453" hidden="1" spans="1:3">
      <c r="A453" s="602">
        <v>20599</v>
      </c>
      <c r="B453" s="80" t="s">
        <v>364</v>
      </c>
      <c r="C453" s="550">
        <v>0</v>
      </c>
    </row>
    <row r="454" hidden="1" spans="1:3">
      <c r="A454" s="602">
        <v>2059999</v>
      </c>
      <c r="B454" s="80" t="s">
        <v>365</v>
      </c>
      <c r="C454" s="550"/>
    </row>
    <row r="455" spans="1:3">
      <c r="A455" s="602">
        <v>206</v>
      </c>
      <c r="B455" s="80" t="s">
        <v>366</v>
      </c>
      <c r="C455" s="550">
        <v>3600</v>
      </c>
    </row>
    <row r="456" spans="1:3">
      <c r="A456" s="602">
        <v>20601</v>
      </c>
      <c r="B456" s="80" t="s">
        <v>367</v>
      </c>
      <c r="C456" s="550">
        <v>334</v>
      </c>
    </row>
    <row r="457" spans="1:3">
      <c r="A457" s="602">
        <v>2060101</v>
      </c>
      <c r="B457" s="80" t="s">
        <v>83</v>
      </c>
      <c r="C457" s="550">
        <v>334</v>
      </c>
    </row>
    <row r="458" hidden="1" spans="1:3">
      <c r="A458" s="602">
        <v>2060102</v>
      </c>
      <c r="B458" s="80" t="s">
        <v>84</v>
      </c>
      <c r="C458" s="550"/>
    </row>
    <row r="459" hidden="1" spans="1:3">
      <c r="A459" s="602">
        <v>2060103</v>
      </c>
      <c r="B459" s="80" t="s">
        <v>85</v>
      </c>
      <c r="C459" s="550"/>
    </row>
    <row r="460" hidden="1" spans="1:3">
      <c r="A460" s="602">
        <v>2060199</v>
      </c>
      <c r="B460" s="80" t="s">
        <v>368</v>
      </c>
      <c r="C460" s="550"/>
    </row>
    <row r="461" hidden="1" spans="1:3">
      <c r="A461" s="602">
        <v>20602</v>
      </c>
      <c r="B461" s="80" t="s">
        <v>369</v>
      </c>
      <c r="C461" s="550">
        <v>0</v>
      </c>
    </row>
    <row r="462" hidden="1" spans="1:3">
      <c r="A462" s="602">
        <v>2060201</v>
      </c>
      <c r="B462" s="80" t="s">
        <v>370</v>
      </c>
      <c r="C462" s="550"/>
    </row>
    <row r="463" hidden="1" spans="1:3">
      <c r="A463" s="602">
        <v>2060203</v>
      </c>
      <c r="B463" s="80" t="s">
        <v>371</v>
      </c>
      <c r="C463" s="550"/>
    </row>
    <row r="464" hidden="1" spans="1:3">
      <c r="A464" s="602">
        <v>2060204</v>
      </c>
      <c r="B464" s="80" t="s">
        <v>372</v>
      </c>
      <c r="C464" s="550"/>
    </row>
    <row r="465" hidden="1" spans="1:3">
      <c r="A465" s="602">
        <v>2060205</v>
      </c>
      <c r="B465" s="80" t="s">
        <v>373</v>
      </c>
      <c r="C465" s="550"/>
    </row>
    <row r="466" hidden="1" spans="1:3">
      <c r="A466" s="602">
        <v>2060206</v>
      </c>
      <c r="B466" s="80" t="s">
        <v>374</v>
      </c>
      <c r="C466" s="550"/>
    </row>
    <row r="467" hidden="1" spans="1:3">
      <c r="A467" s="602">
        <v>2060207</v>
      </c>
      <c r="B467" s="80" t="s">
        <v>375</v>
      </c>
      <c r="C467" s="550"/>
    </row>
    <row r="468" hidden="1" spans="1:3">
      <c r="A468" s="602">
        <v>2060208</v>
      </c>
      <c r="B468" s="80" t="s">
        <v>376</v>
      </c>
      <c r="C468" s="550"/>
    </row>
    <row r="469" hidden="1" spans="1:3">
      <c r="A469" s="602">
        <v>2060299</v>
      </c>
      <c r="B469" s="80" t="s">
        <v>377</v>
      </c>
      <c r="C469" s="550"/>
    </row>
    <row r="470" hidden="1" spans="1:3">
      <c r="A470" s="602">
        <v>20603</v>
      </c>
      <c r="B470" s="80" t="s">
        <v>378</v>
      </c>
      <c r="C470" s="550">
        <v>0</v>
      </c>
    </row>
    <row r="471" hidden="1" spans="1:3">
      <c r="A471" s="602">
        <v>2060301</v>
      </c>
      <c r="B471" s="80" t="s">
        <v>370</v>
      </c>
      <c r="C471" s="550"/>
    </row>
    <row r="472" hidden="1" spans="1:3">
      <c r="A472" s="602">
        <v>2060302</v>
      </c>
      <c r="B472" s="80" t="s">
        <v>379</v>
      </c>
      <c r="C472" s="550"/>
    </row>
    <row r="473" hidden="1" spans="1:3">
      <c r="A473" s="602">
        <v>2060303</v>
      </c>
      <c r="B473" s="80" t="s">
        <v>380</v>
      </c>
      <c r="C473" s="550"/>
    </row>
    <row r="474" hidden="1" spans="1:3">
      <c r="A474" s="602">
        <v>2060304</v>
      </c>
      <c r="B474" s="80" t="s">
        <v>381</v>
      </c>
      <c r="C474" s="550"/>
    </row>
    <row r="475" hidden="1" spans="1:3">
      <c r="A475" s="602">
        <v>2060399</v>
      </c>
      <c r="B475" s="80" t="s">
        <v>382</v>
      </c>
      <c r="C475" s="550"/>
    </row>
    <row r="476" spans="1:3">
      <c r="A476" s="602">
        <v>20604</v>
      </c>
      <c r="B476" s="80" t="s">
        <v>383</v>
      </c>
      <c r="C476" s="550">
        <v>1901</v>
      </c>
    </row>
    <row r="477" hidden="1" spans="1:3">
      <c r="A477" s="602">
        <v>2060401</v>
      </c>
      <c r="B477" s="80" t="s">
        <v>370</v>
      </c>
      <c r="C477" s="550"/>
    </row>
    <row r="478" spans="1:3">
      <c r="A478" s="602">
        <v>2060404</v>
      </c>
      <c r="B478" s="80" t="s">
        <v>384</v>
      </c>
      <c r="C478" s="550">
        <v>1901</v>
      </c>
    </row>
    <row r="479" hidden="1" spans="1:3">
      <c r="A479" s="602">
        <v>2060405</v>
      </c>
      <c r="B479" s="80" t="s">
        <v>385</v>
      </c>
      <c r="C479" s="550"/>
    </row>
    <row r="480" hidden="1" spans="1:3">
      <c r="A480" s="602">
        <v>2060499</v>
      </c>
      <c r="B480" s="80" t="s">
        <v>386</v>
      </c>
      <c r="C480" s="550"/>
    </row>
    <row r="481" spans="1:3">
      <c r="A481" s="602">
        <v>20605</v>
      </c>
      <c r="B481" s="80" t="s">
        <v>387</v>
      </c>
      <c r="C481" s="550">
        <v>133</v>
      </c>
    </row>
    <row r="482" spans="1:3">
      <c r="A482" s="602">
        <v>2060501</v>
      </c>
      <c r="B482" s="80" t="s">
        <v>370</v>
      </c>
      <c r="C482" s="550">
        <v>123</v>
      </c>
    </row>
    <row r="483" hidden="1" spans="1:3">
      <c r="A483" s="602">
        <v>2060502</v>
      </c>
      <c r="B483" s="80" t="s">
        <v>388</v>
      </c>
      <c r="C483" s="550"/>
    </row>
    <row r="484" hidden="1" spans="1:3">
      <c r="A484" s="602">
        <v>2060503</v>
      </c>
      <c r="B484" s="80" t="s">
        <v>389</v>
      </c>
      <c r="C484" s="550"/>
    </row>
    <row r="485" spans="1:3">
      <c r="A485" s="602">
        <v>2060599</v>
      </c>
      <c r="B485" s="80" t="s">
        <v>390</v>
      </c>
      <c r="C485" s="550">
        <v>10</v>
      </c>
    </row>
    <row r="486" hidden="1" spans="1:3">
      <c r="A486" s="602">
        <v>20606</v>
      </c>
      <c r="B486" s="80" t="s">
        <v>391</v>
      </c>
      <c r="C486" s="550">
        <v>0</v>
      </c>
    </row>
    <row r="487" hidden="1" spans="1:3">
      <c r="A487" s="602">
        <v>2060601</v>
      </c>
      <c r="B487" s="80" t="s">
        <v>392</v>
      </c>
      <c r="C487" s="550"/>
    </row>
    <row r="488" hidden="1" spans="1:3">
      <c r="A488" s="602">
        <v>2060602</v>
      </c>
      <c r="B488" s="80" t="s">
        <v>393</v>
      </c>
      <c r="C488" s="550"/>
    </row>
    <row r="489" hidden="1" spans="1:3">
      <c r="A489" s="602">
        <v>2060603</v>
      </c>
      <c r="B489" s="80" t="s">
        <v>394</v>
      </c>
      <c r="C489" s="550"/>
    </row>
    <row r="490" hidden="1" spans="1:3">
      <c r="A490" s="602">
        <v>2060699</v>
      </c>
      <c r="B490" s="80" t="s">
        <v>395</v>
      </c>
      <c r="C490" s="550"/>
    </row>
    <row r="491" spans="1:3">
      <c r="A491" s="602">
        <v>20607</v>
      </c>
      <c r="B491" s="80" t="s">
        <v>396</v>
      </c>
      <c r="C491" s="550">
        <v>1232</v>
      </c>
    </row>
    <row r="492" hidden="1" spans="1:3">
      <c r="A492" s="602">
        <v>2060701</v>
      </c>
      <c r="B492" s="80" t="s">
        <v>370</v>
      </c>
      <c r="C492" s="550"/>
    </row>
    <row r="493" spans="1:3">
      <c r="A493" s="602">
        <v>2060702</v>
      </c>
      <c r="B493" s="80" t="s">
        <v>397</v>
      </c>
      <c r="C493" s="550">
        <v>72</v>
      </c>
    </row>
    <row r="494" hidden="1" spans="1:3">
      <c r="A494" s="602">
        <v>2060703</v>
      </c>
      <c r="B494" s="80" t="s">
        <v>398</v>
      </c>
      <c r="C494" s="550"/>
    </row>
    <row r="495" hidden="1" spans="1:3">
      <c r="A495" s="602">
        <v>2060704</v>
      </c>
      <c r="B495" s="80" t="s">
        <v>399</v>
      </c>
      <c r="C495" s="550"/>
    </row>
    <row r="496" hidden="1" spans="1:3">
      <c r="A496" s="602">
        <v>2060705</v>
      </c>
      <c r="B496" s="80" t="s">
        <v>400</v>
      </c>
      <c r="C496" s="550"/>
    </row>
    <row r="497" spans="1:3">
      <c r="A497" s="602">
        <v>2060799</v>
      </c>
      <c r="B497" s="80" t="s">
        <v>401</v>
      </c>
      <c r="C497" s="550">
        <v>1160</v>
      </c>
    </row>
    <row r="498" hidden="1" spans="1:3">
      <c r="A498" s="602">
        <v>20608</v>
      </c>
      <c r="B498" s="80" t="s">
        <v>402</v>
      </c>
      <c r="C498" s="550">
        <v>0</v>
      </c>
    </row>
    <row r="499" hidden="1" spans="1:3">
      <c r="A499" s="602">
        <v>2060801</v>
      </c>
      <c r="B499" s="80" t="s">
        <v>403</v>
      </c>
      <c r="C499" s="550"/>
    </row>
    <row r="500" hidden="1" spans="1:3">
      <c r="A500" s="602">
        <v>2060802</v>
      </c>
      <c r="B500" s="80" t="s">
        <v>404</v>
      </c>
      <c r="C500" s="550"/>
    </row>
    <row r="501" hidden="1" spans="1:3">
      <c r="A501" s="602">
        <v>2060899</v>
      </c>
      <c r="B501" s="80" t="s">
        <v>405</v>
      </c>
      <c r="C501" s="550"/>
    </row>
    <row r="502" hidden="1" spans="1:3">
      <c r="A502" s="602">
        <v>20609</v>
      </c>
      <c r="B502" s="80" t="s">
        <v>406</v>
      </c>
      <c r="C502" s="550">
        <v>0</v>
      </c>
    </row>
    <row r="503" hidden="1" spans="1:3">
      <c r="A503" s="602">
        <v>2060901</v>
      </c>
      <c r="B503" s="80" t="s">
        <v>407</v>
      </c>
      <c r="C503" s="550"/>
    </row>
    <row r="504" hidden="1" spans="1:3">
      <c r="A504" s="602">
        <v>2060902</v>
      </c>
      <c r="B504" s="80" t="s">
        <v>408</v>
      </c>
      <c r="C504" s="550"/>
    </row>
    <row r="505" hidden="1" spans="1:3">
      <c r="A505" s="602">
        <v>2060999</v>
      </c>
      <c r="B505" s="80" t="s">
        <v>409</v>
      </c>
      <c r="C505" s="550"/>
    </row>
    <row r="506" hidden="1" spans="1:3">
      <c r="A506" s="602">
        <v>20699</v>
      </c>
      <c r="B506" s="80" t="s">
        <v>410</v>
      </c>
      <c r="C506" s="550">
        <v>0</v>
      </c>
    </row>
    <row r="507" hidden="1" spans="1:3">
      <c r="A507" s="602">
        <v>2069901</v>
      </c>
      <c r="B507" s="80" t="s">
        <v>411</v>
      </c>
      <c r="C507" s="550"/>
    </row>
    <row r="508" hidden="1" spans="1:3">
      <c r="A508" s="602">
        <v>2069902</v>
      </c>
      <c r="B508" s="80" t="s">
        <v>412</v>
      </c>
      <c r="C508" s="550"/>
    </row>
    <row r="509" hidden="1" spans="1:3">
      <c r="A509" s="602">
        <v>2069903</v>
      </c>
      <c r="B509" s="80" t="s">
        <v>413</v>
      </c>
      <c r="C509" s="550"/>
    </row>
    <row r="510" hidden="1" spans="1:3">
      <c r="A510" s="602">
        <v>2069999</v>
      </c>
      <c r="B510" s="80" t="s">
        <v>414</v>
      </c>
      <c r="C510" s="550"/>
    </row>
    <row r="511" spans="1:3">
      <c r="A511" s="602">
        <v>207</v>
      </c>
      <c r="B511" s="80" t="s">
        <v>415</v>
      </c>
      <c r="C511" s="550">
        <v>10395</v>
      </c>
    </row>
    <row r="512" spans="1:3">
      <c r="A512" s="602">
        <v>20701</v>
      </c>
      <c r="B512" s="80" t="s">
        <v>416</v>
      </c>
      <c r="C512" s="550">
        <v>4369</v>
      </c>
    </row>
    <row r="513" spans="1:3">
      <c r="A513" s="602">
        <v>2070101</v>
      </c>
      <c r="B513" s="80" t="s">
        <v>83</v>
      </c>
      <c r="C513" s="550">
        <v>625</v>
      </c>
    </row>
    <row r="514" hidden="1" spans="1:3">
      <c r="A514" s="602">
        <v>2070102</v>
      </c>
      <c r="B514" s="80" t="s">
        <v>84</v>
      </c>
      <c r="C514" s="550"/>
    </row>
    <row r="515" hidden="1" spans="1:3">
      <c r="A515" s="602">
        <v>2070103</v>
      </c>
      <c r="B515" s="80" t="s">
        <v>85</v>
      </c>
      <c r="C515" s="550"/>
    </row>
    <row r="516" spans="1:3">
      <c r="A516" s="602">
        <v>2070104</v>
      </c>
      <c r="B516" s="80" t="s">
        <v>417</v>
      </c>
      <c r="C516" s="550">
        <v>338</v>
      </c>
    </row>
    <row r="517" hidden="1" spans="1:3">
      <c r="A517" s="602">
        <v>2070105</v>
      </c>
      <c r="B517" s="80" t="s">
        <v>418</v>
      </c>
      <c r="C517" s="550"/>
    </row>
    <row r="518" hidden="1" spans="1:3">
      <c r="A518" s="602">
        <v>2070106</v>
      </c>
      <c r="B518" s="80" t="s">
        <v>419</v>
      </c>
      <c r="C518" s="550"/>
    </row>
    <row r="519" hidden="1" spans="1:3">
      <c r="A519" s="602">
        <v>2070107</v>
      </c>
      <c r="B519" s="80" t="s">
        <v>420</v>
      </c>
      <c r="C519" s="550"/>
    </row>
    <row r="520" hidden="1" spans="1:3">
      <c r="A520" s="602">
        <v>2070108</v>
      </c>
      <c r="B520" s="80" t="s">
        <v>421</v>
      </c>
      <c r="C520" s="550"/>
    </row>
    <row r="521" spans="1:3">
      <c r="A521" s="602">
        <v>2070109</v>
      </c>
      <c r="B521" s="80" t="s">
        <v>422</v>
      </c>
      <c r="C521" s="550">
        <v>1948</v>
      </c>
    </row>
    <row r="522" hidden="1" spans="1:3">
      <c r="A522" s="602">
        <v>2070110</v>
      </c>
      <c r="B522" s="80" t="s">
        <v>423</v>
      </c>
      <c r="C522" s="550"/>
    </row>
    <row r="523" hidden="1" spans="1:3">
      <c r="A523" s="602">
        <v>2070111</v>
      </c>
      <c r="B523" s="80" t="s">
        <v>424</v>
      </c>
      <c r="C523" s="550"/>
    </row>
    <row r="524" spans="1:3">
      <c r="A524" s="602">
        <v>2070112</v>
      </c>
      <c r="B524" s="80" t="s">
        <v>425</v>
      </c>
      <c r="C524" s="550">
        <v>20</v>
      </c>
    </row>
    <row r="525" hidden="1" spans="1:3">
      <c r="A525" s="602">
        <v>2070113</v>
      </c>
      <c r="B525" s="80" t="s">
        <v>426</v>
      </c>
      <c r="C525" s="550"/>
    </row>
    <row r="526" spans="1:3">
      <c r="A526" s="602">
        <v>2070114</v>
      </c>
      <c r="B526" s="80" t="s">
        <v>427</v>
      </c>
      <c r="C526" s="550">
        <v>158</v>
      </c>
    </row>
    <row r="527" spans="1:3">
      <c r="A527" s="602">
        <v>2070199</v>
      </c>
      <c r="B527" s="80" t="s">
        <v>428</v>
      </c>
      <c r="C527" s="550">
        <v>1280</v>
      </c>
    </row>
    <row r="528" spans="1:3">
      <c r="A528" s="602">
        <v>20702</v>
      </c>
      <c r="B528" s="80" t="s">
        <v>429</v>
      </c>
      <c r="C528" s="550">
        <v>1680</v>
      </c>
    </row>
    <row r="529" hidden="1" spans="1:3">
      <c r="A529" s="602">
        <v>2070201</v>
      </c>
      <c r="B529" s="80" t="s">
        <v>83</v>
      </c>
      <c r="C529" s="550"/>
    </row>
    <row r="530" hidden="1" spans="1:3">
      <c r="A530" s="602">
        <v>2070202</v>
      </c>
      <c r="B530" s="80" t="s">
        <v>84</v>
      </c>
      <c r="C530" s="550"/>
    </row>
    <row r="531" hidden="1" spans="1:3">
      <c r="A531" s="602">
        <v>2070203</v>
      </c>
      <c r="B531" s="80" t="s">
        <v>85</v>
      </c>
      <c r="C531" s="550"/>
    </row>
    <row r="532" spans="1:3">
      <c r="A532" s="602">
        <v>2070204</v>
      </c>
      <c r="B532" s="80" t="s">
        <v>430</v>
      </c>
      <c r="C532" s="550">
        <v>807</v>
      </c>
    </row>
    <row r="533" spans="1:3">
      <c r="A533" s="602">
        <v>2070205</v>
      </c>
      <c r="B533" s="80" t="s">
        <v>431</v>
      </c>
      <c r="C533" s="550">
        <v>873</v>
      </c>
    </row>
    <row r="534" hidden="1" spans="1:3">
      <c r="A534" s="602">
        <v>2070206</v>
      </c>
      <c r="B534" s="80" t="s">
        <v>432</v>
      </c>
      <c r="C534" s="550"/>
    </row>
    <row r="535" hidden="1" spans="1:3">
      <c r="A535" s="602">
        <v>2070299</v>
      </c>
      <c r="B535" s="80" t="s">
        <v>433</v>
      </c>
      <c r="C535" s="550"/>
    </row>
    <row r="536" spans="1:3">
      <c r="A536" s="602">
        <v>20703</v>
      </c>
      <c r="B536" s="80" t="s">
        <v>434</v>
      </c>
      <c r="C536" s="550">
        <v>1944</v>
      </c>
    </row>
    <row r="537" hidden="1" spans="1:3">
      <c r="A537" s="602">
        <v>2070301</v>
      </c>
      <c r="B537" s="80" t="s">
        <v>83</v>
      </c>
      <c r="C537" s="550"/>
    </row>
    <row r="538" hidden="1" spans="1:3">
      <c r="A538" s="602">
        <v>2070302</v>
      </c>
      <c r="B538" s="80" t="s">
        <v>84</v>
      </c>
      <c r="C538" s="550"/>
    </row>
    <row r="539" hidden="1" spans="1:3">
      <c r="A539" s="602">
        <v>2070303</v>
      </c>
      <c r="B539" s="80" t="s">
        <v>85</v>
      </c>
      <c r="C539" s="550"/>
    </row>
    <row r="540" spans="1:3">
      <c r="A540" s="602">
        <v>2070304</v>
      </c>
      <c r="B540" s="80" t="s">
        <v>435</v>
      </c>
      <c r="C540" s="550">
        <v>412</v>
      </c>
    </row>
    <row r="541" hidden="1" spans="1:3">
      <c r="A541" s="602">
        <v>2070305</v>
      </c>
      <c r="B541" s="80" t="s">
        <v>436</v>
      </c>
      <c r="C541" s="550"/>
    </row>
    <row r="542" spans="1:3">
      <c r="A542" s="602">
        <v>2070306</v>
      </c>
      <c r="B542" s="80" t="s">
        <v>437</v>
      </c>
      <c r="C542" s="550">
        <v>80</v>
      </c>
    </row>
    <row r="543" hidden="1" spans="1:3">
      <c r="A543" s="602">
        <v>2070307</v>
      </c>
      <c r="B543" s="80" t="s">
        <v>438</v>
      </c>
      <c r="C543" s="550"/>
    </row>
    <row r="544" spans="1:3">
      <c r="A544" s="602">
        <v>2070308</v>
      </c>
      <c r="B544" s="80" t="s">
        <v>439</v>
      </c>
      <c r="C544" s="550">
        <v>1452</v>
      </c>
    </row>
    <row r="545" hidden="1" spans="1:3">
      <c r="A545" s="602">
        <v>2070309</v>
      </c>
      <c r="B545" s="80" t="s">
        <v>440</v>
      </c>
      <c r="C545" s="550"/>
    </row>
    <row r="546" hidden="1" spans="1:3">
      <c r="A546" s="602">
        <v>2070399</v>
      </c>
      <c r="B546" s="80" t="s">
        <v>441</v>
      </c>
      <c r="C546" s="550"/>
    </row>
    <row r="547" spans="1:3">
      <c r="A547" s="602">
        <v>20706</v>
      </c>
      <c r="B547" s="80" t="s">
        <v>442</v>
      </c>
      <c r="C547" s="550">
        <v>150</v>
      </c>
    </row>
    <row r="548" hidden="1" spans="1:3">
      <c r="A548" s="602">
        <v>2070601</v>
      </c>
      <c r="B548" s="80" t="s">
        <v>83</v>
      </c>
      <c r="C548" s="550"/>
    </row>
    <row r="549" hidden="1" spans="1:3">
      <c r="A549" s="602">
        <v>2070602</v>
      </c>
      <c r="B549" s="80" t="s">
        <v>84</v>
      </c>
      <c r="C549" s="550"/>
    </row>
    <row r="550" hidden="1" spans="1:3">
      <c r="A550" s="602">
        <v>2070603</v>
      </c>
      <c r="B550" s="80" t="s">
        <v>85</v>
      </c>
      <c r="C550" s="550"/>
    </row>
    <row r="551" hidden="1" spans="1:3">
      <c r="A551" s="602">
        <v>2070604</v>
      </c>
      <c r="B551" s="80" t="s">
        <v>443</v>
      </c>
      <c r="C551" s="550"/>
    </row>
    <row r="552" spans="1:3">
      <c r="A552" s="602">
        <v>2070605</v>
      </c>
      <c r="B552" s="80" t="s">
        <v>444</v>
      </c>
      <c r="C552" s="550">
        <v>68</v>
      </c>
    </row>
    <row r="553" hidden="1" spans="1:3">
      <c r="A553" s="602">
        <v>2070606</v>
      </c>
      <c r="B553" s="80" t="s">
        <v>445</v>
      </c>
      <c r="C553" s="550"/>
    </row>
    <row r="554" spans="1:3">
      <c r="A554" s="602">
        <v>2070607</v>
      </c>
      <c r="B554" s="80" t="s">
        <v>446</v>
      </c>
      <c r="C554" s="550">
        <v>82</v>
      </c>
    </row>
    <row r="555" hidden="1" spans="1:3">
      <c r="A555" s="602">
        <v>2070699</v>
      </c>
      <c r="B555" s="80" t="s">
        <v>447</v>
      </c>
      <c r="C555" s="550"/>
    </row>
    <row r="556" spans="1:3">
      <c r="A556" s="602">
        <v>20708</v>
      </c>
      <c r="B556" s="80" t="s">
        <v>448</v>
      </c>
      <c r="C556" s="550">
        <v>2252</v>
      </c>
    </row>
    <row r="557" hidden="1" spans="1:3">
      <c r="A557" s="602">
        <v>2070801</v>
      </c>
      <c r="B557" s="80" t="s">
        <v>83</v>
      </c>
      <c r="C557" s="550"/>
    </row>
    <row r="558" hidden="1" spans="1:3">
      <c r="A558" s="602">
        <v>2070802</v>
      </c>
      <c r="B558" s="80" t="s">
        <v>84</v>
      </c>
      <c r="C558" s="550"/>
    </row>
    <row r="559" hidden="1" spans="1:3">
      <c r="A559" s="602">
        <v>2070803</v>
      </c>
      <c r="B559" s="80" t="s">
        <v>85</v>
      </c>
      <c r="C559" s="550"/>
    </row>
    <row r="560" hidden="1" spans="1:3">
      <c r="A560" s="602">
        <v>2070806</v>
      </c>
      <c r="B560" s="80" t="s">
        <v>449</v>
      </c>
      <c r="C560" s="550"/>
    </row>
    <row r="561" spans="1:3">
      <c r="A561" s="602">
        <v>2070807</v>
      </c>
      <c r="B561" s="80" t="s">
        <v>450</v>
      </c>
      <c r="C561" s="550">
        <v>193</v>
      </c>
    </row>
    <row r="562" spans="1:3">
      <c r="A562" s="602">
        <v>2070808</v>
      </c>
      <c r="B562" s="80" t="s">
        <v>451</v>
      </c>
      <c r="C562" s="550">
        <v>2050</v>
      </c>
    </row>
    <row r="563" spans="1:3">
      <c r="A563" s="602">
        <v>2070899</v>
      </c>
      <c r="B563" s="80" t="s">
        <v>452</v>
      </c>
      <c r="C563" s="550">
        <v>9</v>
      </c>
    </row>
    <row r="564" hidden="1" spans="1:3">
      <c r="A564" s="602">
        <v>20799</v>
      </c>
      <c r="B564" s="80" t="s">
        <v>453</v>
      </c>
      <c r="C564" s="550">
        <v>0</v>
      </c>
    </row>
    <row r="565" hidden="1" spans="1:3">
      <c r="A565" s="602">
        <v>2079903</v>
      </c>
      <c r="B565" s="80" t="s">
        <v>454</v>
      </c>
      <c r="C565" s="550"/>
    </row>
    <row r="566" hidden="1" spans="1:3">
      <c r="A566" s="602">
        <v>2079999</v>
      </c>
      <c r="B566" s="80" t="s">
        <v>455</v>
      </c>
      <c r="C566" s="550"/>
    </row>
    <row r="567" spans="1:3">
      <c r="A567" s="602">
        <v>208</v>
      </c>
      <c r="B567" s="80" t="s">
        <v>456</v>
      </c>
      <c r="C567" s="550">
        <v>212219</v>
      </c>
    </row>
    <row r="568" spans="1:3">
      <c r="A568" s="602">
        <v>20801</v>
      </c>
      <c r="B568" s="80" t="s">
        <v>457</v>
      </c>
      <c r="C568" s="550">
        <v>4431</v>
      </c>
    </row>
    <row r="569" spans="1:3">
      <c r="A569" s="602">
        <v>2080101</v>
      </c>
      <c r="B569" s="80" t="s">
        <v>83</v>
      </c>
      <c r="C569" s="550">
        <v>640</v>
      </c>
    </row>
    <row r="570" spans="1:3">
      <c r="A570" s="602">
        <v>2080102</v>
      </c>
      <c r="B570" s="80" t="s">
        <v>84</v>
      </c>
      <c r="C570" s="550">
        <v>263</v>
      </c>
    </row>
    <row r="571" hidden="1" spans="1:3">
      <c r="A571" s="602">
        <v>2080103</v>
      </c>
      <c r="B571" s="80" t="s">
        <v>85</v>
      </c>
      <c r="C571" s="550"/>
    </row>
    <row r="572" hidden="1" spans="1:3">
      <c r="A572" s="602">
        <v>2080104</v>
      </c>
      <c r="B572" s="80" t="s">
        <v>458</v>
      </c>
      <c r="C572" s="550"/>
    </row>
    <row r="573" hidden="1" spans="1:3">
      <c r="A573" s="602">
        <v>2080105</v>
      </c>
      <c r="B573" s="80" t="s">
        <v>459</v>
      </c>
      <c r="C573" s="550"/>
    </row>
    <row r="574" hidden="1" spans="1:3">
      <c r="A574" s="602">
        <v>2080106</v>
      </c>
      <c r="B574" s="80" t="s">
        <v>460</v>
      </c>
      <c r="C574" s="550"/>
    </row>
    <row r="575" hidden="1" spans="1:3">
      <c r="A575" s="602">
        <v>2080107</v>
      </c>
      <c r="B575" s="80" t="s">
        <v>461</v>
      </c>
      <c r="C575" s="550"/>
    </row>
    <row r="576" spans="1:3">
      <c r="A576" s="602">
        <v>2080108</v>
      </c>
      <c r="B576" s="80" t="s">
        <v>123</v>
      </c>
      <c r="C576" s="550">
        <v>39</v>
      </c>
    </row>
    <row r="577" spans="1:3">
      <c r="A577" s="602">
        <v>2080109</v>
      </c>
      <c r="B577" s="80" t="s">
        <v>462</v>
      </c>
      <c r="C577" s="550">
        <v>1603</v>
      </c>
    </row>
    <row r="578" hidden="1" spans="1:3">
      <c r="A578" s="602">
        <v>2080110</v>
      </c>
      <c r="B578" s="80" t="s">
        <v>463</v>
      </c>
      <c r="C578" s="550"/>
    </row>
    <row r="579" hidden="1" spans="1:3">
      <c r="A579" s="602">
        <v>2080111</v>
      </c>
      <c r="B579" s="80" t="s">
        <v>464</v>
      </c>
      <c r="C579" s="550"/>
    </row>
    <row r="580" hidden="1" spans="1:3">
      <c r="A580" s="602">
        <v>2080112</v>
      </c>
      <c r="B580" s="80" t="s">
        <v>465</v>
      </c>
      <c r="C580" s="550"/>
    </row>
    <row r="581" hidden="1" spans="1:3">
      <c r="A581" s="602">
        <v>2080113</v>
      </c>
      <c r="B581" s="80" t="s">
        <v>466</v>
      </c>
      <c r="C581" s="550"/>
    </row>
    <row r="582" hidden="1" spans="1:3">
      <c r="A582" s="602">
        <v>2080114</v>
      </c>
      <c r="B582" s="80" t="s">
        <v>467</v>
      </c>
      <c r="C582" s="550"/>
    </row>
    <row r="583" hidden="1" spans="1:3">
      <c r="A583" s="602">
        <v>2080115</v>
      </c>
      <c r="B583" s="80" t="s">
        <v>468</v>
      </c>
      <c r="C583" s="550"/>
    </row>
    <row r="584" spans="1:3">
      <c r="A584" s="602">
        <v>2080116</v>
      </c>
      <c r="B584" s="80" t="s">
        <v>469</v>
      </c>
      <c r="C584" s="550">
        <v>13</v>
      </c>
    </row>
    <row r="585" spans="1:3">
      <c r="A585" s="602">
        <v>2080150</v>
      </c>
      <c r="B585" s="80" t="s">
        <v>92</v>
      </c>
      <c r="C585" s="550">
        <v>316</v>
      </c>
    </row>
    <row r="586" spans="1:3">
      <c r="A586" s="602">
        <v>2080199</v>
      </c>
      <c r="B586" s="80" t="s">
        <v>470</v>
      </c>
      <c r="C586" s="550">
        <v>1557</v>
      </c>
    </row>
    <row r="587" spans="1:3">
      <c r="A587" s="602">
        <v>20802</v>
      </c>
      <c r="B587" s="80" t="s">
        <v>471</v>
      </c>
      <c r="C587" s="550">
        <v>975</v>
      </c>
    </row>
    <row r="588" spans="1:3">
      <c r="A588" s="602">
        <v>2080201</v>
      </c>
      <c r="B588" s="80" t="s">
        <v>83</v>
      </c>
      <c r="C588" s="550">
        <v>518</v>
      </c>
    </row>
    <row r="589" hidden="1" spans="1:3">
      <c r="A589" s="602">
        <v>2080202</v>
      </c>
      <c r="B589" s="80" t="s">
        <v>84</v>
      </c>
      <c r="C589" s="550"/>
    </row>
    <row r="590" hidden="1" spans="1:3">
      <c r="A590" s="602">
        <v>2080203</v>
      </c>
      <c r="B590" s="80" t="s">
        <v>85</v>
      </c>
      <c r="C590" s="550"/>
    </row>
    <row r="591" hidden="1" spans="1:3">
      <c r="A591" s="602">
        <v>2080206</v>
      </c>
      <c r="B591" s="80" t="s">
        <v>472</v>
      </c>
      <c r="C591" s="550"/>
    </row>
    <row r="592" spans="1:3">
      <c r="A592" s="602">
        <v>2080207</v>
      </c>
      <c r="B592" s="80" t="s">
        <v>473</v>
      </c>
      <c r="C592" s="550">
        <v>20</v>
      </c>
    </row>
    <row r="593" spans="1:3">
      <c r="A593" s="602">
        <v>2080209</v>
      </c>
      <c r="B593" s="80" t="s">
        <v>474</v>
      </c>
      <c r="C593" s="550">
        <v>120</v>
      </c>
    </row>
    <row r="594" spans="1:3">
      <c r="A594" s="602">
        <v>2080299</v>
      </c>
      <c r="B594" s="80" t="s">
        <v>475</v>
      </c>
      <c r="C594" s="550">
        <v>317</v>
      </c>
    </row>
    <row r="595" hidden="1" spans="1:3">
      <c r="A595" s="602">
        <v>20804</v>
      </c>
      <c r="B595" s="80" t="s">
        <v>476</v>
      </c>
      <c r="C595" s="550">
        <v>0</v>
      </c>
    </row>
    <row r="596" hidden="1" spans="1:3">
      <c r="A596" s="602">
        <v>2080402</v>
      </c>
      <c r="B596" s="80" t="s">
        <v>477</v>
      </c>
      <c r="C596" s="550"/>
    </row>
    <row r="597" spans="1:3">
      <c r="A597" s="602">
        <v>20805</v>
      </c>
      <c r="B597" s="80" t="s">
        <v>478</v>
      </c>
      <c r="C597" s="550">
        <v>105533</v>
      </c>
    </row>
    <row r="598" spans="1:3">
      <c r="A598" s="602">
        <v>2080501</v>
      </c>
      <c r="B598" s="80" t="s">
        <v>479</v>
      </c>
      <c r="C598" s="550">
        <v>32</v>
      </c>
    </row>
    <row r="599" spans="1:3">
      <c r="A599" s="602">
        <v>2080502</v>
      </c>
      <c r="B599" s="80" t="s">
        <v>480</v>
      </c>
      <c r="C599" s="550">
        <v>14</v>
      </c>
    </row>
    <row r="600" hidden="1" spans="1:3">
      <c r="A600" s="602">
        <v>2080503</v>
      </c>
      <c r="B600" s="80" t="s">
        <v>481</v>
      </c>
      <c r="C600" s="550"/>
    </row>
    <row r="601" spans="1:3">
      <c r="A601" s="602">
        <v>2080505</v>
      </c>
      <c r="B601" s="80" t="s">
        <v>482</v>
      </c>
      <c r="C601" s="550">
        <v>47241</v>
      </c>
    </row>
    <row r="602" spans="1:3">
      <c r="A602" s="602">
        <v>2080506</v>
      </c>
      <c r="B602" s="80" t="s">
        <v>483</v>
      </c>
      <c r="C602" s="550">
        <v>24758</v>
      </c>
    </row>
    <row r="603" hidden="1" spans="1:3">
      <c r="A603" s="602">
        <v>2080507</v>
      </c>
      <c r="B603" s="80" t="s">
        <v>484</v>
      </c>
      <c r="C603" s="550"/>
    </row>
    <row r="604" hidden="1" spans="1:3">
      <c r="A604" s="602">
        <v>2080508</v>
      </c>
      <c r="B604" s="80" t="s">
        <v>485</v>
      </c>
      <c r="C604" s="550"/>
    </row>
    <row r="605" spans="1:3">
      <c r="A605" s="602">
        <v>2080599</v>
      </c>
      <c r="B605" s="80" t="s">
        <v>486</v>
      </c>
      <c r="C605" s="550">
        <v>33488</v>
      </c>
    </row>
    <row r="606" hidden="1" spans="1:3">
      <c r="A606" s="602">
        <v>20806</v>
      </c>
      <c r="B606" s="80" t="s">
        <v>487</v>
      </c>
      <c r="C606" s="550">
        <v>0</v>
      </c>
    </row>
    <row r="607" hidden="1" spans="1:3">
      <c r="A607" s="602">
        <v>2080601</v>
      </c>
      <c r="B607" s="80" t="s">
        <v>488</v>
      </c>
      <c r="C607" s="550"/>
    </row>
    <row r="608" hidden="1" spans="1:3">
      <c r="A608" s="602">
        <v>2080602</v>
      </c>
      <c r="B608" s="80" t="s">
        <v>489</v>
      </c>
      <c r="C608" s="550"/>
    </row>
    <row r="609" hidden="1" spans="1:3">
      <c r="A609" s="602">
        <v>2080699</v>
      </c>
      <c r="B609" s="80" t="s">
        <v>490</v>
      </c>
      <c r="C609" s="550"/>
    </row>
    <row r="610" spans="1:3">
      <c r="A610" s="602">
        <v>20807</v>
      </c>
      <c r="B610" s="80" t="s">
        <v>491</v>
      </c>
      <c r="C610" s="550">
        <v>8339</v>
      </c>
    </row>
    <row r="611" spans="1:3">
      <c r="A611" s="602">
        <v>2080701</v>
      </c>
      <c r="B611" s="80" t="s">
        <v>492</v>
      </c>
      <c r="C611" s="550">
        <v>747</v>
      </c>
    </row>
    <row r="612" hidden="1" spans="1:3">
      <c r="A612" s="602">
        <v>2080702</v>
      </c>
      <c r="B612" s="80" t="s">
        <v>493</v>
      </c>
      <c r="C612" s="550"/>
    </row>
    <row r="613" spans="1:3">
      <c r="A613" s="602">
        <v>2080704</v>
      </c>
      <c r="B613" s="80" t="s">
        <v>494</v>
      </c>
      <c r="C613" s="550">
        <v>3390</v>
      </c>
    </row>
    <row r="614" spans="1:3">
      <c r="A614" s="602">
        <v>2080705</v>
      </c>
      <c r="B614" s="80" t="s">
        <v>495</v>
      </c>
      <c r="C614" s="550">
        <v>1624</v>
      </c>
    </row>
    <row r="615" hidden="1" spans="1:3">
      <c r="A615" s="602">
        <v>2080709</v>
      </c>
      <c r="B615" s="80" t="s">
        <v>496</v>
      </c>
      <c r="C615" s="550"/>
    </row>
    <row r="616" spans="1:3">
      <c r="A616" s="602">
        <v>2080711</v>
      </c>
      <c r="B616" s="80" t="s">
        <v>497</v>
      </c>
      <c r="C616" s="550">
        <v>131</v>
      </c>
    </row>
    <row r="617" hidden="1" spans="1:3">
      <c r="A617" s="602">
        <v>2080712</v>
      </c>
      <c r="B617" s="80" t="s">
        <v>498</v>
      </c>
      <c r="C617" s="550"/>
    </row>
    <row r="618" hidden="1" spans="1:3">
      <c r="A618" s="602">
        <v>2080713</v>
      </c>
      <c r="B618" s="80" t="s">
        <v>499</v>
      </c>
      <c r="C618" s="550"/>
    </row>
    <row r="619" spans="1:3">
      <c r="A619" s="602">
        <v>2080799</v>
      </c>
      <c r="B619" s="80" t="s">
        <v>500</v>
      </c>
      <c r="C619" s="550">
        <v>2447</v>
      </c>
    </row>
    <row r="620" spans="1:3">
      <c r="A620" s="602">
        <v>20808</v>
      </c>
      <c r="B620" s="80" t="s">
        <v>501</v>
      </c>
      <c r="C620" s="550">
        <v>15360</v>
      </c>
    </row>
    <row r="621" spans="1:3">
      <c r="A621" s="602">
        <v>2080801</v>
      </c>
      <c r="B621" s="80" t="s">
        <v>502</v>
      </c>
      <c r="C621" s="550">
        <v>3489</v>
      </c>
    </row>
    <row r="622" spans="1:3">
      <c r="A622" s="602">
        <v>2080802</v>
      </c>
      <c r="B622" s="80" t="s">
        <v>503</v>
      </c>
      <c r="C622" s="550">
        <v>3108</v>
      </c>
    </row>
    <row r="623" spans="1:3">
      <c r="A623" s="602">
        <v>2080803</v>
      </c>
      <c r="B623" s="80" t="s">
        <v>504</v>
      </c>
      <c r="C623" s="550">
        <v>6281</v>
      </c>
    </row>
    <row r="624" spans="1:3">
      <c r="A624" s="602">
        <v>2080805</v>
      </c>
      <c r="B624" s="80" t="s">
        <v>505</v>
      </c>
      <c r="C624" s="550">
        <v>1419</v>
      </c>
    </row>
    <row r="625" hidden="1" spans="1:3">
      <c r="A625" s="602">
        <v>2080806</v>
      </c>
      <c r="B625" s="80" t="s">
        <v>506</v>
      </c>
      <c r="C625" s="550"/>
    </row>
    <row r="626" spans="1:3">
      <c r="A626" s="602">
        <v>2080807</v>
      </c>
      <c r="B626" s="80" t="s">
        <v>507</v>
      </c>
      <c r="C626" s="550">
        <v>68</v>
      </c>
    </row>
    <row r="627" spans="1:3">
      <c r="A627" s="602">
        <v>2080808</v>
      </c>
      <c r="B627" s="80" t="s">
        <v>508</v>
      </c>
      <c r="C627" s="550">
        <v>41</v>
      </c>
    </row>
    <row r="628" spans="1:3">
      <c r="A628" s="602">
        <v>2080899</v>
      </c>
      <c r="B628" s="80" t="s">
        <v>509</v>
      </c>
      <c r="C628" s="550">
        <v>954</v>
      </c>
    </row>
    <row r="629" spans="1:3">
      <c r="A629" s="602">
        <v>20809</v>
      </c>
      <c r="B629" s="80" t="s">
        <v>510</v>
      </c>
      <c r="C629" s="550">
        <v>4454</v>
      </c>
    </row>
    <row r="630" spans="1:3">
      <c r="A630" s="602">
        <v>2080901</v>
      </c>
      <c r="B630" s="80" t="s">
        <v>511</v>
      </c>
      <c r="C630" s="550">
        <v>2056</v>
      </c>
    </row>
    <row r="631" spans="1:3">
      <c r="A631" s="602">
        <v>2080902</v>
      </c>
      <c r="B631" s="80" t="s">
        <v>512</v>
      </c>
      <c r="C631" s="550">
        <v>537</v>
      </c>
    </row>
    <row r="632" spans="1:3">
      <c r="A632" s="602">
        <v>2080903</v>
      </c>
      <c r="B632" s="80" t="s">
        <v>513</v>
      </c>
      <c r="C632" s="550">
        <v>168</v>
      </c>
    </row>
    <row r="633" spans="1:3">
      <c r="A633" s="602">
        <v>2080904</v>
      </c>
      <c r="B633" s="80" t="s">
        <v>514</v>
      </c>
      <c r="C633" s="550">
        <v>93</v>
      </c>
    </row>
    <row r="634" spans="1:3">
      <c r="A634" s="602">
        <v>2080905</v>
      </c>
      <c r="B634" s="80" t="s">
        <v>515</v>
      </c>
      <c r="C634" s="550">
        <v>1485</v>
      </c>
    </row>
    <row r="635" spans="1:3">
      <c r="A635" s="602">
        <v>2080999</v>
      </c>
      <c r="B635" s="80" t="s">
        <v>516</v>
      </c>
      <c r="C635" s="550">
        <v>115</v>
      </c>
    </row>
    <row r="636" spans="1:3">
      <c r="A636" s="602">
        <v>20810</v>
      </c>
      <c r="B636" s="80" t="s">
        <v>517</v>
      </c>
      <c r="C636" s="550">
        <v>9127</v>
      </c>
    </row>
    <row r="637" spans="1:3">
      <c r="A637" s="602">
        <v>2081001</v>
      </c>
      <c r="B637" s="80" t="s">
        <v>518</v>
      </c>
      <c r="C637" s="550">
        <v>1111</v>
      </c>
    </row>
    <row r="638" spans="1:3">
      <c r="A638" s="602">
        <v>2081002</v>
      </c>
      <c r="B638" s="80" t="s">
        <v>519</v>
      </c>
      <c r="C638" s="550">
        <v>2465</v>
      </c>
    </row>
    <row r="639" hidden="1" spans="1:3">
      <c r="A639" s="602">
        <v>2081003</v>
      </c>
      <c r="B639" s="80" t="s">
        <v>520</v>
      </c>
      <c r="C639" s="550"/>
    </row>
    <row r="640" spans="1:3">
      <c r="A640" s="602">
        <v>2081004</v>
      </c>
      <c r="B640" s="80" t="s">
        <v>521</v>
      </c>
      <c r="C640" s="550">
        <v>62</v>
      </c>
    </row>
    <row r="641" spans="1:3">
      <c r="A641" s="602">
        <v>2081005</v>
      </c>
      <c r="B641" s="80" t="s">
        <v>522</v>
      </c>
      <c r="C641" s="550">
        <v>905</v>
      </c>
    </row>
    <row r="642" spans="1:3">
      <c r="A642" s="602">
        <v>2081006</v>
      </c>
      <c r="B642" s="80" t="s">
        <v>523</v>
      </c>
      <c r="C642" s="550">
        <v>1340</v>
      </c>
    </row>
    <row r="643" spans="1:3">
      <c r="A643" s="602">
        <v>2081099</v>
      </c>
      <c r="B643" s="80" t="s">
        <v>524</v>
      </c>
      <c r="C643" s="550">
        <v>3244</v>
      </c>
    </row>
    <row r="644" spans="1:3">
      <c r="A644" s="602">
        <v>20811</v>
      </c>
      <c r="B644" s="80" t="s">
        <v>525</v>
      </c>
      <c r="C644" s="550">
        <v>6801</v>
      </c>
    </row>
    <row r="645" spans="1:3">
      <c r="A645" s="602">
        <v>2081101</v>
      </c>
      <c r="B645" s="80" t="s">
        <v>83</v>
      </c>
      <c r="C645" s="550">
        <v>107</v>
      </c>
    </row>
    <row r="646" spans="1:3">
      <c r="A646" s="602">
        <v>2081102</v>
      </c>
      <c r="B646" s="80" t="s">
        <v>84</v>
      </c>
      <c r="C646" s="550">
        <v>20</v>
      </c>
    </row>
    <row r="647" hidden="1" spans="1:3">
      <c r="A647" s="602">
        <v>2081103</v>
      </c>
      <c r="B647" s="80" t="s">
        <v>85</v>
      </c>
      <c r="C647" s="550"/>
    </row>
    <row r="648" spans="1:3">
      <c r="A648" s="602">
        <v>2081104</v>
      </c>
      <c r="B648" s="80" t="s">
        <v>526</v>
      </c>
      <c r="C648" s="550">
        <v>1909</v>
      </c>
    </row>
    <row r="649" spans="1:3">
      <c r="A649" s="602">
        <v>2081105</v>
      </c>
      <c r="B649" s="80" t="s">
        <v>527</v>
      </c>
      <c r="C649" s="550">
        <v>245</v>
      </c>
    </row>
    <row r="650" hidden="1" spans="1:3">
      <c r="A650" s="602">
        <v>2081106</v>
      </c>
      <c r="B650" s="80" t="s">
        <v>528</v>
      </c>
      <c r="C650" s="550"/>
    </row>
    <row r="651" spans="1:3">
      <c r="A651" s="602">
        <v>2081107</v>
      </c>
      <c r="B651" s="80" t="s">
        <v>529</v>
      </c>
      <c r="C651" s="550">
        <v>3367</v>
      </c>
    </row>
    <row r="652" spans="1:3">
      <c r="A652" s="602">
        <v>2081199</v>
      </c>
      <c r="B652" s="80" t="s">
        <v>530</v>
      </c>
      <c r="C652" s="550">
        <v>1153</v>
      </c>
    </row>
    <row r="653" spans="1:3">
      <c r="A653" s="602">
        <v>20816</v>
      </c>
      <c r="B653" s="80" t="s">
        <v>531</v>
      </c>
      <c r="C653" s="550">
        <v>146</v>
      </c>
    </row>
    <row r="654" spans="1:3">
      <c r="A654" s="602">
        <v>2081601</v>
      </c>
      <c r="B654" s="80" t="s">
        <v>83</v>
      </c>
      <c r="C654" s="550">
        <v>113</v>
      </c>
    </row>
    <row r="655" spans="1:3">
      <c r="A655" s="602">
        <v>2081602</v>
      </c>
      <c r="B655" s="80" t="s">
        <v>84</v>
      </c>
      <c r="C655" s="550">
        <v>33</v>
      </c>
    </row>
    <row r="656" hidden="1" spans="1:3">
      <c r="A656" s="602">
        <v>2081603</v>
      </c>
      <c r="B656" s="80" t="s">
        <v>85</v>
      </c>
      <c r="C656" s="550"/>
    </row>
    <row r="657" hidden="1" spans="1:3">
      <c r="A657" s="602">
        <v>2081650</v>
      </c>
      <c r="B657" s="80" t="s">
        <v>92</v>
      </c>
      <c r="C657" s="550"/>
    </row>
    <row r="658" hidden="1" spans="1:3">
      <c r="A658" s="602">
        <v>2081699</v>
      </c>
      <c r="B658" s="80" t="s">
        <v>532</v>
      </c>
      <c r="C658" s="550"/>
    </row>
    <row r="659" spans="1:3">
      <c r="A659" s="602">
        <v>20819</v>
      </c>
      <c r="B659" s="80" t="s">
        <v>533</v>
      </c>
      <c r="C659" s="550">
        <v>34484</v>
      </c>
    </row>
    <row r="660" spans="1:3">
      <c r="A660" s="602">
        <v>2081901</v>
      </c>
      <c r="B660" s="80" t="s">
        <v>534</v>
      </c>
      <c r="C660" s="550">
        <v>10415</v>
      </c>
    </row>
    <row r="661" spans="1:3">
      <c r="A661" s="602">
        <v>2081902</v>
      </c>
      <c r="B661" s="80" t="s">
        <v>535</v>
      </c>
      <c r="C661" s="550">
        <v>24069</v>
      </c>
    </row>
    <row r="662" spans="1:3">
      <c r="A662" s="602">
        <v>20820</v>
      </c>
      <c r="B662" s="80" t="s">
        <v>536</v>
      </c>
      <c r="C662" s="550">
        <v>2145</v>
      </c>
    </row>
    <row r="663" spans="1:3">
      <c r="A663" s="602">
        <v>2082001</v>
      </c>
      <c r="B663" s="80" t="s">
        <v>537</v>
      </c>
      <c r="C663" s="550">
        <v>2124</v>
      </c>
    </row>
    <row r="664" spans="1:3">
      <c r="A664" s="602">
        <v>2082002</v>
      </c>
      <c r="B664" s="80" t="s">
        <v>538</v>
      </c>
      <c r="C664" s="550">
        <v>21</v>
      </c>
    </row>
    <row r="665" spans="1:3">
      <c r="A665" s="602">
        <v>20821</v>
      </c>
      <c r="B665" s="80" t="s">
        <v>539</v>
      </c>
      <c r="C665" s="550">
        <v>14769</v>
      </c>
    </row>
    <row r="666" spans="1:3">
      <c r="A666" s="602">
        <v>2082101</v>
      </c>
      <c r="B666" s="80" t="s">
        <v>540</v>
      </c>
      <c r="C666" s="550">
        <v>8429</v>
      </c>
    </row>
    <row r="667" spans="1:3">
      <c r="A667" s="602">
        <v>2082102</v>
      </c>
      <c r="B667" s="80" t="s">
        <v>541</v>
      </c>
      <c r="C667" s="550">
        <v>6340</v>
      </c>
    </row>
    <row r="668" hidden="1" spans="1:3">
      <c r="A668" s="602">
        <v>20824</v>
      </c>
      <c r="B668" s="80" t="s">
        <v>542</v>
      </c>
      <c r="C668" s="550">
        <v>0</v>
      </c>
    </row>
    <row r="669" hidden="1" spans="1:3">
      <c r="A669" s="602">
        <v>2082401</v>
      </c>
      <c r="B669" s="80" t="s">
        <v>543</v>
      </c>
      <c r="C669" s="550"/>
    </row>
    <row r="670" hidden="1" spans="1:3">
      <c r="A670" s="602">
        <v>2082402</v>
      </c>
      <c r="B670" s="80" t="s">
        <v>544</v>
      </c>
      <c r="C670" s="550"/>
    </row>
    <row r="671" spans="1:3">
      <c r="A671" s="602">
        <v>20825</v>
      </c>
      <c r="B671" s="80" t="s">
        <v>545</v>
      </c>
      <c r="C671" s="550">
        <v>1543</v>
      </c>
    </row>
    <row r="672" spans="1:3">
      <c r="A672" s="602">
        <v>2082501</v>
      </c>
      <c r="B672" s="80" t="s">
        <v>546</v>
      </c>
      <c r="C672" s="550">
        <v>1092</v>
      </c>
    </row>
    <row r="673" spans="1:3">
      <c r="A673" s="602">
        <v>2082502</v>
      </c>
      <c r="B673" s="80" t="s">
        <v>547</v>
      </c>
      <c r="C673" s="550">
        <v>451</v>
      </c>
    </row>
    <row r="674" hidden="1" spans="1:3">
      <c r="A674" s="602">
        <v>20826</v>
      </c>
      <c r="B674" s="80" t="s">
        <v>548</v>
      </c>
      <c r="C674" s="550">
        <v>0</v>
      </c>
    </row>
    <row r="675" hidden="1" spans="1:3">
      <c r="A675" s="602">
        <v>2082601</v>
      </c>
      <c r="B675" s="80" t="s">
        <v>549</v>
      </c>
      <c r="C675" s="550"/>
    </row>
    <row r="676" hidden="1" spans="1:3">
      <c r="A676" s="602">
        <v>2082602</v>
      </c>
      <c r="B676" s="80" t="s">
        <v>550</v>
      </c>
      <c r="C676" s="550"/>
    </row>
    <row r="677" hidden="1" spans="1:3">
      <c r="A677" s="602">
        <v>2082699</v>
      </c>
      <c r="B677" s="80" t="s">
        <v>551</v>
      </c>
      <c r="C677" s="550"/>
    </row>
    <row r="678" hidden="1" spans="1:3">
      <c r="A678" s="602">
        <v>20827</v>
      </c>
      <c r="B678" s="80" t="s">
        <v>552</v>
      </c>
      <c r="C678" s="550">
        <v>0</v>
      </c>
    </row>
    <row r="679" hidden="1" spans="1:3">
      <c r="A679" s="602">
        <v>2082701</v>
      </c>
      <c r="B679" s="80" t="s">
        <v>553</v>
      </c>
      <c r="C679" s="550"/>
    </row>
    <row r="680" hidden="1" spans="1:3">
      <c r="A680" s="602">
        <v>2082702</v>
      </c>
      <c r="B680" s="80" t="s">
        <v>554</v>
      </c>
      <c r="C680" s="550"/>
    </row>
    <row r="681" hidden="1" spans="1:3">
      <c r="A681" s="602">
        <v>2082799</v>
      </c>
      <c r="B681" s="80" t="s">
        <v>555</v>
      </c>
      <c r="C681" s="550"/>
    </row>
    <row r="682" spans="1:3">
      <c r="A682" s="602">
        <v>20828</v>
      </c>
      <c r="B682" s="80" t="s">
        <v>556</v>
      </c>
      <c r="C682" s="550">
        <v>939</v>
      </c>
    </row>
    <row r="683" spans="1:3">
      <c r="A683" s="602">
        <v>2082801</v>
      </c>
      <c r="B683" s="80" t="s">
        <v>83</v>
      </c>
      <c r="C683" s="550">
        <v>222</v>
      </c>
    </row>
    <row r="684" hidden="1" spans="1:3">
      <c r="A684" s="602">
        <v>2082802</v>
      </c>
      <c r="B684" s="80" t="s">
        <v>84</v>
      </c>
      <c r="C684" s="550"/>
    </row>
    <row r="685" hidden="1" spans="1:3">
      <c r="A685" s="602">
        <v>2082803</v>
      </c>
      <c r="B685" s="80" t="s">
        <v>85</v>
      </c>
      <c r="C685" s="550"/>
    </row>
    <row r="686" spans="1:3">
      <c r="A686" s="602">
        <v>2082804</v>
      </c>
      <c r="B686" s="80" t="s">
        <v>557</v>
      </c>
      <c r="C686" s="550">
        <v>112</v>
      </c>
    </row>
    <row r="687" hidden="1" spans="1:3">
      <c r="A687" s="602">
        <v>2082805</v>
      </c>
      <c r="B687" s="80" t="s">
        <v>558</v>
      </c>
      <c r="C687" s="550"/>
    </row>
    <row r="688" hidden="1" spans="1:3">
      <c r="A688" s="602">
        <v>2082806</v>
      </c>
      <c r="B688" s="80" t="s">
        <v>123</v>
      </c>
      <c r="C688" s="550"/>
    </row>
    <row r="689" spans="1:3">
      <c r="A689" s="602">
        <v>2082850</v>
      </c>
      <c r="B689" s="80" t="s">
        <v>92</v>
      </c>
      <c r="C689" s="550">
        <v>346</v>
      </c>
    </row>
    <row r="690" spans="1:3">
      <c r="A690" s="602">
        <v>2082899</v>
      </c>
      <c r="B690" s="80" t="s">
        <v>559</v>
      </c>
      <c r="C690" s="550">
        <v>259</v>
      </c>
    </row>
    <row r="691" spans="1:3">
      <c r="A691" s="602">
        <v>20830</v>
      </c>
      <c r="B691" s="80" t="s">
        <v>560</v>
      </c>
      <c r="C691" s="550">
        <v>3173</v>
      </c>
    </row>
    <row r="692" hidden="1" spans="1:3">
      <c r="A692" s="602">
        <v>2083001</v>
      </c>
      <c r="B692" s="80" t="s">
        <v>561</v>
      </c>
      <c r="C692" s="550"/>
    </row>
    <row r="693" spans="1:3">
      <c r="A693" s="602">
        <v>2083099</v>
      </c>
      <c r="B693" s="80" t="s">
        <v>562</v>
      </c>
      <c r="C693" s="550">
        <v>3173</v>
      </c>
    </row>
    <row r="694" hidden="1" spans="1:3">
      <c r="A694" s="602">
        <v>20899</v>
      </c>
      <c r="B694" s="80" t="s">
        <v>563</v>
      </c>
      <c r="C694" s="550">
        <v>0</v>
      </c>
    </row>
    <row r="695" hidden="1" spans="1:3">
      <c r="A695" s="602">
        <v>2089999</v>
      </c>
      <c r="B695" s="80" t="s">
        <v>564</v>
      </c>
      <c r="C695" s="550"/>
    </row>
    <row r="696" spans="1:3">
      <c r="A696" s="602">
        <v>210</v>
      </c>
      <c r="B696" s="80" t="s">
        <v>565</v>
      </c>
      <c r="C696" s="550">
        <v>97651</v>
      </c>
    </row>
    <row r="697" spans="1:3">
      <c r="A697" s="602">
        <v>21001</v>
      </c>
      <c r="B697" s="80" t="s">
        <v>566</v>
      </c>
      <c r="C697" s="550">
        <v>2810</v>
      </c>
    </row>
    <row r="698" spans="1:3">
      <c r="A698" s="602">
        <v>2100101</v>
      </c>
      <c r="B698" s="80" t="s">
        <v>83</v>
      </c>
      <c r="C698" s="550">
        <v>435</v>
      </c>
    </row>
    <row r="699" spans="1:3">
      <c r="A699" s="602">
        <v>2100102</v>
      </c>
      <c r="B699" s="80" t="s">
        <v>84</v>
      </c>
      <c r="C699" s="550">
        <v>19</v>
      </c>
    </row>
    <row r="700" hidden="1" spans="1:3">
      <c r="A700" s="602">
        <v>2100103</v>
      </c>
      <c r="B700" s="80" t="s">
        <v>85</v>
      </c>
      <c r="C700" s="550"/>
    </row>
    <row r="701" spans="1:3">
      <c r="A701" s="602">
        <v>2100199</v>
      </c>
      <c r="B701" s="80" t="s">
        <v>567</v>
      </c>
      <c r="C701" s="550">
        <v>2356</v>
      </c>
    </row>
    <row r="702" spans="1:3">
      <c r="A702" s="602">
        <v>21002</v>
      </c>
      <c r="B702" s="80" t="s">
        <v>568</v>
      </c>
      <c r="C702" s="550">
        <v>216</v>
      </c>
    </row>
    <row r="703" spans="1:3">
      <c r="A703" s="602">
        <v>2100201</v>
      </c>
      <c r="B703" s="80" t="s">
        <v>569</v>
      </c>
      <c r="C703" s="550">
        <v>27</v>
      </c>
    </row>
    <row r="704" spans="1:3">
      <c r="A704" s="602">
        <v>2100202</v>
      </c>
      <c r="B704" s="80" t="s">
        <v>570</v>
      </c>
      <c r="C704" s="550">
        <v>4</v>
      </c>
    </row>
    <row r="705" hidden="1" spans="1:3">
      <c r="A705" s="602">
        <v>2100203</v>
      </c>
      <c r="B705" s="80" t="s">
        <v>571</v>
      </c>
      <c r="C705" s="550"/>
    </row>
    <row r="706" hidden="1" spans="1:3">
      <c r="A706" s="602">
        <v>2100204</v>
      </c>
      <c r="B706" s="80" t="s">
        <v>572</v>
      </c>
      <c r="C706" s="550"/>
    </row>
    <row r="707" hidden="1" spans="1:3">
      <c r="A707" s="602">
        <v>2100205</v>
      </c>
      <c r="B707" s="80" t="s">
        <v>573</v>
      </c>
      <c r="C707" s="550"/>
    </row>
    <row r="708" hidden="1" spans="1:3">
      <c r="A708" s="602">
        <v>2100206</v>
      </c>
      <c r="B708" s="80" t="s">
        <v>574</v>
      </c>
      <c r="C708" s="550"/>
    </row>
    <row r="709" hidden="1" spans="1:3">
      <c r="A709" s="602">
        <v>2100207</v>
      </c>
      <c r="B709" s="80" t="s">
        <v>575</v>
      </c>
      <c r="C709" s="550"/>
    </row>
    <row r="710" hidden="1" spans="1:3">
      <c r="A710" s="602">
        <v>2100208</v>
      </c>
      <c r="B710" s="80" t="s">
        <v>576</v>
      </c>
      <c r="C710" s="550"/>
    </row>
    <row r="711" hidden="1" spans="1:3">
      <c r="A711" s="602">
        <v>2100209</v>
      </c>
      <c r="B711" s="80" t="s">
        <v>577</v>
      </c>
      <c r="C711" s="550"/>
    </row>
    <row r="712" hidden="1" spans="1:3">
      <c r="A712" s="602">
        <v>2100210</v>
      </c>
      <c r="B712" s="80" t="s">
        <v>578</v>
      </c>
      <c r="C712" s="550"/>
    </row>
    <row r="713" hidden="1" spans="1:3">
      <c r="A713" s="602">
        <v>2100211</v>
      </c>
      <c r="B713" s="80" t="s">
        <v>579</v>
      </c>
      <c r="C713" s="550"/>
    </row>
    <row r="714" hidden="1" spans="1:3">
      <c r="A714" s="602">
        <v>2100212</v>
      </c>
      <c r="B714" s="80" t="s">
        <v>580</v>
      </c>
      <c r="C714" s="550"/>
    </row>
    <row r="715" hidden="1" spans="1:3">
      <c r="A715" s="602">
        <v>2100213</v>
      </c>
      <c r="B715" s="80" t="s">
        <v>581</v>
      </c>
      <c r="C715" s="550"/>
    </row>
    <row r="716" spans="1:3">
      <c r="A716" s="602">
        <v>2100299</v>
      </c>
      <c r="B716" s="80" t="s">
        <v>582</v>
      </c>
      <c r="C716" s="550">
        <v>185</v>
      </c>
    </row>
    <row r="717" spans="1:3">
      <c r="A717" s="602">
        <v>21003</v>
      </c>
      <c r="B717" s="80" t="s">
        <v>583</v>
      </c>
      <c r="C717" s="550">
        <v>15652</v>
      </c>
    </row>
    <row r="718" spans="1:3">
      <c r="A718" s="602">
        <v>2100301</v>
      </c>
      <c r="B718" s="80" t="s">
        <v>584</v>
      </c>
      <c r="C718" s="550">
        <v>3001</v>
      </c>
    </row>
    <row r="719" spans="1:3">
      <c r="A719" s="602">
        <v>2100302</v>
      </c>
      <c r="B719" s="80" t="s">
        <v>585</v>
      </c>
      <c r="C719" s="550">
        <v>10616</v>
      </c>
    </row>
    <row r="720" spans="1:3">
      <c r="A720" s="602">
        <v>2100399</v>
      </c>
      <c r="B720" s="80" t="s">
        <v>586</v>
      </c>
      <c r="C720" s="550">
        <v>2035</v>
      </c>
    </row>
    <row r="721" spans="1:3">
      <c r="A721" s="602">
        <v>21004</v>
      </c>
      <c r="B721" s="80" t="s">
        <v>587</v>
      </c>
      <c r="C721" s="550">
        <v>20403</v>
      </c>
    </row>
    <row r="722" spans="1:3">
      <c r="A722" s="602">
        <v>2100401</v>
      </c>
      <c r="B722" s="80" t="s">
        <v>588</v>
      </c>
      <c r="C722" s="550">
        <v>2818</v>
      </c>
    </row>
    <row r="723" spans="1:3">
      <c r="A723" s="602">
        <v>2100402</v>
      </c>
      <c r="B723" s="80" t="s">
        <v>589</v>
      </c>
      <c r="C723" s="550">
        <v>549</v>
      </c>
    </row>
    <row r="724" spans="1:3">
      <c r="A724" s="602">
        <v>2100403</v>
      </c>
      <c r="B724" s="80" t="s">
        <v>590</v>
      </c>
      <c r="C724" s="550">
        <v>1875</v>
      </c>
    </row>
    <row r="725" spans="1:3">
      <c r="A725" s="602">
        <v>2100404</v>
      </c>
      <c r="B725" s="80" t="s">
        <v>591</v>
      </c>
      <c r="C725" s="550">
        <v>1316</v>
      </c>
    </row>
    <row r="726" hidden="1" spans="1:3">
      <c r="A726" s="602">
        <v>2100405</v>
      </c>
      <c r="B726" s="80" t="s">
        <v>592</v>
      </c>
      <c r="C726" s="550"/>
    </row>
    <row r="727" hidden="1" spans="1:3">
      <c r="A727" s="602">
        <v>2100406</v>
      </c>
      <c r="B727" s="80" t="s">
        <v>593</v>
      </c>
      <c r="C727" s="550"/>
    </row>
    <row r="728" hidden="1" spans="1:3">
      <c r="A728" s="602">
        <v>2100407</v>
      </c>
      <c r="B728" s="80" t="s">
        <v>594</v>
      </c>
      <c r="C728" s="550"/>
    </row>
    <row r="729" spans="1:3">
      <c r="A729" s="602">
        <v>2100408</v>
      </c>
      <c r="B729" s="80" t="s">
        <v>595</v>
      </c>
      <c r="C729" s="550">
        <v>11530</v>
      </c>
    </row>
    <row r="730" spans="1:3">
      <c r="A730" s="602">
        <v>2100409</v>
      </c>
      <c r="B730" s="80" t="s">
        <v>596</v>
      </c>
      <c r="C730" s="550">
        <v>1086</v>
      </c>
    </row>
    <row r="731" hidden="1" spans="1:3">
      <c r="A731" s="602">
        <v>2100410</v>
      </c>
      <c r="B731" s="80" t="s">
        <v>597</v>
      </c>
      <c r="C731" s="550"/>
    </row>
    <row r="732" spans="1:3">
      <c r="A732" s="602">
        <v>2100499</v>
      </c>
      <c r="B732" s="80" t="s">
        <v>598</v>
      </c>
      <c r="C732" s="550">
        <v>1229</v>
      </c>
    </row>
    <row r="733" spans="1:3">
      <c r="A733" s="602">
        <v>21007</v>
      </c>
      <c r="B733" s="80" t="s">
        <v>599</v>
      </c>
      <c r="C733" s="550">
        <v>6676</v>
      </c>
    </row>
    <row r="734" spans="1:3">
      <c r="A734" s="602">
        <v>2100716</v>
      </c>
      <c r="B734" s="80" t="s">
        <v>600</v>
      </c>
      <c r="C734" s="550">
        <v>149</v>
      </c>
    </row>
    <row r="735" spans="1:3">
      <c r="A735" s="602">
        <v>2100717</v>
      </c>
      <c r="B735" s="80" t="s">
        <v>601</v>
      </c>
      <c r="C735" s="550">
        <v>6527</v>
      </c>
    </row>
    <row r="736" hidden="1" spans="1:3">
      <c r="A736" s="602">
        <v>2100799</v>
      </c>
      <c r="B736" s="80" t="s">
        <v>602</v>
      </c>
      <c r="C736" s="550"/>
    </row>
    <row r="737" spans="1:3">
      <c r="A737" s="602">
        <v>21011</v>
      </c>
      <c r="B737" s="80" t="s">
        <v>603</v>
      </c>
      <c r="C737" s="550">
        <v>28869</v>
      </c>
    </row>
    <row r="738" spans="1:3">
      <c r="A738" s="602">
        <v>2101101</v>
      </c>
      <c r="B738" s="80" t="s">
        <v>604</v>
      </c>
      <c r="C738" s="550">
        <v>7420</v>
      </c>
    </row>
    <row r="739" spans="1:3">
      <c r="A739" s="602">
        <v>2101102</v>
      </c>
      <c r="B739" s="80" t="s">
        <v>605</v>
      </c>
      <c r="C739" s="550">
        <v>20498</v>
      </c>
    </row>
    <row r="740" hidden="1" spans="1:3">
      <c r="A740" s="602">
        <v>2101103</v>
      </c>
      <c r="B740" s="80" t="s">
        <v>606</v>
      </c>
      <c r="C740" s="550"/>
    </row>
    <row r="741" spans="1:3">
      <c r="A741" s="602">
        <v>2101199</v>
      </c>
      <c r="B741" s="80" t="s">
        <v>607</v>
      </c>
      <c r="C741" s="550">
        <v>951</v>
      </c>
    </row>
    <row r="742" spans="1:3">
      <c r="A742" s="602">
        <v>21012</v>
      </c>
      <c r="B742" s="80" t="s">
        <v>608</v>
      </c>
      <c r="C742" s="550">
        <v>3438</v>
      </c>
    </row>
    <row r="743" spans="1:3">
      <c r="A743" s="602">
        <v>2101201</v>
      </c>
      <c r="B743" s="80" t="s">
        <v>609</v>
      </c>
      <c r="C743" s="550">
        <v>54</v>
      </c>
    </row>
    <row r="744" spans="1:3">
      <c r="A744" s="602">
        <v>2101202</v>
      </c>
      <c r="B744" s="80" t="s">
        <v>610</v>
      </c>
      <c r="C744" s="550">
        <v>3384</v>
      </c>
    </row>
    <row r="745" hidden="1" spans="1:3">
      <c r="A745" s="602">
        <v>2101299</v>
      </c>
      <c r="B745" s="80" t="s">
        <v>611</v>
      </c>
      <c r="C745" s="550"/>
    </row>
    <row r="746" spans="1:3">
      <c r="A746" s="602">
        <v>21013</v>
      </c>
      <c r="B746" s="80" t="s">
        <v>612</v>
      </c>
      <c r="C746" s="550">
        <v>7944</v>
      </c>
    </row>
    <row r="747" spans="1:3">
      <c r="A747" s="602">
        <v>2101301</v>
      </c>
      <c r="B747" s="80" t="s">
        <v>613</v>
      </c>
      <c r="C747" s="550">
        <v>7890</v>
      </c>
    </row>
    <row r="748" hidden="1" spans="1:3">
      <c r="A748" s="602">
        <v>2101302</v>
      </c>
      <c r="B748" s="80" t="s">
        <v>614</v>
      </c>
      <c r="C748" s="550"/>
    </row>
    <row r="749" spans="1:3">
      <c r="A749" s="602">
        <v>2101399</v>
      </c>
      <c r="B749" s="80" t="s">
        <v>615</v>
      </c>
      <c r="C749" s="550">
        <v>54</v>
      </c>
    </row>
    <row r="750" spans="1:3">
      <c r="A750" s="602">
        <v>21014</v>
      </c>
      <c r="B750" s="80" t="s">
        <v>616</v>
      </c>
      <c r="C750" s="550">
        <v>949</v>
      </c>
    </row>
    <row r="751" spans="1:3">
      <c r="A751" s="602">
        <v>2101401</v>
      </c>
      <c r="B751" s="80" t="s">
        <v>617</v>
      </c>
      <c r="C751" s="550">
        <v>949</v>
      </c>
    </row>
    <row r="752" hidden="1" spans="1:3">
      <c r="A752" s="602">
        <v>2101499</v>
      </c>
      <c r="B752" s="80" t="s">
        <v>618</v>
      </c>
      <c r="C752" s="550"/>
    </row>
    <row r="753" spans="1:3">
      <c r="A753" s="602">
        <v>21015</v>
      </c>
      <c r="B753" s="80" t="s">
        <v>619</v>
      </c>
      <c r="C753" s="550">
        <v>1485</v>
      </c>
    </row>
    <row r="754" spans="1:3">
      <c r="A754" s="602">
        <v>2101501</v>
      </c>
      <c r="B754" s="80" t="s">
        <v>83</v>
      </c>
      <c r="C754" s="550">
        <v>554</v>
      </c>
    </row>
    <row r="755" spans="1:3">
      <c r="A755" s="602">
        <v>2101502</v>
      </c>
      <c r="B755" s="80" t="s">
        <v>84</v>
      </c>
      <c r="C755" s="550">
        <v>36</v>
      </c>
    </row>
    <row r="756" hidden="1" spans="1:3">
      <c r="A756" s="602">
        <v>2101503</v>
      </c>
      <c r="B756" s="80" t="s">
        <v>85</v>
      </c>
      <c r="C756" s="550"/>
    </row>
    <row r="757" hidden="1" spans="1:3">
      <c r="A757" s="602">
        <v>2101504</v>
      </c>
      <c r="B757" s="80" t="s">
        <v>123</v>
      </c>
      <c r="C757" s="550"/>
    </row>
    <row r="758" spans="1:3">
      <c r="A758" s="602">
        <v>2101505</v>
      </c>
      <c r="B758" s="80" t="s">
        <v>620</v>
      </c>
      <c r="C758" s="550">
        <v>163</v>
      </c>
    </row>
    <row r="759" spans="1:3">
      <c r="A759" s="602">
        <v>2101506</v>
      </c>
      <c r="B759" s="80" t="s">
        <v>621</v>
      </c>
      <c r="C759" s="550">
        <v>82</v>
      </c>
    </row>
    <row r="760" spans="1:3">
      <c r="A760" s="602">
        <v>2101550</v>
      </c>
      <c r="B760" s="80" t="s">
        <v>92</v>
      </c>
      <c r="C760" s="550">
        <v>255</v>
      </c>
    </row>
    <row r="761" spans="1:3">
      <c r="A761" s="602">
        <v>2101599</v>
      </c>
      <c r="B761" s="80" t="s">
        <v>622</v>
      </c>
      <c r="C761" s="550">
        <v>395</v>
      </c>
    </row>
    <row r="762" spans="1:3">
      <c r="A762" s="602">
        <v>21017</v>
      </c>
      <c r="B762" s="80" t="s">
        <v>623</v>
      </c>
      <c r="C762" s="550">
        <v>218</v>
      </c>
    </row>
    <row r="763" hidden="1" spans="1:3">
      <c r="A763" s="602">
        <v>2101701</v>
      </c>
      <c r="B763" s="80" t="s">
        <v>83</v>
      </c>
      <c r="C763" s="550"/>
    </row>
    <row r="764" hidden="1" spans="1:3">
      <c r="A764" s="602">
        <v>2101702</v>
      </c>
      <c r="B764" s="80" t="s">
        <v>84</v>
      </c>
      <c r="C764" s="550"/>
    </row>
    <row r="765" hidden="1" spans="1:3">
      <c r="A765" s="602">
        <v>2101703</v>
      </c>
      <c r="B765" s="80" t="s">
        <v>85</v>
      </c>
      <c r="C765" s="550"/>
    </row>
    <row r="766" spans="1:3">
      <c r="A766" s="602">
        <v>2101704</v>
      </c>
      <c r="B766" s="80" t="s">
        <v>624</v>
      </c>
      <c r="C766" s="550">
        <v>75</v>
      </c>
    </row>
    <row r="767" hidden="1" spans="1:3">
      <c r="A767" s="602">
        <v>2101750</v>
      </c>
      <c r="B767" s="80" t="s">
        <v>92</v>
      </c>
      <c r="C767" s="550"/>
    </row>
    <row r="768" spans="1:3">
      <c r="A768" s="602">
        <v>2101799</v>
      </c>
      <c r="B768" s="80" t="s">
        <v>625</v>
      </c>
      <c r="C768" s="550">
        <v>143</v>
      </c>
    </row>
    <row r="769" hidden="1" spans="1:3">
      <c r="A769" s="602">
        <v>21018</v>
      </c>
      <c r="B769" s="80" t="s">
        <v>626</v>
      </c>
      <c r="C769" s="550">
        <v>0</v>
      </c>
    </row>
    <row r="770" hidden="1" spans="1:3">
      <c r="A770" s="602">
        <v>2101801</v>
      </c>
      <c r="B770" s="80" t="s">
        <v>83</v>
      </c>
      <c r="C770" s="550"/>
    </row>
    <row r="771" hidden="1" spans="1:3">
      <c r="A771" s="602">
        <v>2101802</v>
      </c>
      <c r="B771" s="80" t="s">
        <v>84</v>
      </c>
      <c r="C771" s="550"/>
    </row>
    <row r="772" hidden="1" spans="1:3">
      <c r="A772" s="602">
        <v>2101803</v>
      </c>
      <c r="B772" s="80" t="s">
        <v>85</v>
      </c>
      <c r="C772" s="550"/>
    </row>
    <row r="773" hidden="1" spans="1:3">
      <c r="A773" s="602">
        <v>2101899</v>
      </c>
      <c r="B773" s="80" t="s">
        <v>627</v>
      </c>
      <c r="C773" s="550"/>
    </row>
    <row r="774" spans="1:3">
      <c r="A774" s="602">
        <v>21019</v>
      </c>
      <c r="B774" s="80" t="s">
        <v>628</v>
      </c>
      <c r="C774" s="550">
        <v>8991</v>
      </c>
    </row>
    <row r="775" spans="1:3">
      <c r="A775" s="602">
        <v>2101901</v>
      </c>
      <c r="B775" s="80" t="s">
        <v>629</v>
      </c>
      <c r="C775" s="550">
        <v>354</v>
      </c>
    </row>
    <row r="776" spans="1:3">
      <c r="A776" s="602">
        <v>2101999</v>
      </c>
      <c r="B776" s="80" t="s">
        <v>630</v>
      </c>
      <c r="C776" s="550">
        <v>8637</v>
      </c>
    </row>
    <row r="777" hidden="1" spans="1:3">
      <c r="A777" s="602">
        <v>21099</v>
      </c>
      <c r="B777" s="80" t="s">
        <v>631</v>
      </c>
      <c r="C777" s="550">
        <v>0</v>
      </c>
    </row>
    <row r="778" hidden="1" spans="1:3">
      <c r="A778" s="602">
        <v>2109999</v>
      </c>
      <c r="B778" s="80" t="s">
        <v>632</v>
      </c>
      <c r="C778" s="550"/>
    </row>
    <row r="779" spans="1:3">
      <c r="A779" s="602">
        <v>211</v>
      </c>
      <c r="B779" s="80" t="s">
        <v>633</v>
      </c>
      <c r="C779" s="550">
        <v>44096</v>
      </c>
    </row>
    <row r="780" spans="1:3">
      <c r="A780" s="602">
        <v>21101</v>
      </c>
      <c r="B780" s="80" t="s">
        <v>634</v>
      </c>
      <c r="C780" s="550">
        <v>987</v>
      </c>
    </row>
    <row r="781" spans="1:3">
      <c r="A781" s="602">
        <v>2110101</v>
      </c>
      <c r="B781" s="80" t="s">
        <v>83</v>
      </c>
      <c r="C781" s="550">
        <v>924</v>
      </c>
    </row>
    <row r="782" spans="1:3">
      <c r="A782" s="602">
        <v>2110102</v>
      </c>
      <c r="B782" s="80" t="s">
        <v>84</v>
      </c>
      <c r="C782" s="550">
        <v>63</v>
      </c>
    </row>
    <row r="783" hidden="1" spans="1:3">
      <c r="A783" s="602">
        <v>2110103</v>
      </c>
      <c r="B783" s="80" t="s">
        <v>85</v>
      </c>
      <c r="C783" s="550"/>
    </row>
    <row r="784" hidden="1" spans="1:3">
      <c r="A784" s="602">
        <v>2110104</v>
      </c>
      <c r="B784" s="80" t="s">
        <v>635</v>
      </c>
      <c r="C784" s="550"/>
    </row>
    <row r="785" hidden="1" spans="1:3">
      <c r="A785" s="602">
        <v>2110105</v>
      </c>
      <c r="B785" s="80" t="s">
        <v>636</v>
      </c>
      <c r="C785" s="550"/>
    </row>
    <row r="786" hidden="1" spans="1:3">
      <c r="A786" s="602">
        <v>2110106</v>
      </c>
      <c r="B786" s="80" t="s">
        <v>637</v>
      </c>
      <c r="C786" s="550"/>
    </row>
    <row r="787" hidden="1" spans="1:3">
      <c r="A787" s="602">
        <v>2110107</v>
      </c>
      <c r="B787" s="80" t="s">
        <v>638</v>
      </c>
      <c r="C787" s="550"/>
    </row>
    <row r="788" hidden="1" spans="1:3">
      <c r="A788" s="602">
        <v>2110108</v>
      </c>
      <c r="B788" s="80" t="s">
        <v>639</v>
      </c>
      <c r="C788" s="550"/>
    </row>
    <row r="789" hidden="1" spans="1:3">
      <c r="A789" s="602">
        <v>2110199</v>
      </c>
      <c r="B789" s="80" t="s">
        <v>640</v>
      </c>
      <c r="C789" s="550"/>
    </row>
    <row r="790" spans="1:3">
      <c r="A790" s="602">
        <v>21102</v>
      </c>
      <c r="B790" s="80" t="s">
        <v>641</v>
      </c>
      <c r="C790" s="550">
        <v>94</v>
      </c>
    </row>
    <row r="791" spans="1:3">
      <c r="A791" s="602">
        <v>2110203</v>
      </c>
      <c r="B791" s="80" t="s">
        <v>642</v>
      </c>
      <c r="C791" s="550">
        <v>94</v>
      </c>
    </row>
    <row r="792" hidden="1" spans="1:3">
      <c r="A792" s="602">
        <v>2110204</v>
      </c>
      <c r="B792" s="80" t="s">
        <v>643</v>
      </c>
      <c r="C792" s="550"/>
    </row>
    <row r="793" hidden="1" spans="1:3">
      <c r="A793" s="602">
        <v>2110299</v>
      </c>
      <c r="B793" s="80" t="s">
        <v>644</v>
      </c>
      <c r="C793" s="550"/>
    </row>
    <row r="794" spans="1:3">
      <c r="A794" s="602">
        <v>21103</v>
      </c>
      <c r="B794" s="80" t="s">
        <v>645</v>
      </c>
      <c r="C794" s="550">
        <v>31353</v>
      </c>
    </row>
    <row r="795" spans="1:3">
      <c r="A795" s="602">
        <v>2110301</v>
      </c>
      <c r="B795" s="80" t="s">
        <v>646</v>
      </c>
      <c r="C795" s="550">
        <v>763</v>
      </c>
    </row>
    <row r="796" spans="1:3">
      <c r="A796" s="602">
        <v>2110302</v>
      </c>
      <c r="B796" s="80" t="s">
        <v>647</v>
      </c>
      <c r="C796" s="550">
        <v>12581</v>
      </c>
    </row>
    <row r="797" hidden="1" spans="1:3">
      <c r="A797" s="602">
        <v>2110303</v>
      </c>
      <c r="B797" s="80" t="s">
        <v>648</v>
      </c>
      <c r="C797" s="550"/>
    </row>
    <row r="798" spans="1:3">
      <c r="A798" s="602">
        <v>2110304</v>
      </c>
      <c r="B798" s="80" t="s">
        <v>649</v>
      </c>
      <c r="C798" s="550">
        <v>17783</v>
      </c>
    </row>
    <row r="799" hidden="1" spans="1:3">
      <c r="A799" s="602">
        <v>2110305</v>
      </c>
      <c r="B799" s="80" t="s">
        <v>650</v>
      </c>
      <c r="C799" s="550"/>
    </row>
    <row r="800" hidden="1" spans="1:3">
      <c r="A800" s="602">
        <v>2110306</v>
      </c>
      <c r="B800" s="80" t="s">
        <v>651</v>
      </c>
      <c r="C800" s="550"/>
    </row>
    <row r="801" spans="1:3">
      <c r="A801" s="602">
        <v>2110307</v>
      </c>
      <c r="B801" s="80" t="s">
        <v>652</v>
      </c>
      <c r="C801" s="550">
        <v>195</v>
      </c>
    </row>
    <row r="802" spans="1:3">
      <c r="A802" s="602">
        <v>2110399</v>
      </c>
      <c r="B802" s="80" t="s">
        <v>653</v>
      </c>
      <c r="C802" s="550">
        <v>31</v>
      </c>
    </row>
    <row r="803" spans="1:3">
      <c r="A803" s="602">
        <v>21104</v>
      </c>
      <c r="B803" s="80" t="s">
        <v>654</v>
      </c>
      <c r="C803" s="550">
        <v>7892</v>
      </c>
    </row>
    <row r="804" spans="1:3">
      <c r="A804" s="602">
        <v>2110401</v>
      </c>
      <c r="B804" s="80" t="s">
        <v>655</v>
      </c>
      <c r="C804" s="550">
        <v>2153</v>
      </c>
    </row>
    <row r="805" spans="1:3">
      <c r="A805" s="602">
        <v>2110402</v>
      </c>
      <c r="B805" s="80" t="s">
        <v>656</v>
      </c>
      <c r="C805" s="550">
        <v>4470</v>
      </c>
    </row>
    <row r="806" hidden="1" spans="1:3">
      <c r="A806" s="602">
        <v>2110404</v>
      </c>
      <c r="B806" s="80" t="s">
        <v>657</v>
      </c>
      <c r="C806" s="550"/>
    </row>
    <row r="807" hidden="1" spans="1:3">
      <c r="A807" s="602">
        <v>2110405</v>
      </c>
      <c r="B807" s="80" t="s">
        <v>658</v>
      </c>
      <c r="C807" s="550"/>
    </row>
    <row r="808" spans="1:3">
      <c r="A808" s="602">
        <v>2110406</v>
      </c>
      <c r="B808" s="80" t="s">
        <v>659</v>
      </c>
      <c r="C808" s="550">
        <v>1244</v>
      </c>
    </row>
    <row r="809" spans="1:3">
      <c r="A809" s="602">
        <v>2110499</v>
      </c>
      <c r="B809" s="80" t="s">
        <v>660</v>
      </c>
      <c r="C809" s="550">
        <v>25</v>
      </c>
    </row>
    <row r="810" spans="1:3">
      <c r="A810" s="602">
        <v>21105</v>
      </c>
      <c r="B810" s="80" t="s">
        <v>661</v>
      </c>
      <c r="C810" s="550">
        <v>2830</v>
      </c>
    </row>
    <row r="811" spans="1:3">
      <c r="A811" s="602">
        <v>2110501</v>
      </c>
      <c r="B811" s="80" t="s">
        <v>662</v>
      </c>
      <c r="C811" s="550">
        <v>125</v>
      </c>
    </row>
    <row r="812" spans="1:3">
      <c r="A812" s="602">
        <v>2110502</v>
      </c>
      <c r="B812" s="80" t="s">
        <v>663</v>
      </c>
      <c r="C812" s="550">
        <v>20</v>
      </c>
    </row>
    <row r="813" hidden="1" spans="1:3">
      <c r="A813" s="602">
        <v>2110503</v>
      </c>
      <c r="B813" s="80" t="s">
        <v>664</v>
      </c>
      <c r="C813" s="550"/>
    </row>
    <row r="814" hidden="1" spans="1:3">
      <c r="A814" s="602">
        <v>2110506</v>
      </c>
      <c r="B814" s="80" t="s">
        <v>665</v>
      </c>
      <c r="C814" s="550"/>
    </row>
    <row r="815" spans="1:3">
      <c r="A815" s="602">
        <v>2110507</v>
      </c>
      <c r="B815" s="80" t="s">
        <v>666</v>
      </c>
      <c r="C815" s="550">
        <v>2431</v>
      </c>
    </row>
    <row r="816" spans="1:3">
      <c r="A816" s="602">
        <v>2110599</v>
      </c>
      <c r="B816" s="80" t="s">
        <v>667</v>
      </c>
      <c r="C816" s="550">
        <v>254</v>
      </c>
    </row>
    <row r="817" hidden="1" spans="1:3">
      <c r="A817" s="602">
        <v>21107</v>
      </c>
      <c r="B817" s="80" t="s">
        <v>668</v>
      </c>
      <c r="C817" s="550">
        <v>0</v>
      </c>
    </row>
    <row r="818" hidden="1" spans="1:3">
      <c r="A818" s="602">
        <v>2110704</v>
      </c>
      <c r="B818" s="80" t="s">
        <v>669</v>
      </c>
      <c r="C818" s="550"/>
    </row>
    <row r="819" hidden="1" spans="1:3">
      <c r="A819" s="602">
        <v>2110799</v>
      </c>
      <c r="B819" s="80" t="s">
        <v>670</v>
      </c>
      <c r="C819" s="550"/>
    </row>
    <row r="820" hidden="1" spans="1:3">
      <c r="A820" s="602">
        <v>21108</v>
      </c>
      <c r="B820" s="80" t="s">
        <v>671</v>
      </c>
      <c r="C820" s="550">
        <v>0</v>
      </c>
    </row>
    <row r="821" hidden="1" spans="1:3">
      <c r="A821" s="602">
        <v>2110804</v>
      </c>
      <c r="B821" s="80" t="s">
        <v>672</v>
      </c>
      <c r="C821" s="550"/>
    </row>
    <row r="822" hidden="1" spans="1:3">
      <c r="A822" s="602">
        <v>2110899</v>
      </c>
      <c r="B822" s="80" t="s">
        <v>673</v>
      </c>
      <c r="C822" s="550"/>
    </row>
    <row r="823" hidden="1" spans="1:3">
      <c r="A823" s="602">
        <v>21109</v>
      </c>
      <c r="B823" s="80" t="s">
        <v>674</v>
      </c>
      <c r="C823" s="550">
        <v>0</v>
      </c>
    </row>
    <row r="824" hidden="1" spans="1:3">
      <c r="A824" s="602">
        <v>2110901</v>
      </c>
      <c r="B824" s="80" t="s">
        <v>675</v>
      </c>
      <c r="C824" s="550"/>
    </row>
    <row r="825" spans="1:3">
      <c r="A825" s="602">
        <v>21110</v>
      </c>
      <c r="B825" s="80" t="s">
        <v>676</v>
      </c>
      <c r="C825" s="550">
        <v>171</v>
      </c>
    </row>
    <row r="826" spans="1:3">
      <c r="A826" s="602">
        <v>2111001</v>
      </c>
      <c r="B826" s="80" t="s">
        <v>677</v>
      </c>
      <c r="C826" s="550">
        <v>171</v>
      </c>
    </row>
    <row r="827" spans="1:3">
      <c r="A827" s="602">
        <v>21111</v>
      </c>
      <c r="B827" s="80" t="s">
        <v>678</v>
      </c>
      <c r="C827" s="550">
        <v>655</v>
      </c>
    </row>
    <row r="828" spans="1:3">
      <c r="A828" s="602">
        <v>2111101</v>
      </c>
      <c r="B828" s="80" t="s">
        <v>679</v>
      </c>
      <c r="C828" s="550">
        <v>655</v>
      </c>
    </row>
    <row r="829" hidden="1" spans="1:3">
      <c r="A829" s="602">
        <v>2111102</v>
      </c>
      <c r="B829" s="80" t="s">
        <v>680</v>
      </c>
      <c r="C829" s="550"/>
    </row>
    <row r="830" hidden="1" spans="1:3">
      <c r="A830" s="602">
        <v>2111103</v>
      </c>
      <c r="B830" s="80" t="s">
        <v>681</v>
      </c>
      <c r="C830" s="550"/>
    </row>
    <row r="831" hidden="1" spans="1:3">
      <c r="A831" s="602">
        <v>2111104</v>
      </c>
      <c r="B831" s="80" t="s">
        <v>682</v>
      </c>
      <c r="C831" s="550"/>
    </row>
    <row r="832" hidden="1" spans="1:3">
      <c r="A832" s="602">
        <v>2111199</v>
      </c>
      <c r="B832" s="80" t="s">
        <v>683</v>
      </c>
      <c r="C832" s="550"/>
    </row>
    <row r="833" hidden="1" spans="1:3">
      <c r="A833" s="602">
        <v>21112</v>
      </c>
      <c r="B833" s="80" t="s">
        <v>684</v>
      </c>
      <c r="C833" s="550">
        <v>0</v>
      </c>
    </row>
    <row r="834" hidden="1" spans="1:3">
      <c r="A834" s="602">
        <v>2111201</v>
      </c>
      <c r="B834" s="80" t="s">
        <v>685</v>
      </c>
      <c r="C834" s="550"/>
    </row>
    <row r="835" hidden="1" spans="1:3">
      <c r="A835" s="602">
        <v>2111299</v>
      </c>
      <c r="B835" s="80" t="s">
        <v>686</v>
      </c>
      <c r="C835" s="550"/>
    </row>
    <row r="836" hidden="1" spans="1:3">
      <c r="A836" s="602">
        <v>21113</v>
      </c>
      <c r="B836" s="80" t="s">
        <v>687</v>
      </c>
      <c r="C836" s="550">
        <v>0</v>
      </c>
    </row>
    <row r="837" hidden="1" spans="1:3">
      <c r="A837" s="602">
        <v>2111301</v>
      </c>
      <c r="B837" s="80" t="s">
        <v>688</v>
      </c>
      <c r="C837" s="550"/>
    </row>
    <row r="838" spans="1:3">
      <c r="A838" s="602">
        <v>21114</v>
      </c>
      <c r="B838" s="80" t="s">
        <v>689</v>
      </c>
      <c r="C838" s="550">
        <v>114</v>
      </c>
    </row>
    <row r="839" hidden="1" spans="1:3">
      <c r="A839" s="602">
        <v>2111401</v>
      </c>
      <c r="B839" s="80" t="s">
        <v>83</v>
      </c>
      <c r="C839" s="550"/>
    </row>
    <row r="840" hidden="1" spans="1:3">
      <c r="A840" s="602">
        <v>2111402</v>
      </c>
      <c r="B840" s="80" t="s">
        <v>84</v>
      </c>
      <c r="C840" s="550"/>
    </row>
    <row r="841" hidden="1" spans="1:3">
      <c r="A841" s="602">
        <v>2111403</v>
      </c>
      <c r="B841" s="80" t="s">
        <v>85</v>
      </c>
      <c r="C841" s="550"/>
    </row>
    <row r="842" hidden="1" spans="1:3">
      <c r="A842" s="602">
        <v>2111406</v>
      </c>
      <c r="B842" s="80" t="s">
        <v>690</v>
      </c>
      <c r="C842" s="550"/>
    </row>
    <row r="843" hidden="1" spans="1:3">
      <c r="A843" s="602">
        <v>2111407</v>
      </c>
      <c r="B843" s="80" t="s">
        <v>691</v>
      </c>
      <c r="C843" s="550"/>
    </row>
    <row r="844" hidden="1" spans="1:3">
      <c r="A844" s="602">
        <v>2111408</v>
      </c>
      <c r="B844" s="80" t="s">
        <v>692</v>
      </c>
      <c r="C844" s="550"/>
    </row>
    <row r="845" hidden="1" spans="1:3">
      <c r="A845" s="602">
        <v>2111411</v>
      </c>
      <c r="B845" s="80" t="s">
        <v>123</v>
      </c>
      <c r="C845" s="550"/>
    </row>
    <row r="846" hidden="1" spans="1:3">
      <c r="A846" s="602">
        <v>2111413</v>
      </c>
      <c r="B846" s="80" t="s">
        <v>693</v>
      </c>
      <c r="C846" s="550"/>
    </row>
    <row r="847" spans="1:3">
      <c r="A847" s="602">
        <v>2111450</v>
      </c>
      <c r="B847" s="80" t="s">
        <v>92</v>
      </c>
      <c r="C847" s="550">
        <v>114</v>
      </c>
    </row>
    <row r="848" hidden="1" spans="1:3">
      <c r="A848" s="602">
        <v>2111499</v>
      </c>
      <c r="B848" s="80" t="s">
        <v>694</v>
      </c>
      <c r="C848" s="550"/>
    </row>
    <row r="849" hidden="1" spans="1:3">
      <c r="A849" s="602">
        <v>21199</v>
      </c>
      <c r="B849" s="80" t="s">
        <v>695</v>
      </c>
      <c r="C849" s="550">
        <v>0</v>
      </c>
    </row>
    <row r="850" hidden="1" spans="1:3">
      <c r="A850" s="602">
        <v>2119999</v>
      </c>
      <c r="B850" s="80" t="s">
        <v>696</v>
      </c>
      <c r="C850" s="550"/>
    </row>
    <row r="851" spans="1:3">
      <c r="A851" s="602">
        <v>212</v>
      </c>
      <c r="B851" s="80" t="s">
        <v>697</v>
      </c>
      <c r="C851" s="550">
        <v>23708</v>
      </c>
    </row>
    <row r="852" spans="1:3">
      <c r="A852" s="602">
        <v>21201</v>
      </c>
      <c r="B852" s="80" t="s">
        <v>698</v>
      </c>
      <c r="C852" s="550">
        <v>13287</v>
      </c>
    </row>
    <row r="853" spans="1:3">
      <c r="A853" s="602">
        <v>2120101</v>
      </c>
      <c r="B853" s="80" t="s">
        <v>83</v>
      </c>
      <c r="C853" s="550">
        <v>1963</v>
      </c>
    </row>
    <row r="854" hidden="1" spans="1:3">
      <c r="A854" s="602">
        <v>2120102</v>
      </c>
      <c r="B854" s="80" t="s">
        <v>84</v>
      </c>
      <c r="C854" s="550"/>
    </row>
    <row r="855" hidden="1" spans="1:3">
      <c r="A855" s="602">
        <v>2120103</v>
      </c>
      <c r="B855" s="80" t="s">
        <v>85</v>
      </c>
      <c r="C855" s="550"/>
    </row>
    <row r="856" hidden="1" spans="1:3">
      <c r="A856" s="602">
        <v>2120104</v>
      </c>
      <c r="B856" s="80" t="s">
        <v>699</v>
      </c>
      <c r="C856" s="550"/>
    </row>
    <row r="857" hidden="1" spans="1:3">
      <c r="A857" s="602">
        <v>2120105</v>
      </c>
      <c r="B857" s="80" t="s">
        <v>700</v>
      </c>
      <c r="C857" s="550"/>
    </row>
    <row r="858" spans="1:3">
      <c r="A858" s="602">
        <v>2120106</v>
      </c>
      <c r="B858" s="80" t="s">
        <v>701</v>
      </c>
      <c r="C858" s="550">
        <v>1805</v>
      </c>
    </row>
    <row r="859" hidden="1" spans="1:3">
      <c r="A859" s="602">
        <v>2120107</v>
      </c>
      <c r="B859" s="80" t="s">
        <v>702</v>
      </c>
      <c r="C859" s="550"/>
    </row>
    <row r="860" hidden="1" spans="1:3">
      <c r="A860" s="602">
        <v>2120109</v>
      </c>
      <c r="B860" s="80" t="s">
        <v>703</v>
      </c>
      <c r="C860" s="550"/>
    </row>
    <row r="861" hidden="1" spans="1:3">
      <c r="A861" s="602">
        <v>2120110</v>
      </c>
      <c r="B861" s="80" t="s">
        <v>704</v>
      </c>
      <c r="C861" s="550"/>
    </row>
    <row r="862" spans="1:3">
      <c r="A862" s="602">
        <v>2120199</v>
      </c>
      <c r="B862" s="80" t="s">
        <v>705</v>
      </c>
      <c r="C862" s="550">
        <v>9519</v>
      </c>
    </row>
    <row r="863" spans="1:3">
      <c r="A863" s="602">
        <v>21202</v>
      </c>
      <c r="B863" s="80" t="s">
        <v>706</v>
      </c>
      <c r="C863" s="550">
        <v>1038</v>
      </c>
    </row>
    <row r="864" spans="1:3">
      <c r="A864" s="602">
        <v>2120201</v>
      </c>
      <c r="B864" s="80" t="s">
        <v>707</v>
      </c>
      <c r="C864" s="550">
        <v>1038</v>
      </c>
    </row>
    <row r="865" spans="1:3">
      <c r="A865" s="602">
        <v>21203</v>
      </c>
      <c r="B865" s="80" t="s">
        <v>708</v>
      </c>
      <c r="C865" s="550">
        <v>7536</v>
      </c>
    </row>
    <row r="866" spans="1:3">
      <c r="A866" s="602">
        <v>2120303</v>
      </c>
      <c r="B866" s="80" t="s">
        <v>709</v>
      </c>
      <c r="C866" s="550">
        <v>5584</v>
      </c>
    </row>
    <row r="867" spans="1:3">
      <c r="A867" s="602">
        <v>2120399</v>
      </c>
      <c r="B867" s="80" t="s">
        <v>710</v>
      </c>
      <c r="C867" s="550">
        <v>1952</v>
      </c>
    </row>
    <row r="868" spans="1:3">
      <c r="A868" s="602">
        <v>21205</v>
      </c>
      <c r="B868" s="80" t="s">
        <v>711</v>
      </c>
      <c r="C868" s="550">
        <v>1847</v>
      </c>
    </row>
    <row r="869" spans="1:3">
      <c r="A869" s="602">
        <v>2120501</v>
      </c>
      <c r="B869" s="80" t="s">
        <v>712</v>
      </c>
      <c r="C869" s="550">
        <v>1847</v>
      </c>
    </row>
    <row r="870" hidden="1" spans="1:3">
      <c r="A870" s="602">
        <v>21206</v>
      </c>
      <c r="B870" s="80" t="s">
        <v>713</v>
      </c>
      <c r="C870" s="550">
        <v>0</v>
      </c>
    </row>
    <row r="871" hidden="1" spans="1:3">
      <c r="A871" s="602">
        <v>2120601</v>
      </c>
      <c r="B871" s="80" t="s">
        <v>714</v>
      </c>
      <c r="C871" s="550"/>
    </row>
    <row r="872" hidden="1" spans="1:3">
      <c r="A872" s="602">
        <v>21299</v>
      </c>
      <c r="B872" s="80" t="s">
        <v>715</v>
      </c>
      <c r="C872" s="550">
        <v>0</v>
      </c>
    </row>
    <row r="873" hidden="1" spans="1:3">
      <c r="A873" s="602">
        <v>2129999</v>
      </c>
      <c r="B873" s="80" t="s">
        <v>716</v>
      </c>
      <c r="C873" s="550"/>
    </row>
    <row r="874" spans="1:3">
      <c r="A874" s="602">
        <v>213</v>
      </c>
      <c r="B874" s="80" t="s">
        <v>717</v>
      </c>
      <c r="C874" s="550">
        <v>175116</v>
      </c>
    </row>
    <row r="875" spans="1:3">
      <c r="A875" s="602">
        <v>21301</v>
      </c>
      <c r="B875" s="80" t="s">
        <v>718</v>
      </c>
      <c r="C875" s="550">
        <v>42729</v>
      </c>
    </row>
    <row r="876" spans="1:3">
      <c r="A876" s="602">
        <v>2130101</v>
      </c>
      <c r="B876" s="80" t="s">
        <v>83</v>
      </c>
      <c r="C876" s="550">
        <v>1587</v>
      </c>
    </row>
    <row r="877" spans="1:3">
      <c r="A877" s="602">
        <v>2130102</v>
      </c>
      <c r="B877" s="80" t="s">
        <v>84</v>
      </c>
      <c r="C877" s="550">
        <v>290</v>
      </c>
    </row>
    <row r="878" hidden="1" spans="1:3">
      <c r="A878" s="602">
        <v>2130103</v>
      </c>
      <c r="B878" s="80" t="s">
        <v>85</v>
      </c>
      <c r="C878" s="550"/>
    </row>
    <row r="879" spans="1:3">
      <c r="A879" s="602">
        <v>2130104</v>
      </c>
      <c r="B879" s="80" t="s">
        <v>92</v>
      </c>
      <c r="C879" s="550">
        <v>8334</v>
      </c>
    </row>
    <row r="880" hidden="1" spans="1:3">
      <c r="A880" s="602">
        <v>2130105</v>
      </c>
      <c r="B880" s="80" t="s">
        <v>719</v>
      </c>
      <c r="C880" s="550"/>
    </row>
    <row r="881" spans="1:3">
      <c r="A881" s="602">
        <v>2130106</v>
      </c>
      <c r="B881" s="80" t="s">
        <v>720</v>
      </c>
      <c r="C881" s="550">
        <v>200</v>
      </c>
    </row>
    <row r="882" spans="1:3">
      <c r="A882" s="602">
        <v>2130108</v>
      </c>
      <c r="B882" s="80" t="s">
        <v>721</v>
      </c>
      <c r="C882" s="550">
        <v>201</v>
      </c>
    </row>
    <row r="883" hidden="1" spans="1:3">
      <c r="A883" s="602">
        <v>2130109</v>
      </c>
      <c r="B883" s="80" t="s">
        <v>722</v>
      </c>
      <c r="C883" s="550"/>
    </row>
    <row r="884" hidden="1" spans="1:3">
      <c r="A884" s="602">
        <v>2130110</v>
      </c>
      <c r="B884" s="80" t="s">
        <v>723</v>
      </c>
      <c r="C884" s="550"/>
    </row>
    <row r="885" hidden="1" spans="1:3">
      <c r="A885" s="602">
        <v>2130111</v>
      </c>
      <c r="B885" s="80" t="s">
        <v>724</v>
      </c>
      <c r="C885" s="550"/>
    </row>
    <row r="886" hidden="1" spans="1:3">
      <c r="A886" s="602">
        <v>2130112</v>
      </c>
      <c r="B886" s="80" t="s">
        <v>725</v>
      </c>
      <c r="C886" s="550"/>
    </row>
    <row r="887" hidden="1" spans="1:3">
      <c r="A887" s="602">
        <v>2130114</v>
      </c>
      <c r="B887" s="80" t="s">
        <v>726</v>
      </c>
      <c r="C887" s="550"/>
    </row>
    <row r="888" spans="1:3">
      <c r="A888" s="602">
        <v>2130119</v>
      </c>
      <c r="B888" s="80" t="s">
        <v>727</v>
      </c>
      <c r="C888" s="550">
        <v>7</v>
      </c>
    </row>
    <row r="889" spans="1:3">
      <c r="A889" s="602">
        <v>2130120</v>
      </c>
      <c r="B889" s="80" t="s">
        <v>728</v>
      </c>
      <c r="C889" s="550">
        <v>11910</v>
      </c>
    </row>
    <row r="890" hidden="1" spans="1:3">
      <c r="A890" s="602">
        <v>2130121</v>
      </c>
      <c r="B890" s="80" t="s">
        <v>729</v>
      </c>
      <c r="C890" s="550"/>
    </row>
    <row r="891" spans="1:3">
      <c r="A891" s="602">
        <v>2130122</v>
      </c>
      <c r="B891" s="80" t="s">
        <v>730</v>
      </c>
      <c r="C891" s="550">
        <v>6104</v>
      </c>
    </row>
    <row r="892" spans="1:3">
      <c r="A892" s="602">
        <v>2130124</v>
      </c>
      <c r="B892" s="80" t="s">
        <v>731</v>
      </c>
      <c r="C892" s="550">
        <v>938</v>
      </c>
    </row>
    <row r="893" hidden="1" spans="1:3">
      <c r="A893" s="602">
        <v>2130125</v>
      </c>
      <c r="B893" s="80" t="s">
        <v>732</v>
      </c>
      <c r="C893" s="550"/>
    </row>
    <row r="894" spans="1:3">
      <c r="A894" s="602">
        <v>2130126</v>
      </c>
      <c r="B894" s="80" t="s">
        <v>733</v>
      </c>
      <c r="C894" s="550">
        <v>962</v>
      </c>
    </row>
    <row r="895" spans="1:3">
      <c r="A895" s="602">
        <v>2130135</v>
      </c>
      <c r="B895" s="80" t="s">
        <v>734</v>
      </c>
      <c r="C895" s="550">
        <v>642</v>
      </c>
    </row>
    <row r="896" spans="1:3">
      <c r="A896" s="602">
        <v>2130142</v>
      </c>
      <c r="B896" s="80" t="s">
        <v>735</v>
      </c>
      <c r="C896" s="550">
        <v>41</v>
      </c>
    </row>
    <row r="897" spans="1:3">
      <c r="A897" s="602">
        <v>2130148</v>
      </c>
      <c r="B897" s="80" t="s">
        <v>736</v>
      </c>
      <c r="C897" s="550">
        <v>143</v>
      </c>
    </row>
    <row r="898" hidden="1" spans="1:3">
      <c r="A898" s="602">
        <v>2130152</v>
      </c>
      <c r="B898" s="80" t="s">
        <v>737</v>
      </c>
      <c r="C898" s="550"/>
    </row>
    <row r="899" spans="1:3">
      <c r="A899" s="602">
        <v>2130153</v>
      </c>
      <c r="B899" s="80" t="s">
        <v>738</v>
      </c>
      <c r="C899" s="550">
        <v>10358</v>
      </c>
    </row>
    <row r="900" spans="1:3">
      <c r="A900" s="602">
        <v>2130199</v>
      </c>
      <c r="B900" s="80" t="s">
        <v>739</v>
      </c>
      <c r="C900" s="550">
        <v>1012</v>
      </c>
    </row>
    <row r="901" spans="1:3">
      <c r="A901" s="602">
        <v>21302</v>
      </c>
      <c r="B901" s="80" t="s">
        <v>740</v>
      </c>
      <c r="C901" s="550">
        <v>22724</v>
      </c>
    </row>
    <row r="902" spans="1:3">
      <c r="A902" s="602">
        <v>2130201</v>
      </c>
      <c r="B902" s="80" t="s">
        <v>83</v>
      </c>
      <c r="C902" s="550">
        <v>365</v>
      </c>
    </row>
    <row r="903" hidden="1" spans="1:3">
      <c r="A903" s="602">
        <v>2130202</v>
      </c>
      <c r="B903" s="80" t="s">
        <v>84</v>
      </c>
      <c r="C903" s="550"/>
    </row>
    <row r="904" hidden="1" spans="1:3">
      <c r="A904" s="602">
        <v>2130203</v>
      </c>
      <c r="B904" s="80" t="s">
        <v>85</v>
      </c>
      <c r="C904" s="550"/>
    </row>
    <row r="905" spans="1:3">
      <c r="A905" s="602">
        <v>2130204</v>
      </c>
      <c r="B905" s="80" t="s">
        <v>741</v>
      </c>
      <c r="C905" s="550">
        <v>3249</v>
      </c>
    </row>
    <row r="906" spans="1:3">
      <c r="A906" s="602">
        <v>2130205</v>
      </c>
      <c r="B906" s="80" t="s">
        <v>742</v>
      </c>
      <c r="C906" s="550">
        <v>3982</v>
      </c>
    </row>
    <row r="907" hidden="1" spans="1:3">
      <c r="A907" s="602">
        <v>2130206</v>
      </c>
      <c r="B907" s="80" t="s">
        <v>743</v>
      </c>
      <c r="C907" s="550"/>
    </row>
    <row r="908" spans="1:3">
      <c r="A908" s="602">
        <v>2130207</v>
      </c>
      <c r="B908" s="80" t="s">
        <v>744</v>
      </c>
      <c r="C908" s="550">
        <v>453</v>
      </c>
    </row>
    <row r="909" spans="1:3">
      <c r="A909" s="602">
        <v>2130209</v>
      </c>
      <c r="B909" s="80" t="s">
        <v>745</v>
      </c>
      <c r="C909" s="550">
        <v>22</v>
      </c>
    </row>
    <row r="910" spans="1:3">
      <c r="A910" s="602">
        <v>2130211</v>
      </c>
      <c r="B910" s="80" t="s">
        <v>746</v>
      </c>
      <c r="C910" s="550">
        <v>40</v>
      </c>
    </row>
    <row r="911" spans="1:3">
      <c r="A911" s="602">
        <v>2130212</v>
      </c>
      <c r="B911" s="80" t="s">
        <v>747</v>
      </c>
      <c r="C911" s="550">
        <v>67</v>
      </c>
    </row>
    <row r="912" hidden="1" spans="1:3">
      <c r="A912" s="602">
        <v>2130213</v>
      </c>
      <c r="B912" s="80" t="s">
        <v>748</v>
      </c>
      <c r="C912" s="550"/>
    </row>
    <row r="913" hidden="1" spans="1:3">
      <c r="A913" s="602">
        <v>2130217</v>
      </c>
      <c r="B913" s="80" t="s">
        <v>749</v>
      </c>
      <c r="C913" s="550"/>
    </row>
    <row r="914" hidden="1" spans="1:3">
      <c r="A914" s="602">
        <v>2130220</v>
      </c>
      <c r="B914" s="80" t="s">
        <v>750</v>
      </c>
      <c r="C914" s="550"/>
    </row>
    <row r="915" hidden="1" spans="1:3">
      <c r="A915" s="602">
        <v>2130221</v>
      </c>
      <c r="B915" s="80" t="s">
        <v>751</v>
      </c>
      <c r="C915" s="550"/>
    </row>
    <row r="916" hidden="1" spans="1:3">
      <c r="A916" s="602">
        <v>2130223</v>
      </c>
      <c r="B916" s="80" t="s">
        <v>752</v>
      </c>
      <c r="C916" s="550"/>
    </row>
    <row r="917" spans="1:3">
      <c r="A917" s="602">
        <v>2130226</v>
      </c>
      <c r="B917" s="80" t="s">
        <v>753</v>
      </c>
      <c r="C917" s="550">
        <v>243</v>
      </c>
    </row>
    <row r="918" hidden="1" spans="1:3">
      <c r="A918" s="602">
        <v>2130227</v>
      </c>
      <c r="B918" s="80" t="s">
        <v>754</v>
      </c>
      <c r="C918" s="550"/>
    </row>
    <row r="919" spans="1:3">
      <c r="A919" s="602">
        <v>2130234</v>
      </c>
      <c r="B919" s="80" t="s">
        <v>755</v>
      </c>
      <c r="C919" s="550">
        <v>11511</v>
      </c>
    </row>
    <row r="920" hidden="1" spans="1:3">
      <c r="A920" s="602">
        <v>2130236</v>
      </c>
      <c r="B920" s="80" t="s">
        <v>756</v>
      </c>
      <c r="C920" s="550"/>
    </row>
    <row r="921" hidden="1" spans="1:3">
      <c r="A921" s="602">
        <v>2130237</v>
      </c>
      <c r="B921" s="80" t="s">
        <v>725</v>
      </c>
      <c r="C921" s="550"/>
    </row>
    <row r="922" spans="1:3">
      <c r="A922" s="602">
        <v>2130238</v>
      </c>
      <c r="B922" s="80" t="s">
        <v>757</v>
      </c>
      <c r="C922" s="550">
        <v>2720</v>
      </c>
    </row>
    <row r="923" spans="1:3">
      <c r="A923" s="602">
        <v>2130299</v>
      </c>
      <c r="B923" s="80" t="s">
        <v>758</v>
      </c>
      <c r="C923" s="550">
        <v>72</v>
      </c>
    </row>
    <row r="924" spans="1:3">
      <c r="A924" s="602">
        <v>21303</v>
      </c>
      <c r="B924" s="80" t="s">
        <v>759</v>
      </c>
      <c r="C924" s="550">
        <v>31170</v>
      </c>
    </row>
    <row r="925" spans="1:3">
      <c r="A925" s="602">
        <v>2130301</v>
      </c>
      <c r="B925" s="80" t="s">
        <v>83</v>
      </c>
      <c r="C925" s="550">
        <v>606</v>
      </c>
    </row>
    <row r="926" spans="1:3">
      <c r="A926" s="602">
        <v>2130302</v>
      </c>
      <c r="B926" s="80" t="s">
        <v>84</v>
      </c>
      <c r="C926" s="550">
        <v>153</v>
      </c>
    </row>
    <row r="927" hidden="1" spans="1:3">
      <c r="A927" s="602">
        <v>2130303</v>
      </c>
      <c r="B927" s="80" t="s">
        <v>85</v>
      </c>
      <c r="C927" s="550"/>
    </row>
    <row r="928" spans="1:3">
      <c r="A928" s="602">
        <v>2130304</v>
      </c>
      <c r="B928" s="80" t="s">
        <v>760</v>
      </c>
      <c r="C928" s="550">
        <v>3585</v>
      </c>
    </row>
    <row r="929" spans="1:3">
      <c r="A929" s="602">
        <v>2130305</v>
      </c>
      <c r="B929" s="80" t="s">
        <v>761</v>
      </c>
      <c r="C929" s="550">
        <v>17881</v>
      </c>
    </row>
    <row r="930" spans="1:3">
      <c r="A930" s="602">
        <v>2130306</v>
      </c>
      <c r="B930" s="80" t="s">
        <v>762</v>
      </c>
      <c r="C930" s="550">
        <v>876</v>
      </c>
    </row>
    <row r="931" hidden="1" spans="1:3">
      <c r="A931" s="602">
        <v>2130307</v>
      </c>
      <c r="B931" s="80" t="s">
        <v>763</v>
      </c>
      <c r="C931" s="550"/>
    </row>
    <row r="932" hidden="1" spans="1:3">
      <c r="A932" s="602">
        <v>2130308</v>
      </c>
      <c r="B932" s="80" t="s">
        <v>764</v>
      </c>
      <c r="C932" s="550"/>
    </row>
    <row r="933" hidden="1" spans="1:3">
      <c r="A933" s="602">
        <v>2130309</v>
      </c>
      <c r="B933" s="80" t="s">
        <v>765</v>
      </c>
      <c r="C933" s="550"/>
    </row>
    <row r="934" spans="1:3">
      <c r="A934" s="602">
        <v>2130310</v>
      </c>
      <c r="B934" s="80" t="s">
        <v>766</v>
      </c>
      <c r="C934" s="550">
        <v>47</v>
      </c>
    </row>
    <row r="935" spans="1:3">
      <c r="A935" s="602">
        <v>2130311</v>
      </c>
      <c r="B935" s="80" t="s">
        <v>767</v>
      </c>
      <c r="C935" s="550">
        <v>227</v>
      </c>
    </row>
    <row r="936" spans="1:3">
      <c r="A936" s="602">
        <v>2130312</v>
      </c>
      <c r="B936" s="80" t="s">
        <v>768</v>
      </c>
      <c r="C936" s="550">
        <v>136</v>
      </c>
    </row>
    <row r="937" spans="1:3">
      <c r="A937" s="602">
        <v>2130313</v>
      </c>
      <c r="B937" s="80" t="s">
        <v>769</v>
      </c>
      <c r="C937" s="550">
        <v>50</v>
      </c>
    </row>
    <row r="938" spans="1:3">
      <c r="A938" s="602">
        <v>2130314</v>
      </c>
      <c r="B938" s="80" t="s">
        <v>770</v>
      </c>
      <c r="C938" s="550">
        <v>6130</v>
      </c>
    </row>
    <row r="939" spans="1:3">
      <c r="A939" s="602">
        <v>2130315</v>
      </c>
      <c r="B939" s="80" t="s">
        <v>771</v>
      </c>
      <c r="C939" s="550">
        <v>217</v>
      </c>
    </row>
    <row r="940" spans="1:3">
      <c r="A940" s="602">
        <v>2130316</v>
      </c>
      <c r="B940" s="80" t="s">
        <v>772</v>
      </c>
      <c r="C940" s="550">
        <v>139</v>
      </c>
    </row>
    <row r="941" hidden="1" spans="1:3">
      <c r="A941" s="602">
        <v>2130317</v>
      </c>
      <c r="B941" s="80" t="s">
        <v>773</v>
      </c>
      <c r="C941" s="550"/>
    </row>
    <row r="942" hidden="1" spans="1:3">
      <c r="A942" s="602">
        <v>2130318</v>
      </c>
      <c r="B942" s="80" t="s">
        <v>774</v>
      </c>
      <c r="C942" s="550"/>
    </row>
    <row r="943" spans="1:3">
      <c r="A943" s="602">
        <v>2130319</v>
      </c>
      <c r="B943" s="80" t="s">
        <v>775</v>
      </c>
      <c r="C943" s="550">
        <v>19</v>
      </c>
    </row>
    <row r="944" hidden="1" spans="1:3">
      <c r="A944" s="602">
        <v>2130321</v>
      </c>
      <c r="B944" s="80" t="s">
        <v>776</v>
      </c>
      <c r="C944" s="550"/>
    </row>
    <row r="945" hidden="1" spans="1:3">
      <c r="A945" s="602">
        <v>2130322</v>
      </c>
      <c r="B945" s="80" t="s">
        <v>777</v>
      </c>
      <c r="C945" s="550"/>
    </row>
    <row r="946" spans="1:3">
      <c r="A946" s="602">
        <v>2130333</v>
      </c>
      <c r="B946" s="80" t="s">
        <v>752</v>
      </c>
      <c r="C946" s="550">
        <v>47</v>
      </c>
    </row>
    <row r="947" spans="1:3">
      <c r="A947" s="602">
        <v>2130334</v>
      </c>
      <c r="B947" s="80" t="s">
        <v>778</v>
      </c>
      <c r="C947" s="550">
        <v>51</v>
      </c>
    </row>
    <row r="948" spans="1:3">
      <c r="A948" s="602">
        <v>2130335</v>
      </c>
      <c r="B948" s="80" t="s">
        <v>779</v>
      </c>
      <c r="C948" s="550">
        <v>451</v>
      </c>
    </row>
    <row r="949" hidden="1" spans="1:3">
      <c r="A949" s="602">
        <v>2130336</v>
      </c>
      <c r="B949" s="80" t="s">
        <v>780</v>
      </c>
      <c r="C949" s="550"/>
    </row>
    <row r="950" hidden="1" spans="1:3">
      <c r="A950" s="602">
        <v>2130337</v>
      </c>
      <c r="B950" s="80" t="s">
        <v>781</v>
      </c>
      <c r="C950" s="550"/>
    </row>
    <row r="951" spans="1:3">
      <c r="A951" s="602">
        <v>2130399</v>
      </c>
      <c r="B951" s="80" t="s">
        <v>782</v>
      </c>
      <c r="C951" s="550">
        <v>555</v>
      </c>
    </row>
    <row r="952" spans="1:3">
      <c r="A952" s="602">
        <v>21305</v>
      </c>
      <c r="B952" s="80" t="s">
        <v>783</v>
      </c>
      <c r="C952" s="550">
        <v>50469</v>
      </c>
    </row>
    <row r="953" spans="1:3">
      <c r="A953" s="602">
        <v>2130504</v>
      </c>
      <c r="B953" s="80" t="s">
        <v>784</v>
      </c>
      <c r="C953" s="550">
        <v>9032</v>
      </c>
    </row>
    <row r="954" spans="1:3">
      <c r="A954" s="602">
        <v>2130505</v>
      </c>
      <c r="B954" s="80" t="s">
        <v>785</v>
      </c>
      <c r="C954" s="550">
        <v>18982</v>
      </c>
    </row>
    <row r="955" spans="1:3">
      <c r="A955" s="602">
        <v>2130506</v>
      </c>
      <c r="B955" s="80" t="s">
        <v>786</v>
      </c>
      <c r="C955" s="550">
        <v>21822</v>
      </c>
    </row>
    <row r="956" hidden="1" spans="1:3">
      <c r="A956" s="602">
        <v>2130507</v>
      </c>
      <c r="B956" s="80" t="s">
        <v>787</v>
      </c>
      <c r="C956" s="550"/>
    </row>
    <row r="957" hidden="1" spans="1:3">
      <c r="A957" s="602">
        <v>2130508</v>
      </c>
      <c r="B957" s="80" t="s">
        <v>788</v>
      </c>
      <c r="C957" s="550"/>
    </row>
    <row r="958" spans="1:3">
      <c r="A958" s="602">
        <v>2130599</v>
      </c>
      <c r="B958" s="80" t="s">
        <v>789</v>
      </c>
      <c r="C958" s="550">
        <v>633</v>
      </c>
    </row>
    <row r="959" spans="1:3">
      <c r="A959" s="602">
        <v>21307</v>
      </c>
      <c r="B959" s="80" t="s">
        <v>790</v>
      </c>
      <c r="C959" s="550">
        <v>24758</v>
      </c>
    </row>
    <row r="960" spans="1:3">
      <c r="A960" s="602">
        <v>2130701</v>
      </c>
      <c r="B960" s="80" t="s">
        <v>791</v>
      </c>
      <c r="C960" s="550">
        <v>7686</v>
      </c>
    </row>
    <row r="961" spans="1:3">
      <c r="A961" s="602">
        <v>2130705</v>
      </c>
      <c r="B961" s="80" t="s">
        <v>792</v>
      </c>
      <c r="C961" s="550">
        <v>17072</v>
      </c>
    </row>
    <row r="962" hidden="1" spans="1:3">
      <c r="A962" s="602">
        <v>2130706</v>
      </c>
      <c r="B962" s="80" t="s">
        <v>793</v>
      </c>
      <c r="C962" s="550"/>
    </row>
    <row r="963" hidden="1" spans="1:3">
      <c r="A963" s="602">
        <v>2130707</v>
      </c>
      <c r="B963" s="80" t="s">
        <v>794</v>
      </c>
      <c r="C963" s="550"/>
    </row>
    <row r="964" hidden="1" spans="1:3">
      <c r="A964" s="602">
        <v>2130799</v>
      </c>
      <c r="B964" s="80" t="s">
        <v>795</v>
      </c>
      <c r="C964" s="550"/>
    </row>
    <row r="965" spans="1:3">
      <c r="A965" s="602">
        <v>21308</v>
      </c>
      <c r="B965" s="80" t="s">
        <v>796</v>
      </c>
      <c r="C965" s="550">
        <v>3266</v>
      </c>
    </row>
    <row r="966" hidden="1" spans="1:3">
      <c r="A966" s="602">
        <v>2130801</v>
      </c>
      <c r="B966" s="80" t="s">
        <v>797</v>
      </c>
      <c r="C966" s="550"/>
    </row>
    <row r="967" spans="1:3">
      <c r="A967" s="602">
        <v>2130803</v>
      </c>
      <c r="B967" s="80" t="s">
        <v>798</v>
      </c>
      <c r="C967" s="550">
        <v>2761</v>
      </c>
    </row>
    <row r="968" spans="1:3">
      <c r="A968" s="602">
        <v>2130804</v>
      </c>
      <c r="B968" s="80" t="s">
        <v>799</v>
      </c>
      <c r="C968" s="550">
        <v>505</v>
      </c>
    </row>
    <row r="969" hidden="1" spans="1:3">
      <c r="A969" s="602">
        <v>2130805</v>
      </c>
      <c r="B969" s="80" t="s">
        <v>800</v>
      </c>
      <c r="C969" s="550"/>
    </row>
    <row r="970" hidden="1" spans="1:3">
      <c r="A970" s="602">
        <v>2130899</v>
      </c>
      <c r="B970" s="80" t="s">
        <v>801</v>
      </c>
      <c r="C970" s="550"/>
    </row>
    <row r="971" hidden="1" spans="1:3">
      <c r="A971" s="602">
        <v>21309</v>
      </c>
      <c r="B971" s="80" t="s">
        <v>802</v>
      </c>
      <c r="C971" s="550">
        <v>0</v>
      </c>
    </row>
    <row r="972" hidden="1" spans="1:3">
      <c r="A972" s="602">
        <v>2130901</v>
      </c>
      <c r="B972" s="80" t="s">
        <v>803</v>
      </c>
      <c r="C972" s="550"/>
    </row>
    <row r="973" hidden="1" spans="1:3">
      <c r="A973" s="602">
        <v>2130999</v>
      </c>
      <c r="B973" s="80" t="s">
        <v>804</v>
      </c>
      <c r="C973" s="550"/>
    </row>
    <row r="974" hidden="1" spans="1:3">
      <c r="A974" s="602">
        <v>21399</v>
      </c>
      <c r="B974" s="80" t="s">
        <v>805</v>
      </c>
      <c r="C974" s="550">
        <v>0</v>
      </c>
    </row>
    <row r="975" hidden="1" spans="1:3">
      <c r="A975" s="602">
        <v>2139901</v>
      </c>
      <c r="B975" s="80" t="s">
        <v>806</v>
      </c>
      <c r="C975" s="550"/>
    </row>
    <row r="976" hidden="1" spans="1:3">
      <c r="A976" s="602">
        <v>2139999</v>
      </c>
      <c r="B976" s="80" t="s">
        <v>807</v>
      </c>
      <c r="C976" s="550"/>
    </row>
    <row r="977" spans="1:3">
      <c r="A977" s="602">
        <v>214</v>
      </c>
      <c r="B977" s="80" t="s">
        <v>808</v>
      </c>
      <c r="C977" s="550">
        <v>42311</v>
      </c>
    </row>
    <row r="978" spans="1:3">
      <c r="A978" s="602">
        <v>21401</v>
      </c>
      <c r="B978" s="80" t="s">
        <v>809</v>
      </c>
      <c r="C978" s="550">
        <v>39863</v>
      </c>
    </row>
    <row r="979" spans="1:3">
      <c r="A979" s="602">
        <v>2140101</v>
      </c>
      <c r="B979" s="80" t="s">
        <v>83</v>
      </c>
      <c r="C979" s="550">
        <v>397</v>
      </c>
    </row>
    <row r="980" hidden="1" spans="1:3">
      <c r="A980" s="602">
        <v>2140102</v>
      </c>
      <c r="B980" s="80" t="s">
        <v>84</v>
      </c>
      <c r="C980" s="550"/>
    </row>
    <row r="981" hidden="1" spans="1:3">
      <c r="A981" s="602">
        <v>2140103</v>
      </c>
      <c r="B981" s="80" t="s">
        <v>85</v>
      </c>
      <c r="C981" s="550"/>
    </row>
    <row r="982" spans="1:3">
      <c r="A982" s="602">
        <v>2140104</v>
      </c>
      <c r="B982" s="80" t="s">
        <v>810</v>
      </c>
      <c r="C982" s="550">
        <v>24982</v>
      </c>
    </row>
    <row r="983" spans="1:3">
      <c r="A983" s="602">
        <v>2140106</v>
      </c>
      <c r="B983" s="80" t="s">
        <v>811</v>
      </c>
      <c r="C983" s="550">
        <v>8863</v>
      </c>
    </row>
    <row r="984" hidden="1" spans="1:3">
      <c r="A984" s="602">
        <v>2140109</v>
      </c>
      <c r="B984" s="80" t="s">
        <v>812</v>
      </c>
      <c r="C984" s="550"/>
    </row>
    <row r="985" hidden="1" spans="1:3">
      <c r="A985" s="602">
        <v>2140110</v>
      </c>
      <c r="B985" s="80" t="s">
        <v>813</v>
      </c>
      <c r="C985" s="550"/>
    </row>
    <row r="986" spans="1:3">
      <c r="A986" s="602">
        <v>2140112</v>
      </c>
      <c r="B986" s="80" t="s">
        <v>814</v>
      </c>
      <c r="C986" s="550">
        <v>4405</v>
      </c>
    </row>
    <row r="987" hidden="1" spans="1:3">
      <c r="A987" s="602">
        <v>2140114</v>
      </c>
      <c r="B987" s="80" t="s">
        <v>815</v>
      </c>
      <c r="C987" s="550"/>
    </row>
    <row r="988" hidden="1" spans="1:3">
      <c r="A988" s="602">
        <v>2140122</v>
      </c>
      <c r="B988" s="80" t="s">
        <v>816</v>
      </c>
      <c r="C988" s="550"/>
    </row>
    <row r="989" hidden="1" spans="1:3">
      <c r="A989" s="602">
        <v>2140123</v>
      </c>
      <c r="B989" s="80" t="s">
        <v>817</v>
      </c>
      <c r="C989" s="550"/>
    </row>
    <row r="990" hidden="1" spans="1:3">
      <c r="A990" s="602">
        <v>2140127</v>
      </c>
      <c r="B990" s="80" t="s">
        <v>818</v>
      </c>
      <c r="C990" s="550"/>
    </row>
    <row r="991" hidden="1" spans="1:3">
      <c r="A991" s="602">
        <v>2140128</v>
      </c>
      <c r="B991" s="80" t="s">
        <v>819</v>
      </c>
      <c r="C991" s="550"/>
    </row>
    <row r="992" hidden="1" spans="1:3">
      <c r="A992" s="602">
        <v>2140129</v>
      </c>
      <c r="B992" s="80" t="s">
        <v>820</v>
      </c>
      <c r="C992" s="550"/>
    </row>
    <row r="993" hidden="1" spans="1:3">
      <c r="A993" s="602">
        <v>2140130</v>
      </c>
      <c r="B993" s="80" t="s">
        <v>821</v>
      </c>
      <c r="C993" s="550"/>
    </row>
    <row r="994" hidden="1" spans="1:3">
      <c r="A994" s="602">
        <v>2140131</v>
      </c>
      <c r="B994" s="80" t="s">
        <v>822</v>
      </c>
      <c r="C994" s="550"/>
    </row>
    <row r="995" hidden="1" spans="1:3">
      <c r="A995" s="602">
        <v>2140133</v>
      </c>
      <c r="B995" s="80" t="s">
        <v>823</v>
      </c>
      <c r="C995" s="550"/>
    </row>
    <row r="996" spans="1:3">
      <c r="A996" s="602">
        <v>2140136</v>
      </c>
      <c r="B996" s="80" t="s">
        <v>824</v>
      </c>
      <c r="C996" s="550">
        <v>639</v>
      </c>
    </row>
    <row r="997" hidden="1" spans="1:3">
      <c r="A997" s="602">
        <v>2140138</v>
      </c>
      <c r="B997" s="80" t="s">
        <v>825</v>
      </c>
      <c r="C997" s="550"/>
    </row>
    <row r="998" spans="1:3">
      <c r="A998" s="602">
        <v>2140199</v>
      </c>
      <c r="B998" s="80" t="s">
        <v>826</v>
      </c>
      <c r="C998" s="550">
        <v>577</v>
      </c>
    </row>
    <row r="999" hidden="1" spans="1:3">
      <c r="A999" s="602">
        <v>21402</v>
      </c>
      <c r="B999" s="80" t="s">
        <v>827</v>
      </c>
      <c r="C999" s="550">
        <v>0</v>
      </c>
    </row>
    <row r="1000" hidden="1" spans="1:3">
      <c r="A1000" s="602">
        <v>2140201</v>
      </c>
      <c r="B1000" s="80" t="s">
        <v>83</v>
      </c>
      <c r="C1000" s="550"/>
    </row>
    <row r="1001" hidden="1" spans="1:3">
      <c r="A1001" s="602">
        <v>2140202</v>
      </c>
      <c r="B1001" s="80" t="s">
        <v>84</v>
      </c>
      <c r="C1001" s="550"/>
    </row>
    <row r="1002" hidden="1" spans="1:3">
      <c r="A1002" s="602">
        <v>2140203</v>
      </c>
      <c r="B1002" s="80" t="s">
        <v>85</v>
      </c>
      <c r="C1002" s="550"/>
    </row>
    <row r="1003" hidden="1" spans="1:3">
      <c r="A1003" s="602">
        <v>2140204</v>
      </c>
      <c r="B1003" s="80" t="s">
        <v>828</v>
      </c>
      <c r="C1003" s="550"/>
    </row>
    <row r="1004" hidden="1" spans="1:3">
      <c r="A1004" s="602">
        <v>2140205</v>
      </c>
      <c r="B1004" s="80" t="s">
        <v>829</v>
      </c>
      <c r="C1004" s="550"/>
    </row>
    <row r="1005" hidden="1" spans="1:3">
      <c r="A1005" s="602">
        <v>2140206</v>
      </c>
      <c r="B1005" s="80" t="s">
        <v>830</v>
      </c>
      <c r="C1005" s="550"/>
    </row>
    <row r="1006" hidden="1" spans="1:3">
      <c r="A1006" s="602">
        <v>2140207</v>
      </c>
      <c r="B1006" s="80" t="s">
        <v>831</v>
      </c>
      <c r="C1006" s="550"/>
    </row>
    <row r="1007" hidden="1" spans="1:3">
      <c r="A1007" s="602">
        <v>2140208</v>
      </c>
      <c r="B1007" s="80" t="s">
        <v>832</v>
      </c>
      <c r="C1007" s="550"/>
    </row>
    <row r="1008" hidden="1" spans="1:3">
      <c r="A1008" s="602">
        <v>2140299</v>
      </c>
      <c r="B1008" s="80" t="s">
        <v>833</v>
      </c>
      <c r="C1008" s="550"/>
    </row>
    <row r="1009" hidden="1" spans="1:3">
      <c r="A1009" s="602">
        <v>21403</v>
      </c>
      <c r="B1009" s="80" t="s">
        <v>834</v>
      </c>
      <c r="C1009" s="550">
        <v>0</v>
      </c>
    </row>
    <row r="1010" hidden="1" spans="1:3">
      <c r="A1010" s="602">
        <v>2140301</v>
      </c>
      <c r="B1010" s="80" t="s">
        <v>83</v>
      </c>
      <c r="C1010" s="550"/>
    </row>
    <row r="1011" hidden="1" spans="1:3">
      <c r="A1011" s="602">
        <v>2140302</v>
      </c>
      <c r="B1011" s="80" t="s">
        <v>84</v>
      </c>
      <c r="C1011" s="550"/>
    </row>
    <row r="1012" hidden="1" spans="1:3">
      <c r="A1012" s="602">
        <v>2140303</v>
      </c>
      <c r="B1012" s="80" t="s">
        <v>85</v>
      </c>
      <c r="C1012" s="550"/>
    </row>
    <row r="1013" hidden="1" spans="1:3">
      <c r="A1013" s="602">
        <v>2140304</v>
      </c>
      <c r="B1013" s="80" t="s">
        <v>835</v>
      </c>
      <c r="C1013" s="550"/>
    </row>
    <row r="1014" hidden="1" spans="1:3">
      <c r="A1014" s="602">
        <v>2140305</v>
      </c>
      <c r="B1014" s="80" t="s">
        <v>836</v>
      </c>
      <c r="C1014" s="550"/>
    </row>
    <row r="1015" hidden="1" spans="1:3">
      <c r="A1015" s="602">
        <v>2140306</v>
      </c>
      <c r="B1015" s="80" t="s">
        <v>837</v>
      </c>
      <c r="C1015" s="550"/>
    </row>
    <row r="1016" hidden="1" spans="1:3">
      <c r="A1016" s="602">
        <v>2140307</v>
      </c>
      <c r="B1016" s="80" t="s">
        <v>838</v>
      </c>
      <c r="C1016" s="550"/>
    </row>
    <row r="1017" hidden="1" spans="1:3">
      <c r="A1017" s="602">
        <v>2140308</v>
      </c>
      <c r="B1017" s="80" t="s">
        <v>839</v>
      </c>
      <c r="C1017" s="550"/>
    </row>
    <row r="1018" hidden="1" spans="1:3">
      <c r="A1018" s="602">
        <v>2140399</v>
      </c>
      <c r="B1018" s="80" t="s">
        <v>840</v>
      </c>
      <c r="C1018" s="550"/>
    </row>
    <row r="1019" spans="1:3">
      <c r="A1019" s="602">
        <v>21405</v>
      </c>
      <c r="B1019" s="80" t="s">
        <v>841</v>
      </c>
      <c r="C1019" s="550">
        <v>90</v>
      </c>
    </row>
    <row r="1020" hidden="1" spans="1:3">
      <c r="A1020" s="602">
        <v>2140501</v>
      </c>
      <c r="B1020" s="80" t="s">
        <v>83</v>
      </c>
      <c r="C1020" s="550"/>
    </row>
    <row r="1021" hidden="1" spans="1:3">
      <c r="A1021" s="602">
        <v>2140502</v>
      </c>
      <c r="B1021" s="80" t="s">
        <v>84</v>
      </c>
      <c r="C1021" s="550"/>
    </row>
    <row r="1022" hidden="1" spans="1:3">
      <c r="A1022" s="602">
        <v>2140503</v>
      </c>
      <c r="B1022" s="80" t="s">
        <v>85</v>
      </c>
      <c r="C1022" s="550"/>
    </row>
    <row r="1023" hidden="1" spans="1:3">
      <c r="A1023" s="602">
        <v>2140504</v>
      </c>
      <c r="B1023" s="80" t="s">
        <v>832</v>
      </c>
      <c r="C1023" s="550"/>
    </row>
    <row r="1024" hidden="1" spans="1:3">
      <c r="A1024" s="602">
        <v>2140505</v>
      </c>
      <c r="B1024" s="80" t="s">
        <v>842</v>
      </c>
      <c r="C1024" s="550"/>
    </row>
    <row r="1025" spans="1:3">
      <c r="A1025" s="602">
        <v>2140599</v>
      </c>
      <c r="B1025" s="80" t="s">
        <v>843</v>
      </c>
      <c r="C1025" s="550">
        <v>90</v>
      </c>
    </row>
    <row r="1026" spans="1:3">
      <c r="A1026" s="602">
        <v>21499</v>
      </c>
      <c r="B1026" s="80" t="s">
        <v>844</v>
      </c>
      <c r="C1026" s="550">
        <v>2358</v>
      </c>
    </row>
    <row r="1027" hidden="1" spans="1:3">
      <c r="A1027" s="602">
        <v>2149901</v>
      </c>
      <c r="B1027" s="80" t="s">
        <v>845</v>
      </c>
      <c r="C1027" s="550"/>
    </row>
    <row r="1028" spans="1:3">
      <c r="A1028" s="602">
        <v>2149999</v>
      </c>
      <c r="B1028" s="80" t="s">
        <v>846</v>
      </c>
      <c r="C1028" s="550">
        <v>2358</v>
      </c>
    </row>
    <row r="1029" spans="1:3">
      <c r="A1029" s="602">
        <v>215</v>
      </c>
      <c r="B1029" s="80" t="s">
        <v>847</v>
      </c>
      <c r="C1029" s="550">
        <v>3579</v>
      </c>
    </row>
    <row r="1030" spans="1:3">
      <c r="A1030" s="602">
        <v>21501</v>
      </c>
      <c r="B1030" s="80" t="s">
        <v>848</v>
      </c>
      <c r="C1030" s="550">
        <v>63</v>
      </c>
    </row>
    <row r="1031" hidden="1" spans="1:3">
      <c r="A1031" s="602">
        <v>2150101</v>
      </c>
      <c r="B1031" s="80" t="s">
        <v>83</v>
      </c>
      <c r="C1031" s="550"/>
    </row>
    <row r="1032" spans="1:3">
      <c r="A1032" s="602">
        <v>2150102</v>
      </c>
      <c r="B1032" s="80" t="s">
        <v>84</v>
      </c>
      <c r="C1032" s="550">
        <v>63</v>
      </c>
    </row>
    <row r="1033" hidden="1" spans="1:3">
      <c r="A1033" s="602">
        <v>2150103</v>
      </c>
      <c r="B1033" s="80" t="s">
        <v>85</v>
      </c>
      <c r="C1033" s="550"/>
    </row>
    <row r="1034" hidden="1" spans="1:3">
      <c r="A1034" s="602">
        <v>2150104</v>
      </c>
      <c r="B1034" s="80" t="s">
        <v>849</v>
      </c>
      <c r="C1034" s="550"/>
    </row>
    <row r="1035" hidden="1" spans="1:3">
      <c r="A1035" s="602">
        <v>2150105</v>
      </c>
      <c r="B1035" s="80" t="s">
        <v>850</v>
      </c>
      <c r="C1035" s="550"/>
    </row>
    <row r="1036" hidden="1" spans="1:3">
      <c r="A1036" s="602">
        <v>2150106</v>
      </c>
      <c r="B1036" s="80" t="s">
        <v>851</v>
      </c>
      <c r="C1036" s="550"/>
    </row>
    <row r="1037" hidden="1" spans="1:3">
      <c r="A1037" s="602">
        <v>2150107</v>
      </c>
      <c r="B1037" s="80" t="s">
        <v>852</v>
      </c>
      <c r="C1037" s="550"/>
    </row>
    <row r="1038" hidden="1" spans="1:3">
      <c r="A1038" s="602">
        <v>2150108</v>
      </c>
      <c r="B1038" s="80" t="s">
        <v>853</v>
      </c>
      <c r="C1038" s="550"/>
    </row>
    <row r="1039" hidden="1" spans="1:3">
      <c r="A1039" s="602">
        <v>2150199</v>
      </c>
      <c r="B1039" s="80" t="s">
        <v>854</v>
      </c>
      <c r="C1039" s="550"/>
    </row>
    <row r="1040" spans="1:3">
      <c r="A1040" s="602">
        <v>21502</v>
      </c>
      <c r="B1040" s="80" t="s">
        <v>855</v>
      </c>
      <c r="C1040" s="550">
        <v>543</v>
      </c>
    </row>
    <row r="1041" hidden="1" spans="1:3">
      <c r="A1041" s="602">
        <v>2150201</v>
      </c>
      <c r="B1041" s="80" t="s">
        <v>83</v>
      </c>
      <c r="C1041" s="550"/>
    </row>
    <row r="1042" spans="1:3">
      <c r="A1042" s="602">
        <v>2150202</v>
      </c>
      <c r="B1042" s="80" t="s">
        <v>84</v>
      </c>
      <c r="C1042" s="550">
        <v>10</v>
      </c>
    </row>
    <row r="1043" hidden="1" spans="1:3">
      <c r="A1043" s="602">
        <v>2150203</v>
      </c>
      <c r="B1043" s="80" t="s">
        <v>85</v>
      </c>
      <c r="C1043" s="550"/>
    </row>
    <row r="1044" hidden="1" spans="1:3">
      <c r="A1044" s="602">
        <v>2150204</v>
      </c>
      <c r="B1044" s="80" t="s">
        <v>856</v>
      </c>
      <c r="C1044" s="550"/>
    </row>
    <row r="1045" spans="1:3">
      <c r="A1045" s="602">
        <v>2150205</v>
      </c>
      <c r="B1045" s="80" t="s">
        <v>857</v>
      </c>
      <c r="C1045" s="550">
        <v>533</v>
      </c>
    </row>
    <row r="1046" hidden="1" spans="1:3">
      <c r="A1046" s="602">
        <v>2150206</v>
      </c>
      <c r="B1046" s="80" t="s">
        <v>858</v>
      </c>
      <c r="C1046" s="550"/>
    </row>
    <row r="1047" hidden="1" spans="1:3">
      <c r="A1047" s="602">
        <v>2150207</v>
      </c>
      <c r="B1047" s="80" t="s">
        <v>859</v>
      </c>
      <c r="C1047" s="550"/>
    </row>
    <row r="1048" hidden="1" spans="1:3">
      <c r="A1048" s="602">
        <v>2150208</v>
      </c>
      <c r="B1048" s="80" t="s">
        <v>860</v>
      </c>
      <c r="C1048" s="550"/>
    </row>
    <row r="1049" hidden="1" spans="1:3">
      <c r="A1049" s="602">
        <v>2150209</v>
      </c>
      <c r="B1049" s="80" t="s">
        <v>861</v>
      </c>
      <c r="C1049" s="550"/>
    </row>
    <row r="1050" hidden="1" spans="1:3">
      <c r="A1050" s="602">
        <v>2150210</v>
      </c>
      <c r="B1050" s="80" t="s">
        <v>862</v>
      </c>
      <c r="C1050" s="550"/>
    </row>
    <row r="1051" hidden="1" spans="1:3">
      <c r="A1051" s="602">
        <v>2150212</v>
      </c>
      <c r="B1051" s="80" t="s">
        <v>863</v>
      </c>
      <c r="C1051" s="550"/>
    </row>
    <row r="1052" hidden="1" spans="1:3">
      <c r="A1052" s="602">
        <v>2150213</v>
      </c>
      <c r="B1052" s="80" t="s">
        <v>864</v>
      </c>
      <c r="C1052" s="550"/>
    </row>
    <row r="1053" hidden="1" spans="1:3">
      <c r="A1053" s="602">
        <v>2150214</v>
      </c>
      <c r="B1053" s="80" t="s">
        <v>865</v>
      </c>
      <c r="C1053" s="550"/>
    </row>
    <row r="1054" hidden="1" spans="1:3">
      <c r="A1054" s="602">
        <v>2150215</v>
      </c>
      <c r="B1054" s="80" t="s">
        <v>866</v>
      </c>
      <c r="C1054" s="550"/>
    </row>
    <row r="1055" hidden="1" spans="1:3">
      <c r="A1055" s="602">
        <v>2150299</v>
      </c>
      <c r="B1055" s="80" t="s">
        <v>867</v>
      </c>
      <c r="C1055" s="550"/>
    </row>
    <row r="1056" hidden="1" spans="1:3">
      <c r="A1056" s="602">
        <v>21503</v>
      </c>
      <c r="B1056" s="80" t="s">
        <v>868</v>
      </c>
      <c r="C1056" s="550">
        <v>0</v>
      </c>
    </row>
    <row r="1057" hidden="1" spans="1:3">
      <c r="A1057" s="602">
        <v>2150301</v>
      </c>
      <c r="B1057" s="80" t="s">
        <v>83</v>
      </c>
      <c r="C1057" s="550"/>
    </row>
    <row r="1058" hidden="1" spans="1:3">
      <c r="A1058" s="602">
        <v>2150302</v>
      </c>
      <c r="B1058" s="80" t="s">
        <v>84</v>
      </c>
      <c r="C1058" s="550"/>
    </row>
    <row r="1059" hidden="1" spans="1:3">
      <c r="A1059" s="602">
        <v>2150303</v>
      </c>
      <c r="B1059" s="80" t="s">
        <v>85</v>
      </c>
      <c r="C1059" s="550"/>
    </row>
    <row r="1060" hidden="1" spans="1:3">
      <c r="A1060" s="602">
        <v>2150399</v>
      </c>
      <c r="B1060" s="80" t="s">
        <v>869</v>
      </c>
      <c r="C1060" s="550"/>
    </row>
    <row r="1061" spans="1:3">
      <c r="A1061" s="602">
        <v>21505</v>
      </c>
      <c r="B1061" s="80" t="s">
        <v>870</v>
      </c>
      <c r="C1061" s="550">
        <v>1798</v>
      </c>
    </row>
    <row r="1062" spans="1:3">
      <c r="A1062" s="602">
        <v>2150501</v>
      </c>
      <c r="B1062" s="80" t="s">
        <v>83</v>
      </c>
      <c r="C1062" s="550">
        <v>600</v>
      </c>
    </row>
    <row r="1063" spans="1:3">
      <c r="A1063" s="602">
        <v>2150502</v>
      </c>
      <c r="B1063" s="80" t="s">
        <v>84</v>
      </c>
      <c r="C1063" s="550">
        <v>15</v>
      </c>
    </row>
    <row r="1064" hidden="1" spans="1:3">
      <c r="A1064" s="602">
        <v>2150503</v>
      </c>
      <c r="B1064" s="80" t="s">
        <v>85</v>
      </c>
      <c r="C1064" s="550"/>
    </row>
    <row r="1065" hidden="1" spans="1:3">
      <c r="A1065" s="602">
        <v>2150505</v>
      </c>
      <c r="B1065" s="80" t="s">
        <v>871</v>
      </c>
      <c r="C1065" s="550"/>
    </row>
    <row r="1066" hidden="1" spans="1:3">
      <c r="A1066" s="602">
        <v>2150507</v>
      </c>
      <c r="B1066" s="80" t="s">
        <v>872</v>
      </c>
      <c r="C1066" s="550"/>
    </row>
    <row r="1067" hidden="1" spans="1:3">
      <c r="A1067" s="602">
        <v>2150508</v>
      </c>
      <c r="B1067" s="80" t="s">
        <v>873</v>
      </c>
      <c r="C1067" s="550"/>
    </row>
    <row r="1068" hidden="1" spans="1:3">
      <c r="A1068" s="602">
        <v>2150516</v>
      </c>
      <c r="B1068" s="80" t="s">
        <v>874</v>
      </c>
      <c r="C1068" s="550"/>
    </row>
    <row r="1069" hidden="1" spans="1:3">
      <c r="A1069" s="602">
        <v>2150517</v>
      </c>
      <c r="B1069" s="80" t="s">
        <v>875</v>
      </c>
      <c r="C1069" s="550"/>
    </row>
    <row r="1070" spans="1:3">
      <c r="A1070" s="602">
        <v>2150550</v>
      </c>
      <c r="B1070" s="80" t="s">
        <v>92</v>
      </c>
      <c r="C1070" s="550">
        <v>1097</v>
      </c>
    </row>
    <row r="1071" spans="1:3">
      <c r="A1071" s="602">
        <v>2150599</v>
      </c>
      <c r="B1071" s="80" t="s">
        <v>876</v>
      </c>
      <c r="C1071" s="550">
        <v>86</v>
      </c>
    </row>
    <row r="1072" spans="1:3">
      <c r="A1072" s="602">
        <v>21507</v>
      </c>
      <c r="B1072" s="80" t="s">
        <v>877</v>
      </c>
      <c r="C1072" s="550">
        <v>328</v>
      </c>
    </row>
    <row r="1073" spans="1:3">
      <c r="A1073" s="602">
        <v>2150701</v>
      </c>
      <c r="B1073" s="80" t="s">
        <v>83</v>
      </c>
      <c r="C1073" s="550">
        <v>328</v>
      </c>
    </row>
    <row r="1074" hidden="1" spans="1:3">
      <c r="A1074" s="602">
        <v>2150702</v>
      </c>
      <c r="B1074" s="80" t="s">
        <v>84</v>
      </c>
      <c r="C1074" s="550"/>
    </row>
    <row r="1075" hidden="1" spans="1:3">
      <c r="A1075" s="602">
        <v>2150703</v>
      </c>
      <c r="B1075" s="80" t="s">
        <v>85</v>
      </c>
      <c r="C1075" s="550"/>
    </row>
    <row r="1076" hidden="1" spans="1:3">
      <c r="A1076" s="602">
        <v>2150704</v>
      </c>
      <c r="B1076" s="80" t="s">
        <v>878</v>
      </c>
      <c r="C1076" s="550"/>
    </row>
    <row r="1077" hidden="1" spans="1:3">
      <c r="A1077" s="602">
        <v>2150705</v>
      </c>
      <c r="B1077" s="80" t="s">
        <v>879</v>
      </c>
      <c r="C1077" s="550"/>
    </row>
    <row r="1078" hidden="1" spans="1:3">
      <c r="A1078" s="602">
        <v>2150799</v>
      </c>
      <c r="B1078" s="80" t="s">
        <v>880</v>
      </c>
      <c r="C1078" s="550"/>
    </row>
    <row r="1079" spans="1:3">
      <c r="A1079" s="602">
        <v>21508</v>
      </c>
      <c r="B1079" s="80" t="s">
        <v>881</v>
      </c>
      <c r="C1079" s="550">
        <v>646</v>
      </c>
    </row>
    <row r="1080" hidden="1" spans="1:3">
      <c r="A1080" s="602">
        <v>2150801</v>
      </c>
      <c r="B1080" s="80" t="s">
        <v>83</v>
      </c>
      <c r="C1080" s="550"/>
    </row>
    <row r="1081" hidden="1" spans="1:3">
      <c r="A1081" s="602">
        <v>2150802</v>
      </c>
      <c r="B1081" s="80" t="s">
        <v>84</v>
      </c>
      <c r="C1081" s="550"/>
    </row>
    <row r="1082" hidden="1" spans="1:3">
      <c r="A1082" s="602">
        <v>2150803</v>
      </c>
      <c r="B1082" s="80" t="s">
        <v>85</v>
      </c>
      <c r="C1082" s="550"/>
    </row>
    <row r="1083" hidden="1" spans="1:3">
      <c r="A1083" s="602">
        <v>2150804</v>
      </c>
      <c r="B1083" s="80" t="s">
        <v>882</v>
      </c>
      <c r="C1083" s="550"/>
    </row>
    <row r="1084" spans="1:3">
      <c r="A1084" s="602">
        <v>2150805</v>
      </c>
      <c r="B1084" s="80" t="s">
        <v>883</v>
      </c>
      <c r="C1084" s="550">
        <v>646</v>
      </c>
    </row>
    <row r="1085" hidden="1" spans="1:3">
      <c r="A1085" s="602">
        <v>2150806</v>
      </c>
      <c r="B1085" s="80" t="s">
        <v>884</v>
      </c>
      <c r="C1085" s="550"/>
    </row>
    <row r="1086" hidden="1" spans="1:3">
      <c r="A1086" s="602">
        <v>2150899</v>
      </c>
      <c r="B1086" s="80" t="s">
        <v>885</v>
      </c>
      <c r="C1086" s="550"/>
    </row>
    <row r="1087" spans="1:3">
      <c r="A1087" s="602">
        <v>21599</v>
      </c>
      <c r="B1087" s="80" t="s">
        <v>886</v>
      </c>
      <c r="C1087" s="550">
        <v>201</v>
      </c>
    </row>
    <row r="1088" hidden="1" spans="1:3">
      <c r="A1088" s="602">
        <v>2159901</v>
      </c>
      <c r="B1088" s="80" t="s">
        <v>887</v>
      </c>
      <c r="C1088" s="550"/>
    </row>
    <row r="1089" spans="1:3">
      <c r="A1089" s="602">
        <v>2159904</v>
      </c>
      <c r="B1089" s="80" t="s">
        <v>888</v>
      </c>
      <c r="C1089" s="550">
        <v>201</v>
      </c>
    </row>
    <row r="1090" hidden="1" spans="1:3">
      <c r="A1090" s="602">
        <v>2159905</v>
      </c>
      <c r="B1090" s="80" t="s">
        <v>889</v>
      </c>
      <c r="C1090" s="550"/>
    </row>
    <row r="1091" hidden="1" spans="1:3">
      <c r="A1091" s="602">
        <v>2159906</v>
      </c>
      <c r="B1091" s="80" t="s">
        <v>890</v>
      </c>
      <c r="C1091" s="550"/>
    </row>
    <row r="1092" hidden="1" spans="1:3">
      <c r="A1092" s="602">
        <v>2159999</v>
      </c>
      <c r="B1092" s="80" t="s">
        <v>891</v>
      </c>
      <c r="C1092" s="550"/>
    </row>
    <row r="1093" spans="1:3">
      <c r="A1093" s="602">
        <v>216</v>
      </c>
      <c r="B1093" s="80" t="s">
        <v>892</v>
      </c>
      <c r="C1093" s="550">
        <v>810</v>
      </c>
    </row>
    <row r="1094" spans="1:3">
      <c r="A1094" s="602">
        <v>21602</v>
      </c>
      <c r="B1094" s="80" t="s">
        <v>893</v>
      </c>
      <c r="C1094" s="550">
        <v>810</v>
      </c>
    </row>
    <row r="1095" spans="1:3">
      <c r="A1095" s="602">
        <v>2160201</v>
      </c>
      <c r="B1095" s="80" t="s">
        <v>83</v>
      </c>
      <c r="C1095" s="550">
        <v>289</v>
      </c>
    </row>
    <row r="1096" hidden="1" spans="1:3">
      <c r="A1096" s="602">
        <v>2160202</v>
      </c>
      <c r="B1096" s="80" t="s">
        <v>84</v>
      </c>
      <c r="C1096" s="550"/>
    </row>
    <row r="1097" hidden="1" spans="1:3">
      <c r="A1097" s="602">
        <v>2160203</v>
      </c>
      <c r="B1097" s="80" t="s">
        <v>85</v>
      </c>
      <c r="C1097" s="550"/>
    </row>
    <row r="1098" hidden="1" spans="1:3">
      <c r="A1098" s="602">
        <v>2160216</v>
      </c>
      <c r="B1098" s="80" t="s">
        <v>894</v>
      </c>
      <c r="C1098" s="550"/>
    </row>
    <row r="1099" hidden="1" spans="1:3">
      <c r="A1099" s="602">
        <v>2160217</v>
      </c>
      <c r="B1099" s="80" t="s">
        <v>895</v>
      </c>
      <c r="C1099" s="550"/>
    </row>
    <row r="1100" hidden="1" spans="1:3">
      <c r="A1100" s="602">
        <v>2160218</v>
      </c>
      <c r="B1100" s="80" t="s">
        <v>896</v>
      </c>
      <c r="C1100" s="550"/>
    </row>
    <row r="1101" hidden="1" spans="1:3">
      <c r="A1101" s="602">
        <v>2160219</v>
      </c>
      <c r="B1101" s="80" t="s">
        <v>897</v>
      </c>
      <c r="C1101" s="550"/>
    </row>
    <row r="1102" hidden="1" spans="1:3">
      <c r="A1102" s="602">
        <v>2160250</v>
      </c>
      <c r="B1102" s="80" t="s">
        <v>92</v>
      </c>
      <c r="C1102" s="550"/>
    </row>
    <row r="1103" spans="1:3">
      <c r="A1103" s="602">
        <v>2160299</v>
      </c>
      <c r="B1103" s="80" t="s">
        <v>898</v>
      </c>
      <c r="C1103" s="550">
        <v>521</v>
      </c>
    </row>
    <row r="1104" hidden="1" spans="1:3">
      <c r="A1104" s="602">
        <v>21606</v>
      </c>
      <c r="B1104" s="80" t="s">
        <v>899</v>
      </c>
      <c r="C1104" s="550">
        <v>0</v>
      </c>
    </row>
    <row r="1105" hidden="1" spans="1:3">
      <c r="A1105" s="602">
        <v>2160601</v>
      </c>
      <c r="B1105" s="80" t="s">
        <v>83</v>
      </c>
      <c r="C1105" s="550"/>
    </row>
    <row r="1106" hidden="1" spans="1:3">
      <c r="A1106" s="602">
        <v>2160602</v>
      </c>
      <c r="B1106" s="80" t="s">
        <v>84</v>
      </c>
      <c r="C1106" s="550"/>
    </row>
    <row r="1107" hidden="1" spans="1:3">
      <c r="A1107" s="602">
        <v>2160603</v>
      </c>
      <c r="B1107" s="80" t="s">
        <v>85</v>
      </c>
      <c r="C1107" s="550"/>
    </row>
    <row r="1108" hidden="1" spans="1:3">
      <c r="A1108" s="602">
        <v>2160607</v>
      </c>
      <c r="B1108" s="80" t="s">
        <v>900</v>
      </c>
      <c r="C1108" s="550"/>
    </row>
    <row r="1109" hidden="1" spans="1:3">
      <c r="A1109" s="602">
        <v>2160699</v>
      </c>
      <c r="B1109" s="80" t="s">
        <v>901</v>
      </c>
      <c r="C1109" s="550"/>
    </row>
    <row r="1110" hidden="1" spans="1:3">
      <c r="A1110" s="602">
        <v>21699</v>
      </c>
      <c r="B1110" s="80" t="s">
        <v>902</v>
      </c>
      <c r="C1110" s="550">
        <v>0</v>
      </c>
    </row>
    <row r="1111" hidden="1" spans="1:3">
      <c r="A1111" s="602">
        <v>2169901</v>
      </c>
      <c r="B1111" s="80" t="s">
        <v>903</v>
      </c>
      <c r="C1111" s="550"/>
    </row>
    <row r="1112" hidden="1" spans="1:3">
      <c r="A1112" s="602">
        <v>2169999</v>
      </c>
      <c r="B1112" s="80" t="s">
        <v>904</v>
      </c>
      <c r="C1112" s="550"/>
    </row>
    <row r="1113" spans="1:3">
      <c r="A1113" s="602">
        <v>217</v>
      </c>
      <c r="B1113" s="80" t="s">
        <v>905</v>
      </c>
      <c r="C1113" s="550">
        <v>950</v>
      </c>
    </row>
    <row r="1114" spans="1:3">
      <c r="A1114" s="602">
        <v>21701</v>
      </c>
      <c r="B1114" s="80" t="s">
        <v>906</v>
      </c>
      <c r="C1114" s="550">
        <v>950</v>
      </c>
    </row>
    <row r="1115" hidden="1" spans="1:3">
      <c r="A1115" s="602">
        <v>2170101</v>
      </c>
      <c r="B1115" s="80" t="s">
        <v>83</v>
      </c>
      <c r="C1115" s="550"/>
    </row>
    <row r="1116" spans="1:3">
      <c r="A1116" s="602">
        <v>2170102</v>
      </c>
      <c r="B1116" s="80" t="s">
        <v>84</v>
      </c>
      <c r="C1116" s="550">
        <v>950</v>
      </c>
    </row>
    <row r="1117" hidden="1" spans="1:3">
      <c r="A1117" s="602">
        <v>2170103</v>
      </c>
      <c r="B1117" s="80" t="s">
        <v>85</v>
      </c>
      <c r="C1117" s="550"/>
    </row>
    <row r="1118" hidden="1" spans="1:3">
      <c r="A1118" s="602">
        <v>2170104</v>
      </c>
      <c r="B1118" s="80" t="s">
        <v>907</v>
      </c>
      <c r="C1118" s="550"/>
    </row>
    <row r="1119" hidden="1" spans="1:3">
      <c r="A1119" s="602">
        <v>2170150</v>
      </c>
      <c r="B1119" s="80" t="s">
        <v>92</v>
      </c>
      <c r="C1119" s="550"/>
    </row>
    <row r="1120" hidden="1" spans="1:3">
      <c r="A1120" s="602">
        <v>2170199</v>
      </c>
      <c r="B1120" s="80" t="s">
        <v>908</v>
      </c>
      <c r="C1120" s="550"/>
    </row>
    <row r="1121" hidden="1" spans="1:3">
      <c r="A1121" s="602">
        <v>21702</v>
      </c>
      <c r="B1121" s="80" t="s">
        <v>909</v>
      </c>
      <c r="C1121" s="550">
        <v>0</v>
      </c>
    </row>
    <row r="1122" hidden="1" spans="1:3">
      <c r="A1122" s="602">
        <v>2170201</v>
      </c>
      <c r="B1122" s="80" t="s">
        <v>910</v>
      </c>
      <c r="C1122" s="550"/>
    </row>
    <row r="1123" hidden="1" spans="1:3">
      <c r="A1123" s="602">
        <v>2170202</v>
      </c>
      <c r="B1123" s="80" t="s">
        <v>911</v>
      </c>
      <c r="C1123" s="550"/>
    </row>
    <row r="1124" hidden="1" spans="1:3">
      <c r="A1124" s="602">
        <v>2170203</v>
      </c>
      <c r="B1124" s="80" t="s">
        <v>912</v>
      </c>
      <c r="C1124" s="550"/>
    </row>
    <row r="1125" hidden="1" spans="1:3">
      <c r="A1125" s="602">
        <v>2170204</v>
      </c>
      <c r="B1125" s="80" t="s">
        <v>913</v>
      </c>
      <c r="C1125" s="550"/>
    </row>
    <row r="1126" hidden="1" spans="1:3">
      <c r="A1126" s="602">
        <v>2170205</v>
      </c>
      <c r="B1126" s="80" t="s">
        <v>914</v>
      </c>
      <c r="C1126" s="550"/>
    </row>
    <row r="1127" hidden="1" spans="1:3">
      <c r="A1127" s="602">
        <v>2170206</v>
      </c>
      <c r="B1127" s="80" t="s">
        <v>915</v>
      </c>
      <c r="C1127" s="550"/>
    </row>
    <row r="1128" hidden="1" spans="1:3">
      <c r="A1128" s="602">
        <v>2170207</v>
      </c>
      <c r="B1128" s="80" t="s">
        <v>916</v>
      </c>
      <c r="C1128" s="550"/>
    </row>
    <row r="1129" hidden="1" spans="1:3">
      <c r="A1129" s="602">
        <v>2170208</v>
      </c>
      <c r="B1129" s="80" t="s">
        <v>917</v>
      </c>
      <c r="C1129" s="550"/>
    </row>
    <row r="1130" hidden="1" spans="1:3">
      <c r="A1130" s="602">
        <v>2170299</v>
      </c>
      <c r="B1130" s="80" t="s">
        <v>918</v>
      </c>
      <c r="C1130" s="550"/>
    </row>
    <row r="1131" hidden="1" spans="1:3">
      <c r="A1131" s="602">
        <v>21703</v>
      </c>
      <c r="B1131" s="80" t="s">
        <v>919</v>
      </c>
      <c r="C1131" s="550">
        <v>0</v>
      </c>
    </row>
    <row r="1132" hidden="1" spans="1:3">
      <c r="A1132" s="602">
        <v>2170301</v>
      </c>
      <c r="B1132" s="80" t="s">
        <v>920</v>
      </c>
      <c r="C1132" s="550"/>
    </row>
    <row r="1133" hidden="1" spans="1:3">
      <c r="A1133" s="602">
        <v>2170302</v>
      </c>
      <c r="B1133" s="80" t="s">
        <v>921</v>
      </c>
      <c r="C1133" s="550"/>
    </row>
    <row r="1134" hidden="1" spans="1:3">
      <c r="A1134" s="602">
        <v>2170303</v>
      </c>
      <c r="B1134" s="80" t="s">
        <v>922</v>
      </c>
      <c r="C1134" s="550"/>
    </row>
    <row r="1135" hidden="1" spans="1:3">
      <c r="A1135" s="602">
        <v>2170304</v>
      </c>
      <c r="B1135" s="80" t="s">
        <v>923</v>
      </c>
      <c r="C1135" s="550"/>
    </row>
    <row r="1136" hidden="1" spans="1:3">
      <c r="A1136" s="602">
        <v>2170399</v>
      </c>
      <c r="B1136" s="80" t="s">
        <v>924</v>
      </c>
      <c r="C1136" s="550"/>
    </row>
    <row r="1137" hidden="1" spans="1:3">
      <c r="A1137" s="602">
        <v>21704</v>
      </c>
      <c r="B1137" s="80" t="s">
        <v>925</v>
      </c>
      <c r="C1137" s="550">
        <v>0</v>
      </c>
    </row>
    <row r="1138" hidden="1" spans="1:3">
      <c r="A1138" s="602">
        <v>2170401</v>
      </c>
      <c r="B1138" s="80" t="s">
        <v>926</v>
      </c>
      <c r="C1138" s="550"/>
    </row>
    <row r="1139" hidden="1" spans="1:3">
      <c r="A1139" s="602">
        <v>2170499</v>
      </c>
      <c r="B1139" s="80" t="s">
        <v>927</v>
      </c>
      <c r="C1139" s="550"/>
    </row>
    <row r="1140" hidden="1" spans="1:3">
      <c r="A1140" s="602">
        <v>21799</v>
      </c>
      <c r="B1140" s="80" t="s">
        <v>928</v>
      </c>
      <c r="C1140" s="550">
        <v>0</v>
      </c>
    </row>
    <row r="1141" hidden="1" spans="1:3">
      <c r="A1141" s="602">
        <v>2179902</v>
      </c>
      <c r="B1141" s="80" t="s">
        <v>929</v>
      </c>
      <c r="C1141" s="550"/>
    </row>
    <row r="1142" hidden="1" spans="1:3">
      <c r="A1142" s="602">
        <v>2179999</v>
      </c>
      <c r="B1142" s="80" t="s">
        <v>930</v>
      </c>
      <c r="C1142" s="550"/>
    </row>
    <row r="1143" hidden="1" spans="1:3">
      <c r="A1143" s="602">
        <v>219</v>
      </c>
      <c r="B1143" s="80" t="s">
        <v>931</v>
      </c>
      <c r="C1143" s="550">
        <v>0</v>
      </c>
    </row>
    <row r="1144" hidden="1" spans="1:3">
      <c r="A1144" s="602">
        <v>21901</v>
      </c>
      <c r="B1144" s="80" t="s">
        <v>932</v>
      </c>
      <c r="C1144" s="550"/>
    </row>
    <row r="1145" hidden="1" spans="1:3">
      <c r="A1145" s="602">
        <v>21902</v>
      </c>
      <c r="B1145" s="80" t="s">
        <v>933</v>
      </c>
      <c r="C1145" s="550"/>
    </row>
    <row r="1146" hidden="1" spans="1:3">
      <c r="A1146" s="602">
        <v>21903</v>
      </c>
      <c r="B1146" s="80" t="s">
        <v>934</v>
      </c>
      <c r="C1146" s="550"/>
    </row>
    <row r="1147" hidden="1" spans="1:3">
      <c r="A1147" s="602">
        <v>21904</v>
      </c>
      <c r="B1147" s="80" t="s">
        <v>935</v>
      </c>
      <c r="C1147" s="550"/>
    </row>
    <row r="1148" hidden="1" spans="1:3">
      <c r="A1148" s="602">
        <v>21905</v>
      </c>
      <c r="B1148" s="80" t="s">
        <v>936</v>
      </c>
      <c r="C1148" s="550"/>
    </row>
    <row r="1149" hidden="1" spans="1:3">
      <c r="A1149" s="602">
        <v>21906</v>
      </c>
      <c r="B1149" s="80" t="s">
        <v>718</v>
      </c>
      <c r="C1149" s="550"/>
    </row>
    <row r="1150" hidden="1" spans="1:3">
      <c r="A1150" s="602">
        <v>21907</v>
      </c>
      <c r="B1150" s="80" t="s">
        <v>937</v>
      </c>
      <c r="C1150" s="550"/>
    </row>
    <row r="1151" hidden="1" spans="1:3">
      <c r="A1151" s="602">
        <v>21908</v>
      </c>
      <c r="B1151" s="80" t="s">
        <v>938</v>
      </c>
      <c r="C1151" s="550"/>
    </row>
    <row r="1152" hidden="1" spans="1:3">
      <c r="A1152" s="602">
        <v>21999</v>
      </c>
      <c r="B1152" s="80" t="s">
        <v>939</v>
      </c>
      <c r="C1152" s="550"/>
    </row>
    <row r="1153" spans="1:3">
      <c r="A1153" s="602">
        <v>220</v>
      </c>
      <c r="B1153" s="80" t="s">
        <v>940</v>
      </c>
      <c r="C1153" s="550">
        <v>5668</v>
      </c>
    </row>
    <row r="1154" spans="1:3">
      <c r="A1154" s="602">
        <v>22001</v>
      </c>
      <c r="B1154" s="80" t="s">
        <v>941</v>
      </c>
      <c r="C1154" s="550">
        <v>5311</v>
      </c>
    </row>
    <row r="1155" spans="1:3">
      <c r="A1155" s="602">
        <v>2200101</v>
      </c>
      <c r="B1155" s="80" t="s">
        <v>83</v>
      </c>
      <c r="C1155" s="550">
        <v>351</v>
      </c>
    </row>
    <row r="1156" hidden="1" spans="1:3">
      <c r="A1156" s="602">
        <v>2200102</v>
      </c>
      <c r="B1156" s="80" t="s">
        <v>84</v>
      </c>
      <c r="C1156" s="550"/>
    </row>
    <row r="1157" hidden="1" spans="1:3">
      <c r="A1157" s="602">
        <v>2200103</v>
      </c>
      <c r="B1157" s="80" t="s">
        <v>85</v>
      </c>
      <c r="C1157" s="550"/>
    </row>
    <row r="1158" hidden="1" spans="1:3">
      <c r="A1158" s="602">
        <v>2200104</v>
      </c>
      <c r="B1158" s="80" t="s">
        <v>942</v>
      </c>
      <c r="C1158" s="550"/>
    </row>
    <row r="1159" spans="1:3">
      <c r="A1159" s="602">
        <v>2200106</v>
      </c>
      <c r="B1159" s="80" t="s">
        <v>943</v>
      </c>
      <c r="C1159" s="550">
        <v>781</v>
      </c>
    </row>
    <row r="1160" hidden="1" spans="1:3">
      <c r="A1160" s="602">
        <v>2200107</v>
      </c>
      <c r="B1160" s="80" t="s">
        <v>944</v>
      </c>
      <c r="C1160" s="550"/>
    </row>
    <row r="1161" hidden="1" spans="1:3">
      <c r="A1161" s="602">
        <v>2200108</v>
      </c>
      <c r="B1161" s="80" t="s">
        <v>945</v>
      </c>
      <c r="C1161" s="550"/>
    </row>
    <row r="1162" hidden="1" spans="1:3">
      <c r="A1162" s="602">
        <v>2200109</v>
      </c>
      <c r="B1162" s="80" t="s">
        <v>946</v>
      </c>
      <c r="C1162" s="550"/>
    </row>
    <row r="1163" hidden="1" spans="1:3">
      <c r="A1163" s="602">
        <v>2200112</v>
      </c>
      <c r="B1163" s="80" t="s">
        <v>947</v>
      </c>
      <c r="C1163" s="550"/>
    </row>
    <row r="1164" hidden="1" spans="1:3">
      <c r="A1164" s="602">
        <v>2200113</v>
      </c>
      <c r="B1164" s="80" t="s">
        <v>948</v>
      </c>
      <c r="C1164" s="550"/>
    </row>
    <row r="1165" hidden="1" spans="1:3">
      <c r="A1165" s="602">
        <v>2200114</v>
      </c>
      <c r="B1165" s="80" t="s">
        <v>949</v>
      </c>
      <c r="C1165" s="550"/>
    </row>
    <row r="1166" hidden="1" spans="1:3">
      <c r="A1166" s="602">
        <v>2200115</v>
      </c>
      <c r="B1166" s="80" t="s">
        <v>950</v>
      </c>
      <c r="C1166" s="550"/>
    </row>
    <row r="1167" hidden="1" spans="1:3">
      <c r="A1167" s="602">
        <v>2200116</v>
      </c>
      <c r="B1167" s="80" t="s">
        <v>951</v>
      </c>
      <c r="C1167" s="550"/>
    </row>
    <row r="1168" hidden="1" spans="1:3">
      <c r="A1168" s="602">
        <v>2200119</v>
      </c>
      <c r="B1168" s="80" t="s">
        <v>952</v>
      </c>
      <c r="C1168" s="550"/>
    </row>
    <row r="1169" hidden="1" spans="1:3">
      <c r="A1169" s="602">
        <v>2200120</v>
      </c>
      <c r="B1169" s="80" t="s">
        <v>953</v>
      </c>
      <c r="C1169" s="550"/>
    </row>
    <row r="1170" hidden="1" spans="1:3">
      <c r="A1170" s="602">
        <v>2200121</v>
      </c>
      <c r="B1170" s="80" t="s">
        <v>954</v>
      </c>
      <c r="C1170" s="550"/>
    </row>
    <row r="1171" hidden="1" spans="1:3">
      <c r="A1171" s="602">
        <v>2200122</v>
      </c>
      <c r="B1171" s="80" t="s">
        <v>955</v>
      </c>
      <c r="C1171" s="550"/>
    </row>
    <row r="1172" hidden="1" spans="1:3">
      <c r="A1172" s="602">
        <v>2200123</v>
      </c>
      <c r="B1172" s="80" t="s">
        <v>956</v>
      </c>
      <c r="C1172" s="550"/>
    </row>
    <row r="1173" hidden="1" spans="1:3">
      <c r="A1173" s="602">
        <v>2200124</v>
      </c>
      <c r="B1173" s="80" t="s">
        <v>957</v>
      </c>
      <c r="C1173" s="550"/>
    </row>
    <row r="1174" hidden="1" spans="1:3">
      <c r="A1174" s="602">
        <v>2200125</v>
      </c>
      <c r="B1174" s="80" t="s">
        <v>958</v>
      </c>
      <c r="C1174" s="550"/>
    </row>
    <row r="1175" hidden="1" spans="1:3">
      <c r="A1175" s="602">
        <v>2200126</v>
      </c>
      <c r="B1175" s="80" t="s">
        <v>959</v>
      </c>
      <c r="C1175" s="550"/>
    </row>
    <row r="1176" hidden="1" spans="1:3">
      <c r="A1176" s="602">
        <v>2200127</v>
      </c>
      <c r="B1176" s="80" t="s">
        <v>960</v>
      </c>
      <c r="C1176" s="550"/>
    </row>
    <row r="1177" hidden="1" spans="1:3">
      <c r="A1177" s="602">
        <v>2200128</v>
      </c>
      <c r="B1177" s="80" t="s">
        <v>961</v>
      </c>
      <c r="C1177" s="550"/>
    </row>
    <row r="1178" hidden="1" spans="1:3">
      <c r="A1178" s="602">
        <v>2200129</v>
      </c>
      <c r="B1178" s="80" t="s">
        <v>962</v>
      </c>
      <c r="C1178" s="550"/>
    </row>
    <row r="1179" spans="1:3">
      <c r="A1179" s="602">
        <v>2200150</v>
      </c>
      <c r="B1179" s="80" t="s">
        <v>92</v>
      </c>
      <c r="C1179" s="550">
        <v>4160</v>
      </c>
    </row>
    <row r="1180" spans="1:3">
      <c r="A1180" s="602">
        <v>2200199</v>
      </c>
      <c r="B1180" s="80" t="s">
        <v>963</v>
      </c>
      <c r="C1180" s="550">
        <v>19</v>
      </c>
    </row>
    <row r="1181" spans="1:3">
      <c r="A1181" s="602">
        <v>22005</v>
      </c>
      <c r="B1181" s="80" t="s">
        <v>964</v>
      </c>
      <c r="C1181" s="550">
        <v>357</v>
      </c>
    </row>
    <row r="1182" hidden="1" spans="1:3">
      <c r="A1182" s="602">
        <v>2200501</v>
      </c>
      <c r="B1182" s="80" t="s">
        <v>83</v>
      </c>
      <c r="C1182" s="550"/>
    </row>
    <row r="1183" hidden="1" spans="1:3">
      <c r="A1183" s="602">
        <v>2200502</v>
      </c>
      <c r="B1183" s="80" t="s">
        <v>84</v>
      </c>
      <c r="C1183" s="550"/>
    </row>
    <row r="1184" hidden="1" spans="1:3">
      <c r="A1184" s="602">
        <v>2200503</v>
      </c>
      <c r="B1184" s="80" t="s">
        <v>85</v>
      </c>
      <c r="C1184" s="550"/>
    </row>
    <row r="1185" spans="1:3">
      <c r="A1185" s="602">
        <v>2200504</v>
      </c>
      <c r="B1185" s="80" t="s">
        <v>965</v>
      </c>
      <c r="C1185" s="550">
        <v>62</v>
      </c>
    </row>
    <row r="1186" hidden="1" spans="1:3">
      <c r="A1186" s="602">
        <v>2200506</v>
      </c>
      <c r="B1186" s="80" t="s">
        <v>966</v>
      </c>
      <c r="C1186" s="550"/>
    </row>
    <row r="1187" hidden="1" spans="1:3">
      <c r="A1187" s="602">
        <v>2200507</v>
      </c>
      <c r="B1187" s="80" t="s">
        <v>967</v>
      </c>
      <c r="C1187" s="550"/>
    </row>
    <row r="1188" hidden="1" spans="1:3">
      <c r="A1188" s="602">
        <v>2200508</v>
      </c>
      <c r="B1188" s="80" t="s">
        <v>968</v>
      </c>
      <c r="C1188" s="550"/>
    </row>
    <row r="1189" spans="1:3">
      <c r="A1189" s="602">
        <v>2200509</v>
      </c>
      <c r="B1189" s="80" t="s">
        <v>969</v>
      </c>
      <c r="C1189" s="550">
        <v>108</v>
      </c>
    </row>
    <row r="1190" hidden="1" spans="1:3">
      <c r="A1190" s="602">
        <v>2200510</v>
      </c>
      <c r="B1190" s="80" t="s">
        <v>970</v>
      </c>
      <c r="C1190" s="550"/>
    </row>
    <row r="1191" hidden="1" spans="1:3">
      <c r="A1191" s="602">
        <v>2200511</v>
      </c>
      <c r="B1191" s="80" t="s">
        <v>971</v>
      </c>
      <c r="C1191" s="550"/>
    </row>
    <row r="1192" hidden="1" spans="1:3">
      <c r="A1192" s="602">
        <v>2200512</v>
      </c>
      <c r="B1192" s="80" t="s">
        <v>972</v>
      </c>
      <c r="C1192" s="550"/>
    </row>
    <row r="1193" hidden="1" spans="1:3">
      <c r="A1193" s="602">
        <v>2200513</v>
      </c>
      <c r="B1193" s="80" t="s">
        <v>973</v>
      </c>
      <c r="C1193" s="550"/>
    </row>
    <row r="1194" hidden="1" spans="1:3">
      <c r="A1194" s="602">
        <v>2200514</v>
      </c>
      <c r="B1194" s="80" t="s">
        <v>974</v>
      </c>
      <c r="C1194" s="550"/>
    </row>
    <row r="1195" spans="1:3">
      <c r="A1195" s="602">
        <v>2200599</v>
      </c>
      <c r="B1195" s="80" t="s">
        <v>975</v>
      </c>
      <c r="C1195" s="550">
        <v>187</v>
      </c>
    </row>
    <row r="1196" hidden="1" spans="1:3">
      <c r="A1196" s="602">
        <v>22099</v>
      </c>
      <c r="B1196" s="80" t="s">
        <v>976</v>
      </c>
      <c r="C1196" s="550">
        <v>0</v>
      </c>
    </row>
    <row r="1197" hidden="1" spans="1:3">
      <c r="A1197" s="602">
        <v>2209999</v>
      </c>
      <c r="B1197" s="80" t="s">
        <v>977</v>
      </c>
      <c r="C1197" s="550"/>
    </row>
    <row r="1198" spans="1:3">
      <c r="A1198" s="602">
        <v>221</v>
      </c>
      <c r="B1198" s="80" t="s">
        <v>978</v>
      </c>
      <c r="C1198" s="550">
        <v>42340</v>
      </c>
    </row>
    <row r="1199" spans="1:3">
      <c r="A1199" s="602">
        <v>22101</v>
      </c>
      <c r="B1199" s="80" t="s">
        <v>979</v>
      </c>
      <c r="C1199" s="550">
        <v>14861</v>
      </c>
    </row>
    <row r="1200" hidden="1" spans="1:3">
      <c r="A1200" s="602">
        <v>2210102</v>
      </c>
      <c r="B1200" s="80" t="s">
        <v>980</v>
      </c>
      <c r="C1200" s="550"/>
    </row>
    <row r="1201" spans="1:3">
      <c r="A1201" s="602">
        <v>2210103</v>
      </c>
      <c r="B1201" s="80" t="s">
        <v>981</v>
      </c>
      <c r="C1201" s="550">
        <v>446</v>
      </c>
    </row>
    <row r="1202" hidden="1" spans="1:3">
      <c r="A1202" s="602">
        <v>2210104</v>
      </c>
      <c r="B1202" s="80" t="s">
        <v>982</v>
      </c>
      <c r="C1202" s="550"/>
    </row>
    <row r="1203" spans="1:3">
      <c r="A1203" s="602">
        <v>2210105</v>
      </c>
      <c r="B1203" s="80" t="s">
        <v>983</v>
      </c>
      <c r="C1203" s="550">
        <v>272</v>
      </c>
    </row>
    <row r="1204" spans="1:3">
      <c r="A1204" s="602">
        <v>2210108</v>
      </c>
      <c r="B1204" s="80" t="s">
        <v>984</v>
      </c>
      <c r="C1204" s="550">
        <v>10415</v>
      </c>
    </row>
    <row r="1205" spans="1:3">
      <c r="A1205" s="602">
        <v>2210111</v>
      </c>
      <c r="B1205" s="80" t="s">
        <v>985</v>
      </c>
      <c r="C1205" s="550">
        <v>3341</v>
      </c>
    </row>
    <row r="1206" hidden="1" spans="1:3">
      <c r="A1206" s="602">
        <v>2210112</v>
      </c>
      <c r="B1206" s="80" t="s">
        <v>986</v>
      </c>
      <c r="C1206" s="550"/>
    </row>
    <row r="1207" hidden="1" spans="1:3">
      <c r="A1207" s="602">
        <v>2210113</v>
      </c>
      <c r="B1207" s="80" t="s">
        <v>987</v>
      </c>
      <c r="C1207" s="550"/>
    </row>
    <row r="1208" spans="1:3">
      <c r="A1208" s="602">
        <v>2210199</v>
      </c>
      <c r="B1208" s="80" t="s">
        <v>988</v>
      </c>
      <c r="C1208" s="550">
        <v>387</v>
      </c>
    </row>
    <row r="1209" spans="1:3">
      <c r="A1209" s="602">
        <v>22102</v>
      </c>
      <c r="B1209" s="80" t="s">
        <v>989</v>
      </c>
      <c r="C1209" s="550">
        <v>27479</v>
      </c>
    </row>
    <row r="1210" spans="1:3">
      <c r="A1210" s="602">
        <v>2210201</v>
      </c>
      <c r="B1210" s="80" t="s">
        <v>990</v>
      </c>
      <c r="C1210" s="550">
        <v>27479</v>
      </c>
    </row>
    <row r="1211" hidden="1" spans="1:3">
      <c r="A1211" s="602">
        <v>2210202</v>
      </c>
      <c r="B1211" s="80" t="s">
        <v>991</v>
      </c>
      <c r="C1211" s="550"/>
    </row>
    <row r="1212" hidden="1" spans="1:3">
      <c r="A1212" s="602">
        <v>2210203</v>
      </c>
      <c r="B1212" s="80" t="s">
        <v>992</v>
      </c>
      <c r="C1212" s="550"/>
    </row>
    <row r="1213" hidden="1" spans="1:3">
      <c r="A1213" s="602">
        <v>22103</v>
      </c>
      <c r="B1213" s="80" t="s">
        <v>993</v>
      </c>
      <c r="C1213" s="550">
        <v>0</v>
      </c>
    </row>
    <row r="1214" hidden="1" spans="1:3">
      <c r="A1214" s="602">
        <v>2210301</v>
      </c>
      <c r="B1214" s="80" t="s">
        <v>994</v>
      </c>
      <c r="C1214" s="550"/>
    </row>
    <row r="1215" hidden="1" spans="1:3">
      <c r="A1215" s="602">
        <v>2210302</v>
      </c>
      <c r="B1215" s="80" t="s">
        <v>995</v>
      </c>
      <c r="C1215" s="550"/>
    </row>
    <row r="1216" hidden="1" spans="1:3">
      <c r="A1216" s="602">
        <v>2210399</v>
      </c>
      <c r="B1216" s="80" t="s">
        <v>996</v>
      </c>
      <c r="C1216" s="550"/>
    </row>
    <row r="1217" spans="1:3">
      <c r="A1217" s="602">
        <v>222</v>
      </c>
      <c r="B1217" s="80" t="s">
        <v>997</v>
      </c>
      <c r="C1217" s="550">
        <v>188</v>
      </c>
    </row>
    <row r="1218" hidden="1" spans="1:3">
      <c r="A1218" s="602">
        <v>22201</v>
      </c>
      <c r="B1218" s="80" t="s">
        <v>998</v>
      </c>
      <c r="C1218" s="550">
        <v>0</v>
      </c>
    </row>
    <row r="1219" hidden="1" spans="1:3">
      <c r="A1219" s="602">
        <v>2220101</v>
      </c>
      <c r="B1219" s="80" t="s">
        <v>83</v>
      </c>
      <c r="C1219" s="550"/>
    </row>
    <row r="1220" hidden="1" spans="1:3">
      <c r="A1220" s="602">
        <v>2220102</v>
      </c>
      <c r="B1220" s="80" t="s">
        <v>84</v>
      </c>
      <c r="C1220" s="550"/>
    </row>
    <row r="1221" hidden="1" spans="1:3">
      <c r="A1221" s="602">
        <v>2220103</v>
      </c>
      <c r="B1221" s="80" t="s">
        <v>85</v>
      </c>
      <c r="C1221" s="550"/>
    </row>
    <row r="1222" hidden="1" spans="1:3">
      <c r="A1222" s="602">
        <v>2220104</v>
      </c>
      <c r="B1222" s="80" t="s">
        <v>999</v>
      </c>
      <c r="C1222" s="550"/>
    </row>
    <row r="1223" hidden="1" spans="1:3">
      <c r="A1223" s="602">
        <v>2220105</v>
      </c>
      <c r="B1223" s="80" t="s">
        <v>1000</v>
      </c>
      <c r="C1223" s="550"/>
    </row>
    <row r="1224" hidden="1" spans="1:3">
      <c r="A1224" s="602">
        <v>2220106</v>
      </c>
      <c r="B1224" s="80" t="s">
        <v>1001</v>
      </c>
      <c r="C1224" s="550"/>
    </row>
    <row r="1225" hidden="1" spans="1:3">
      <c r="A1225" s="602">
        <v>2220107</v>
      </c>
      <c r="B1225" s="80" t="s">
        <v>1002</v>
      </c>
      <c r="C1225" s="550"/>
    </row>
    <row r="1226" hidden="1" spans="1:3">
      <c r="A1226" s="602">
        <v>2220112</v>
      </c>
      <c r="B1226" s="80" t="s">
        <v>1003</v>
      </c>
      <c r="C1226" s="550"/>
    </row>
    <row r="1227" hidden="1" spans="1:3">
      <c r="A1227" s="602">
        <v>2220113</v>
      </c>
      <c r="B1227" s="80" t="s">
        <v>1004</v>
      </c>
      <c r="C1227" s="550"/>
    </row>
    <row r="1228" hidden="1" spans="1:3">
      <c r="A1228" s="602">
        <v>2220114</v>
      </c>
      <c r="B1228" s="80" t="s">
        <v>1005</v>
      </c>
      <c r="C1228" s="550"/>
    </row>
    <row r="1229" hidden="1" spans="1:3">
      <c r="A1229" s="602">
        <v>2220115</v>
      </c>
      <c r="B1229" s="80" t="s">
        <v>1006</v>
      </c>
      <c r="C1229" s="550"/>
    </row>
    <row r="1230" hidden="1" spans="1:3">
      <c r="A1230" s="602">
        <v>2220118</v>
      </c>
      <c r="B1230" s="80" t="s">
        <v>1007</v>
      </c>
      <c r="C1230" s="550"/>
    </row>
    <row r="1231" hidden="1" spans="1:3">
      <c r="A1231" s="602">
        <v>2220119</v>
      </c>
      <c r="B1231" s="80" t="s">
        <v>1008</v>
      </c>
      <c r="C1231" s="550"/>
    </row>
    <row r="1232" hidden="1" spans="1:3">
      <c r="A1232" s="602">
        <v>2220120</v>
      </c>
      <c r="B1232" s="80" t="s">
        <v>1009</v>
      </c>
      <c r="C1232" s="550"/>
    </row>
    <row r="1233" hidden="1" spans="1:3">
      <c r="A1233" s="602">
        <v>2220121</v>
      </c>
      <c r="B1233" s="80" t="s">
        <v>1010</v>
      </c>
      <c r="C1233" s="550"/>
    </row>
    <row r="1234" hidden="1" spans="1:3">
      <c r="A1234" s="602">
        <v>2220150</v>
      </c>
      <c r="B1234" s="80" t="s">
        <v>92</v>
      </c>
      <c r="C1234" s="550"/>
    </row>
    <row r="1235" hidden="1" spans="1:3">
      <c r="A1235" s="602">
        <v>2220199</v>
      </c>
      <c r="B1235" s="80" t="s">
        <v>1011</v>
      </c>
      <c r="C1235" s="550"/>
    </row>
    <row r="1236" hidden="1" spans="1:3">
      <c r="A1236" s="602">
        <v>22203</v>
      </c>
      <c r="B1236" s="80" t="s">
        <v>1012</v>
      </c>
      <c r="C1236" s="550">
        <v>0</v>
      </c>
    </row>
    <row r="1237" hidden="1" spans="1:3">
      <c r="A1237" s="602">
        <v>2220301</v>
      </c>
      <c r="B1237" s="80" t="s">
        <v>1013</v>
      </c>
      <c r="C1237" s="550"/>
    </row>
    <row r="1238" hidden="1" spans="1:3">
      <c r="A1238" s="602">
        <v>2220303</v>
      </c>
      <c r="B1238" s="80" t="s">
        <v>1014</v>
      </c>
      <c r="C1238" s="550"/>
    </row>
    <row r="1239" hidden="1" spans="1:3">
      <c r="A1239" s="602">
        <v>2220304</v>
      </c>
      <c r="B1239" s="80" t="s">
        <v>1015</v>
      </c>
      <c r="C1239" s="550"/>
    </row>
    <row r="1240" hidden="1" spans="1:3">
      <c r="A1240" s="602">
        <v>2220305</v>
      </c>
      <c r="B1240" s="80" t="s">
        <v>1016</v>
      </c>
      <c r="C1240" s="550"/>
    </row>
    <row r="1241" hidden="1" spans="1:3">
      <c r="A1241" s="602">
        <v>2220306</v>
      </c>
      <c r="B1241" s="80" t="s">
        <v>1017</v>
      </c>
      <c r="C1241" s="550"/>
    </row>
    <row r="1242" hidden="1" spans="1:3">
      <c r="A1242" s="602">
        <v>2220399</v>
      </c>
      <c r="B1242" s="80" t="s">
        <v>1018</v>
      </c>
      <c r="C1242" s="550"/>
    </row>
    <row r="1243" spans="1:3">
      <c r="A1243" s="602">
        <v>22204</v>
      </c>
      <c r="B1243" s="80" t="s">
        <v>1019</v>
      </c>
      <c r="C1243" s="550">
        <v>138</v>
      </c>
    </row>
    <row r="1244" spans="1:3">
      <c r="A1244" s="602">
        <v>2220401</v>
      </c>
      <c r="B1244" s="80" t="s">
        <v>1020</v>
      </c>
      <c r="C1244" s="550">
        <v>97</v>
      </c>
    </row>
    <row r="1245" hidden="1" spans="1:3">
      <c r="A1245" s="602">
        <v>2220402</v>
      </c>
      <c r="B1245" s="80" t="s">
        <v>1021</v>
      </c>
      <c r="C1245" s="550"/>
    </row>
    <row r="1246" hidden="1" spans="1:3">
      <c r="A1246" s="602">
        <v>2220403</v>
      </c>
      <c r="B1246" s="80" t="s">
        <v>1022</v>
      </c>
      <c r="C1246" s="550"/>
    </row>
    <row r="1247" hidden="1" spans="1:3">
      <c r="A1247" s="602">
        <v>2220404</v>
      </c>
      <c r="B1247" s="80" t="s">
        <v>1023</v>
      </c>
      <c r="C1247" s="550"/>
    </row>
    <row r="1248" spans="1:3">
      <c r="A1248" s="602">
        <v>2220499</v>
      </c>
      <c r="B1248" s="80" t="s">
        <v>1024</v>
      </c>
      <c r="C1248" s="550">
        <v>41</v>
      </c>
    </row>
    <row r="1249" spans="1:3">
      <c r="A1249" s="602">
        <v>22205</v>
      </c>
      <c r="B1249" s="80" t="s">
        <v>1025</v>
      </c>
      <c r="C1249" s="550">
        <v>50</v>
      </c>
    </row>
    <row r="1250" hidden="1" spans="1:3">
      <c r="A1250" s="602">
        <v>2220501</v>
      </c>
      <c r="B1250" s="80" t="s">
        <v>1026</v>
      </c>
      <c r="C1250" s="550"/>
    </row>
    <row r="1251" hidden="1" spans="1:3">
      <c r="A1251" s="602">
        <v>2220502</v>
      </c>
      <c r="B1251" s="80" t="s">
        <v>1027</v>
      </c>
      <c r="C1251" s="550"/>
    </row>
    <row r="1252" spans="1:3">
      <c r="A1252" s="602">
        <v>2220503</v>
      </c>
      <c r="B1252" s="80" t="s">
        <v>1028</v>
      </c>
      <c r="C1252" s="550">
        <v>50</v>
      </c>
    </row>
    <row r="1253" hidden="1" spans="1:3">
      <c r="A1253" s="602">
        <v>2220504</v>
      </c>
      <c r="B1253" s="80" t="s">
        <v>1029</v>
      </c>
      <c r="C1253" s="550"/>
    </row>
    <row r="1254" hidden="1" spans="1:3">
      <c r="A1254" s="602">
        <v>2220505</v>
      </c>
      <c r="B1254" s="80" t="s">
        <v>1030</v>
      </c>
      <c r="C1254" s="550"/>
    </row>
    <row r="1255" hidden="1" spans="1:3">
      <c r="A1255" s="602">
        <v>2220506</v>
      </c>
      <c r="B1255" s="80" t="s">
        <v>1031</v>
      </c>
      <c r="C1255" s="550"/>
    </row>
    <row r="1256" hidden="1" spans="1:3">
      <c r="A1256" s="602">
        <v>2220507</v>
      </c>
      <c r="B1256" s="80" t="s">
        <v>1032</v>
      </c>
      <c r="C1256" s="550"/>
    </row>
    <row r="1257" hidden="1" spans="1:3">
      <c r="A1257" s="602">
        <v>2220508</v>
      </c>
      <c r="B1257" s="80" t="s">
        <v>1033</v>
      </c>
      <c r="C1257" s="550"/>
    </row>
    <row r="1258" hidden="1" spans="1:3">
      <c r="A1258" s="602">
        <v>2220509</v>
      </c>
      <c r="B1258" s="80" t="s">
        <v>1034</v>
      </c>
      <c r="C1258" s="550"/>
    </row>
    <row r="1259" hidden="1" spans="1:3">
      <c r="A1259" s="602">
        <v>2220510</v>
      </c>
      <c r="B1259" s="80" t="s">
        <v>1035</v>
      </c>
      <c r="C1259" s="550"/>
    </row>
    <row r="1260" hidden="1" spans="1:3">
      <c r="A1260" s="602">
        <v>2220511</v>
      </c>
      <c r="B1260" s="80" t="s">
        <v>1036</v>
      </c>
      <c r="C1260" s="550"/>
    </row>
    <row r="1261" hidden="1" spans="1:3">
      <c r="A1261" s="602">
        <v>2220599</v>
      </c>
      <c r="B1261" s="80" t="s">
        <v>1037</v>
      </c>
      <c r="C1261" s="550"/>
    </row>
    <row r="1262" spans="1:3">
      <c r="A1262" s="602">
        <v>224</v>
      </c>
      <c r="B1262" s="80" t="s">
        <v>1038</v>
      </c>
      <c r="C1262" s="550">
        <v>6925</v>
      </c>
    </row>
    <row r="1263" spans="1:3">
      <c r="A1263" s="602">
        <v>22401</v>
      </c>
      <c r="B1263" s="80" t="s">
        <v>1039</v>
      </c>
      <c r="C1263" s="550">
        <v>3370</v>
      </c>
    </row>
    <row r="1264" spans="1:3">
      <c r="A1264" s="602">
        <v>2240101</v>
      </c>
      <c r="B1264" s="80" t="s">
        <v>83</v>
      </c>
      <c r="C1264" s="550">
        <v>1194</v>
      </c>
    </row>
    <row r="1265" hidden="1" spans="1:3">
      <c r="A1265" s="602">
        <v>2240102</v>
      </c>
      <c r="B1265" s="80" t="s">
        <v>84</v>
      </c>
      <c r="C1265" s="550"/>
    </row>
    <row r="1266" hidden="1" spans="1:3">
      <c r="A1266" s="602">
        <v>2240103</v>
      </c>
      <c r="B1266" s="80" t="s">
        <v>85</v>
      </c>
      <c r="C1266" s="550"/>
    </row>
    <row r="1267" hidden="1" spans="1:3">
      <c r="A1267" s="602">
        <v>2240104</v>
      </c>
      <c r="B1267" s="80" t="s">
        <v>1040</v>
      </c>
      <c r="C1267" s="550"/>
    </row>
    <row r="1268" hidden="1" spans="1:3">
      <c r="A1268" s="602">
        <v>2240105</v>
      </c>
      <c r="B1268" s="80" t="s">
        <v>1041</v>
      </c>
      <c r="C1268" s="550"/>
    </row>
    <row r="1269" spans="1:3">
      <c r="A1269" s="602">
        <v>2240106</v>
      </c>
      <c r="B1269" s="80" t="s">
        <v>1042</v>
      </c>
      <c r="C1269" s="550">
        <v>39</v>
      </c>
    </row>
    <row r="1270" hidden="1" spans="1:3">
      <c r="A1270" s="602">
        <v>2240108</v>
      </c>
      <c r="B1270" s="80" t="s">
        <v>1043</v>
      </c>
      <c r="C1270" s="550"/>
    </row>
    <row r="1271" hidden="1" spans="1:3">
      <c r="A1271" s="602">
        <v>2240109</v>
      </c>
      <c r="B1271" s="80" t="s">
        <v>1044</v>
      </c>
      <c r="C1271" s="550"/>
    </row>
    <row r="1272" spans="1:3">
      <c r="A1272" s="602">
        <v>2240150</v>
      </c>
      <c r="B1272" s="80" t="s">
        <v>92</v>
      </c>
      <c r="C1272" s="550">
        <v>2093</v>
      </c>
    </row>
    <row r="1273" spans="1:3">
      <c r="A1273" s="602">
        <v>2240199</v>
      </c>
      <c r="B1273" s="80" t="s">
        <v>1045</v>
      </c>
      <c r="C1273" s="550">
        <v>44</v>
      </c>
    </row>
    <row r="1274" hidden="1" spans="1:3">
      <c r="A1274" s="602">
        <v>22402</v>
      </c>
      <c r="B1274" s="80" t="s">
        <v>1046</v>
      </c>
      <c r="C1274" s="550">
        <v>0</v>
      </c>
    </row>
    <row r="1275" hidden="1" spans="1:3">
      <c r="A1275" s="602">
        <v>2240201</v>
      </c>
      <c r="B1275" s="80" t="s">
        <v>83</v>
      </c>
      <c r="C1275" s="550"/>
    </row>
    <row r="1276" hidden="1" spans="1:3">
      <c r="A1276" s="602">
        <v>2240202</v>
      </c>
      <c r="B1276" s="80" t="s">
        <v>84</v>
      </c>
      <c r="C1276" s="550"/>
    </row>
    <row r="1277" hidden="1" spans="1:3">
      <c r="A1277" s="602">
        <v>2240203</v>
      </c>
      <c r="B1277" s="80" t="s">
        <v>85</v>
      </c>
      <c r="C1277" s="550"/>
    </row>
    <row r="1278" hidden="1" spans="1:3">
      <c r="A1278" s="602">
        <v>2240204</v>
      </c>
      <c r="B1278" s="80" t="s">
        <v>1047</v>
      </c>
      <c r="C1278" s="550"/>
    </row>
    <row r="1279" hidden="1" spans="1:3">
      <c r="A1279" s="602">
        <v>2240250</v>
      </c>
      <c r="B1279" s="80" t="s">
        <v>92</v>
      </c>
      <c r="C1279" s="550"/>
    </row>
    <row r="1280" hidden="1" spans="1:3">
      <c r="A1280" s="602">
        <v>2240299</v>
      </c>
      <c r="B1280" s="80" t="s">
        <v>1048</v>
      </c>
      <c r="C1280" s="550"/>
    </row>
    <row r="1281" hidden="1" spans="1:3">
      <c r="A1281" s="602">
        <v>22404</v>
      </c>
      <c r="B1281" s="80" t="s">
        <v>1049</v>
      </c>
      <c r="C1281" s="550">
        <v>0</v>
      </c>
    </row>
    <row r="1282" hidden="1" spans="1:3">
      <c r="A1282" s="602">
        <v>2240401</v>
      </c>
      <c r="B1282" s="80" t="s">
        <v>83</v>
      </c>
      <c r="C1282" s="550"/>
    </row>
    <row r="1283" hidden="1" spans="1:3">
      <c r="A1283" s="602">
        <v>2240402</v>
      </c>
      <c r="B1283" s="80" t="s">
        <v>84</v>
      </c>
      <c r="C1283" s="550"/>
    </row>
    <row r="1284" hidden="1" spans="1:3">
      <c r="A1284" s="602">
        <v>2240403</v>
      </c>
      <c r="B1284" s="80" t="s">
        <v>85</v>
      </c>
      <c r="C1284" s="550"/>
    </row>
    <row r="1285" hidden="1" spans="1:3">
      <c r="A1285" s="602">
        <v>2240404</v>
      </c>
      <c r="B1285" s="80" t="s">
        <v>1050</v>
      </c>
      <c r="C1285" s="550"/>
    </row>
    <row r="1286" hidden="1" spans="1:3">
      <c r="A1286" s="602">
        <v>2240405</v>
      </c>
      <c r="B1286" s="80" t="s">
        <v>1051</v>
      </c>
      <c r="C1286" s="550"/>
    </row>
    <row r="1287" hidden="1" spans="1:3">
      <c r="A1287" s="602">
        <v>2240450</v>
      </c>
      <c r="B1287" s="80" t="s">
        <v>92</v>
      </c>
      <c r="C1287" s="550"/>
    </row>
    <row r="1288" hidden="1" spans="1:3">
      <c r="A1288" s="602">
        <v>2240499</v>
      </c>
      <c r="B1288" s="80" t="s">
        <v>1052</v>
      </c>
      <c r="C1288" s="550"/>
    </row>
    <row r="1289" hidden="1" spans="1:3">
      <c r="A1289" s="602">
        <v>22405</v>
      </c>
      <c r="B1289" s="80" t="s">
        <v>1053</v>
      </c>
      <c r="C1289" s="550">
        <v>0</v>
      </c>
    </row>
    <row r="1290" hidden="1" spans="1:3">
      <c r="A1290" s="602">
        <v>2240501</v>
      </c>
      <c r="B1290" s="80" t="s">
        <v>83</v>
      </c>
      <c r="C1290" s="550"/>
    </row>
    <row r="1291" hidden="1" spans="1:3">
      <c r="A1291" s="602">
        <v>2240502</v>
      </c>
      <c r="B1291" s="80" t="s">
        <v>84</v>
      </c>
      <c r="C1291" s="550"/>
    </row>
    <row r="1292" hidden="1" spans="1:3">
      <c r="A1292" s="602">
        <v>2240503</v>
      </c>
      <c r="B1292" s="80" t="s">
        <v>85</v>
      </c>
      <c r="C1292" s="550"/>
    </row>
    <row r="1293" hidden="1" spans="1:3">
      <c r="A1293" s="602">
        <v>2240504</v>
      </c>
      <c r="B1293" s="80" t="s">
        <v>1054</v>
      </c>
      <c r="C1293" s="550"/>
    </row>
    <row r="1294" hidden="1" spans="1:3">
      <c r="A1294" s="602">
        <v>2240505</v>
      </c>
      <c r="B1294" s="80" t="s">
        <v>1055</v>
      </c>
      <c r="C1294" s="550"/>
    </row>
    <row r="1295" hidden="1" spans="1:3">
      <c r="A1295" s="602">
        <v>2240506</v>
      </c>
      <c r="B1295" s="80" t="s">
        <v>1056</v>
      </c>
      <c r="C1295" s="550"/>
    </row>
    <row r="1296" hidden="1" spans="1:3">
      <c r="A1296" s="602">
        <v>2240507</v>
      </c>
      <c r="B1296" s="80" t="s">
        <v>1057</v>
      </c>
      <c r="C1296" s="550"/>
    </row>
    <row r="1297" hidden="1" spans="1:3">
      <c r="A1297" s="602">
        <v>2240508</v>
      </c>
      <c r="B1297" s="80" t="s">
        <v>1058</v>
      </c>
      <c r="C1297" s="550"/>
    </row>
    <row r="1298" hidden="1" spans="1:3">
      <c r="A1298" s="602">
        <v>2240509</v>
      </c>
      <c r="B1298" s="80" t="s">
        <v>1059</v>
      </c>
      <c r="C1298" s="550"/>
    </row>
    <row r="1299" hidden="1" spans="1:3">
      <c r="A1299" s="602">
        <v>2240510</v>
      </c>
      <c r="B1299" s="80" t="s">
        <v>1060</v>
      </c>
      <c r="C1299" s="550"/>
    </row>
    <row r="1300" hidden="1" spans="1:3">
      <c r="A1300" s="602">
        <v>2240550</v>
      </c>
      <c r="B1300" s="80" t="s">
        <v>1061</v>
      </c>
      <c r="C1300" s="550"/>
    </row>
    <row r="1301" hidden="1" spans="1:3">
      <c r="A1301" s="602">
        <v>2240599</v>
      </c>
      <c r="B1301" s="80" t="s">
        <v>1062</v>
      </c>
      <c r="C1301" s="550"/>
    </row>
    <row r="1302" spans="1:3">
      <c r="A1302" s="602">
        <v>22406</v>
      </c>
      <c r="B1302" s="80" t="s">
        <v>1063</v>
      </c>
      <c r="C1302" s="550">
        <v>2120</v>
      </c>
    </row>
    <row r="1303" spans="1:3">
      <c r="A1303" s="602">
        <v>2240601</v>
      </c>
      <c r="B1303" s="80" t="s">
        <v>1064</v>
      </c>
      <c r="C1303" s="550">
        <v>1397</v>
      </c>
    </row>
    <row r="1304" hidden="1" spans="1:3">
      <c r="A1304" s="602">
        <v>2240602</v>
      </c>
      <c r="B1304" s="80" t="s">
        <v>1065</v>
      </c>
      <c r="C1304" s="550"/>
    </row>
    <row r="1305" spans="1:3">
      <c r="A1305" s="602">
        <v>2240699</v>
      </c>
      <c r="B1305" s="80" t="s">
        <v>1066</v>
      </c>
      <c r="C1305" s="550">
        <v>723</v>
      </c>
    </row>
    <row r="1306" spans="1:3">
      <c r="A1306" s="602">
        <v>22407</v>
      </c>
      <c r="B1306" s="80" t="s">
        <v>1067</v>
      </c>
      <c r="C1306" s="550">
        <v>1435</v>
      </c>
    </row>
    <row r="1307" spans="1:3">
      <c r="A1307" s="602">
        <v>2240703</v>
      </c>
      <c r="B1307" s="80" t="s">
        <v>1068</v>
      </c>
      <c r="C1307" s="550">
        <v>1385</v>
      </c>
    </row>
    <row r="1308" hidden="1" spans="1:3">
      <c r="A1308" s="602">
        <v>2240704</v>
      </c>
      <c r="B1308" s="80" t="s">
        <v>1069</v>
      </c>
      <c r="C1308" s="550"/>
    </row>
    <row r="1309" spans="1:3">
      <c r="A1309" s="602">
        <v>2240799</v>
      </c>
      <c r="B1309" s="80" t="s">
        <v>1070</v>
      </c>
      <c r="C1309" s="550">
        <v>50</v>
      </c>
    </row>
    <row r="1310" hidden="1" spans="1:3">
      <c r="A1310" s="602">
        <v>22499</v>
      </c>
      <c r="B1310" s="80" t="s">
        <v>1071</v>
      </c>
      <c r="C1310" s="550">
        <v>0</v>
      </c>
    </row>
    <row r="1311" hidden="1" spans="1:3">
      <c r="A1311" s="602">
        <v>2249999</v>
      </c>
      <c r="B1311" s="80" t="s">
        <v>1072</v>
      </c>
      <c r="C1311" s="550"/>
    </row>
    <row r="1312" spans="1:3">
      <c r="A1312" s="602">
        <v>229</v>
      </c>
      <c r="B1312" s="80" t="s">
        <v>1073</v>
      </c>
      <c r="C1312" s="550">
        <v>1</v>
      </c>
    </row>
    <row r="1313" spans="1:3">
      <c r="A1313" s="602">
        <v>22999</v>
      </c>
      <c r="B1313" s="80" t="s">
        <v>939</v>
      </c>
      <c r="C1313" s="550">
        <v>1</v>
      </c>
    </row>
    <row r="1314" spans="1:3">
      <c r="A1314" s="602">
        <v>2299999</v>
      </c>
      <c r="B1314" s="80" t="s">
        <v>242</v>
      </c>
      <c r="C1314" s="550">
        <v>1</v>
      </c>
    </row>
    <row r="1315" spans="1:3">
      <c r="A1315" s="602">
        <v>232</v>
      </c>
      <c r="B1315" s="80" t="s">
        <v>1074</v>
      </c>
      <c r="C1315" s="550">
        <v>19908</v>
      </c>
    </row>
    <row r="1316" hidden="1" spans="1:3">
      <c r="A1316" s="602">
        <v>23201</v>
      </c>
      <c r="B1316" s="80" t="s">
        <v>1075</v>
      </c>
      <c r="C1316" s="550">
        <v>0</v>
      </c>
    </row>
    <row r="1317" hidden="1" spans="1:3">
      <c r="A1317" s="602">
        <v>2320101</v>
      </c>
      <c r="B1317" s="80" t="s">
        <v>1076</v>
      </c>
      <c r="C1317" s="550"/>
    </row>
    <row r="1318" hidden="1" spans="1:3">
      <c r="A1318" s="602">
        <v>23202</v>
      </c>
      <c r="B1318" s="80" t="s">
        <v>1077</v>
      </c>
      <c r="C1318" s="550">
        <v>0</v>
      </c>
    </row>
    <row r="1319" hidden="1" spans="1:3">
      <c r="A1319" s="602">
        <v>2320201</v>
      </c>
      <c r="B1319" s="80" t="s">
        <v>1078</v>
      </c>
      <c r="C1319" s="550"/>
    </row>
    <row r="1320" hidden="1" spans="1:3">
      <c r="A1320" s="602">
        <v>2320202</v>
      </c>
      <c r="B1320" s="80" t="s">
        <v>1079</v>
      </c>
      <c r="C1320" s="550"/>
    </row>
    <row r="1321" hidden="1" spans="1:3">
      <c r="A1321" s="602">
        <v>2320203</v>
      </c>
      <c r="B1321" s="80" t="s">
        <v>1080</v>
      </c>
      <c r="C1321" s="550"/>
    </row>
    <row r="1322" hidden="1" spans="1:3">
      <c r="A1322" s="602">
        <v>2320299</v>
      </c>
      <c r="B1322" s="80" t="s">
        <v>1081</v>
      </c>
      <c r="C1322" s="550"/>
    </row>
    <row r="1323" spans="1:3">
      <c r="A1323" s="602">
        <v>23203</v>
      </c>
      <c r="B1323" s="80" t="s">
        <v>1082</v>
      </c>
      <c r="C1323" s="550">
        <v>19908</v>
      </c>
    </row>
    <row r="1324" spans="1:3">
      <c r="A1324" s="602">
        <v>2320301</v>
      </c>
      <c r="B1324" s="80" t="s">
        <v>1083</v>
      </c>
      <c r="C1324" s="550">
        <v>19720</v>
      </c>
    </row>
    <row r="1325" hidden="1" spans="1:3">
      <c r="A1325" s="602">
        <v>2320302</v>
      </c>
      <c r="B1325" s="80" t="s">
        <v>1084</v>
      </c>
      <c r="C1325" s="550"/>
    </row>
    <row r="1326" spans="1:3">
      <c r="A1326" s="602">
        <v>2320303</v>
      </c>
      <c r="B1326" s="80" t="s">
        <v>1085</v>
      </c>
      <c r="C1326" s="550">
        <v>155</v>
      </c>
    </row>
    <row r="1327" spans="1:3">
      <c r="A1327" s="602">
        <v>2320399</v>
      </c>
      <c r="B1327" s="80" t="s">
        <v>1086</v>
      </c>
      <c r="C1327" s="550">
        <v>33</v>
      </c>
    </row>
    <row r="1328" spans="1:3">
      <c r="A1328" s="602">
        <v>233</v>
      </c>
      <c r="B1328" s="80" t="s">
        <v>1087</v>
      </c>
      <c r="C1328" s="550">
        <v>9</v>
      </c>
    </row>
    <row r="1329" hidden="1" spans="1:3">
      <c r="A1329" s="602">
        <v>23301</v>
      </c>
      <c r="B1329" s="80" t="s">
        <v>1088</v>
      </c>
      <c r="C1329" s="550">
        <v>0</v>
      </c>
    </row>
    <row r="1330" hidden="1" spans="1:3">
      <c r="A1330" s="602">
        <v>2330101</v>
      </c>
      <c r="B1330" s="80" t="s">
        <v>1089</v>
      </c>
      <c r="C1330" s="550"/>
    </row>
    <row r="1331" hidden="1" spans="1:3">
      <c r="A1331" s="602">
        <v>23302</v>
      </c>
      <c r="B1331" s="80" t="s">
        <v>1090</v>
      </c>
      <c r="C1331" s="550">
        <v>0</v>
      </c>
    </row>
    <row r="1332" hidden="1" spans="1:3">
      <c r="A1332" s="602">
        <v>2330201</v>
      </c>
      <c r="B1332" s="80" t="s">
        <v>1091</v>
      </c>
      <c r="C1332" s="550"/>
    </row>
    <row r="1333" spans="1:3">
      <c r="A1333" s="602">
        <v>23303</v>
      </c>
      <c r="B1333" s="80" t="s">
        <v>1092</v>
      </c>
      <c r="C1333" s="550">
        <v>9</v>
      </c>
    </row>
    <row r="1334" spans="1:3">
      <c r="A1334" s="602">
        <v>2330301</v>
      </c>
      <c r="B1334" s="80" t="s">
        <v>1093</v>
      </c>
      <c r="C1334" s="550">
        <v>9</v>
      </c>
    </row>
    <row r="1335" ht="33" customHeight="1" spans="2:3">
      <c r="B1335" s="603" t="s">
        <v>1094</v>
      </c>
      <c r="C1335" s="603"/>
    </row>
  </sheetData>
  <autoFilter xmlns:etc="http://www.wps.cn/officeDocument/2017/etCustomData" ref="A4:C1335" etc:filterBottomFollowUsedRange="0">
    <filterColumn colId="2">
      <filters>
        <filter val="1"/>
        <filter val="1901"/>
        <filter val="2"/>
        <filter val="3"/>
        <filter val="4"/>
        <filter val="504"/>
        <filter val="6104"/>
        <filter val="505"/>
        <filter val="905"/>
        <filter val="6"/>
        <filter val="7"/>
        <filter val="107"/>
        <filter val="8"/>
        <filter val="108"/>
        <filter val="3108"/>
        <filter val="19908"/>
        <filter val="9"/>
        <filter val="1909"/>
        <filter val="11910"/>
        <filter val="1111"/>
        <filter val="11511"/>
        <filter val="112"/>
        <filter val="512"/>
        <filter val="113"/>
        <filter val="114"/>
        <filter val="115"/>
        <filter val="175116"/>
        <filter val="518"/>
        <filter val="1919"/>
        <filter val="9519"/>
        <filter val="120"/>
        <filter val="2120"/>
        <filter val="521"/>
        <filter val="123"/>
        <filter val="924"/>
        <filter val="1524"/>
        <filter val="2124"/>
        <filter val="99924"/>
        <filter val="125"/>
        <filter val="6925"/>
        <filter val="6527"/>
        <filter val="9127"/>
        <filter val="128"/>
        <filter val="2529"/>
        <filter val="6130"/>
        <filter val="11530"/>
        <filter val="131"/>
        <filter val="532"/>
        <filter val="133"/>
        <filter val="533"/>
        <filter val="105533"/>
        <filter val="136"/>
        <filter val="7536"/>
        <filter val="137"/>
        <filter val="537"/>
        <filter val="138"/>
        <filter val="938"/>
        <filter val="139"/>
        <filter val="939"/>
        <filter val="140"/>
        <filter val="143"/>
        <filter val="543"/>
        <filter val="943"/>
        <filter val="1543"/>
        <filter val="1944"/>
        <filter val="2144"/>
        <filter val="7944"/>
        <filter val="1145"/>
        <filter val="2145"/>
        <filter val="146"/>
        <filter val="547"/>
        <filter val="1147"/>
        <filter val="1948"/>
        <filter val="149"/>
        <filter val="549"/>
        <filter val="949"/>
        <filter val="150"/>
        <filter val="950"/>
        <filter val="1150"/>
        <filter val="951"/>
        <filter val="1952"/>
        <filter val="153"/>
        <filter val="1153"/>
        <filter val="2153"/>
        <filter val="554"/>
        <filter val="954"/>
        <filter val="155"/>
        <filter val="555"/>
        <filter val="229955"/>
        <filter val="2156"/>
        <filter val="1557"/>
        <filter val="158"/>
        <filter val="1160"/>
        <filter val="4160"/>
        <filter val="962"/>
        <filter val="163"/>
        <filter val="1963"/>
        <filter val="166"/>
        <filter val="168"/>
        <filter val="31170"/>
        <filter val="171"/>
        <filter val="571"/>
        <filter val="3173"/>
        <filter val="575"/>
        <filter val="975"/>
        <filter val="576"/>
        <filter val="577"/>
        <filter val="19977"/>
        <filter val="3579"/>
        <filter val="981"/>
        <filter val="12581"/>
        <filter val="1582"/>
        <filter val="3982"/>
        <filter val="18982"/>
        <filter val="24982"/>
        <filter val="5584"/>
        <filter val="185"/>
        <filter val="3585"/>
        <filter val="186"/>
        <filter val="187"/>
        <filter val="987"/>
        <filter val="1587"/>
        <filter val="188"/>
        <filter val="2189"/>
        <filter val="8991"/>
        <filter val="193"/>
        <filter val="2993"/>
        <filter val="1194"/>
        <filter val="195"/>
        <filter val="200"/>
        <filter val="600"/>
        <filter val="3600"/>
        <filter val="201"/>
        <filter val="1603"/>
        <filter val="206"/>
        <filter val="606"/>
        <filter val="4608"/>
        <filter val="209"/>
        <filter val="1213"/>
        <filter val="216"/>
        <filter val="10616"/>
        <filter val="217"/>
        <filter val="218"/>
        <filter val="219"/>
        <filter val="212219"/>
        <filter val="1220"/>
        <filter val="222"/>
        <filter val="223"/>
        <filter val="1624"/>
        <filter val="225"/>
        <filter val="625"/>
        <filter val="227"/>
        <filter val="229"/>
        <filter val="1229"/>
        <filter val="1232"/>
        <filter val="633"/>
        <filter val="8637"/>
        <filter val="639"/>
        <filter val="640"/>
        <filter val="47241"/>
        <filter val="642"/>
        <filter val="243"/>
        <filter val="1244"/>
        <filter val="3244"/>
        <filter val="245"/>
        <filter val="246"/>
        <filter val="646"/>
        <filter val="3249"/>
        <filter val="97651"/>
        <filter val="252"/>
        <filter val="2252"/>
        <filter val="15652"/>
        <filter val="254"/>
        <filter val="255"/>
        <filter val="655"/>
        <filter val="1256"/>
        <filter val="258"/>
        <filter val="259"/>
        <filter val="3260"/>
        <filter val="1262"/>
        <filter val="263"/>
        <filter val="264"/>
        <filter val="664"/>
        <filter val="3266"/>
        <filter val="5668"/>
        <filter val="272"/>
        <filter val="6676"/>
        <filter val="679"/>
        <filter val="1280"/>
        <filter val="1680"/>
        <filter val="6281"/>
        <filter val="7686"/>
        <filter val="13287"/>
        <filter val="288"/>
        <filter val="289"/>
        <filter val="290"/>
        <filter val="298"/>
        <filter val="301"/>
        <filter val="1307"/>
        <filter val="23708"/>
        <filter val="5311"/>
        <filter val="42311"/>
        <filter val="54311"/>
        <filter val="713"/>
        <filter val="316"/>
        <filter val="1316"/>
        <filter val="317"/>
        <filter val="320"/>
        <filter val="2720"/>
        <filter val="19720"/>
        <filter val="323"/>
        <filter val="723"/>
        <filter val="324"/>
        <filter val="22724"/>
        <filter val="726"/>
        <filter val="242327"/>
        <filter val="328"/>
        <filter val="42729"/>
        <filter val="332"/>
        <filter val="334"/>
        <filter val="1734"/>
        <filter val="8334"/>
        <filter val="89735"/>
        <filter val="338"/>
        <filter val="72738"/>
        <filter val="8339"/>
        <filter val="740"/>
        <filter val="1340"/>
        <filter val="6340"/>
        <filter val="42340"/>
        <filter val="341"/>
        <filter val="3341"/>
        <filter val="1745"/>
        <filter val="346"/>
        <filter val="347"/>
        <filter val="747"/>
        <filter val="351"/>
        <filter val="31353"/>
        <filter val="354"/>
        <filter val="2356"/>
        <filter val="357"/>
        <filter val="2358"/>
        <filter val="10358"/>
        <filter val="24758"/>
        <filter val="760"/>
        <filter val="15360"/>
        <filter val="2761"/>
        <filter val="763"/>
        <filter val="364"/>
        <filter val="365"/>
        <filter val="366"/>
        <filter val="3367"/>
        <filter val="4369"/>
        <filter val="14769"/>
        <filter val="3370"/>
        <filter val="44376"/>
        <filter val="781"/>
        <filter val="17783"/>
        <filter val="3384"/>
        <filter val="1385"/>
        <filter val="9786"/>
        <filter val="387"/>
        <filter val="4787"/>
        <filter val="790"/>
        <filter val="1790"/>
        <filter val="3390"/>
        <filter val="792"/>
        <filter val="1392"/>
        <filter val="395"/>
        <filter val="10395"/>
        <filter val="14396"/>
        <filter val="397"/>
        <filter val="1397"/>
        <filter val="1798"/>
        <filter val="3000"/>
        <filter val="3400"/>
        <filter val="3001"/>
        <filter val="6801"/>
        <filter val="803"/>
        <filter val="1003"/>
        <filter val="20403"/>
        <filter val="1805"/>
        <filter val="4405"/>
        <filter val="807"/>
        <filter val="409"/>
        <filter val="10"/>
        <filter val="810"/>
        <filter val="2810"/>
        <filter val="412"/>
        <filter val="1012"/>
        <filter val="注：本表详细反映2025年全区一般公共预算支出情况，按《中华人民共和国预算法》要求细化到功能分类项级科目。"/>
        <filter val="13"/>
        <filter val="413"/>
        <filter val="14"/>
        <filter val="15"/>
        <filter val="10415"/>
        <filter val="416"/>
        <filter val="816"/>
        <filter val="2818"/>
        <filter val="19"/>
        <filter val="1419"/>
        <filter val="20"/>
        <filter val="7420"/>
        <filter val="21"/>
        <filter val="22"/>
        <filter val="422"/>
        <filter val="21822"/>
        <filter val="24"/>
        <filter val="25"/>
        <filter val="26"/>
        <filter val="826"/>
        <filter val="27"/>
        <filter val="828"/>
        <filter val="8029"/>
        <filter val="8429"/>
        <filter val="2830"/>
        <filter val="31"/>
        <filter val="2431"/>
        <filter val="4431"/>
        <filter val="9431"/>
        <filter val="32"/>
        <filter val="9032"/>
        <filter val="33"/>
        <filter val="34"/>
        <filter val="35"/>
        <filter val="435"/>
        <filter val="1435"/>
        <filter val="2035"/>
        <filter val="41835"/>
        <filter val="36"/>
        <filter val="1038"/>
        <filter val="3438"/>
        <filter val="39"/>
        <filter val="40"/>
        <filter val="41"/>
        <filter val="7041"/>
        <filter val="42"/>
        <filter val="2042"/>
        <filter val="44"/>
        <filter val="446"/>
        <filter val="47"/>
        <filter val="1847"/>
        <filter val="2447"/>
        <filter val="50"/>
        <filter val="2050"/>
        <filter val="51"/>
        <filter val="451"/>
        <filter val="52"/>
        <filter val="1452"/>
        <filter val="453"/>
        <filter val="54"/>
        <filter val="2454"/>
        <filter val="4454"/>
        <filter val="2056"/>
        <filter val="59"/>
        <filter val="1066489"/>
        <filter val="60"/>
        <filter val="14861"/>
        <filter val="62"/>
        <filter val="63"/>
        <filter val="8863"/>
        <filter val="39863"/>
        <filter val="64"/>
        <filter val="2465"/>
        <filter val="67"/>
        <filter val="68"/>
        <filter val="468"/>
        <filter val="24069"/>
        <filter val="28869"/>
        <filter val="50469"/>
        <filter val="70"/>
        <filter val="4470"/>
        <filter val="72"/>
        <filter val="17072"/>
        <filter val="873"/>
        <filter val="75"/>
        <filter val="1875"/>
        <filter val="876"/>
        <filter val="44076"/>
        <filter val="1479"/>
        <filter val="27479"/>
        <filter val="80"/>
        <filter val="481"/>
        <filter val="17881"/>
        <filter val="82"/>
        <filter val="84"/>
        <filter val="34484"/>
        <filter val="1485"/>
        <filter val="86"/>
        <filter val="1086"/>
        <filter val="33488"/>
        <filter val="489"/>
        <filter val="3489"/>
        <filter val="90"/>
        <filter val="7890"/>
        <filter val="91"/>
        <filter val="1092"/>
        <filter val="7892"/>
        <filter val="93"/>
        <filter val="2093"/>
        <filter val="94"/>
        <filter val="496"/>
        <filter val="44096"/>
        <filter val="97"/>
        <filter val="1097"/>
        <filter val="42897"/>
        <filter val="20498"/>
      </filters>
    </filterColumn>
    <extLst/>
  </autoFilter>
  <mergeCells count="3">
    <mergeCell ref="A2:C2"/>
    <mergeCell ref="B3:C3"/>
    <mergeCell ref="B1335:C133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343"/>
  <sheetViews>
    <sheetView showZeros="0" workbookViewId="0">
      <pane ySplit="4" topLeftCell="A5" activePane="bottomLeft" state="frozen"/>
      <selection/>
      <selection pane="bottomLeft" activeCell="A1" sqref="A$1:A$1048576"/>
    </sheetView>
  </sheetViews>
  <sheetFormatPr defaultColWidth="9" defaultRowHeight="15.75"/>
  <cols>
    <col min="1" max="1" width="10.375" hidden="1" customWidth="1"/>
    <col min="2" max="2" width="44.5" style="348" customWidth="1"/>
    <col min="3" max="3" width="11.875" style="348" customWidth="1"/>
    <col min="4" max="5" width="9" style="208" hidden="1" customWidth="1"/>
    <col min="6" max="6" width="15.875" style="208" hidden="1" customWidth="1"/>
    <col min="7" max="7" width="9" style="208" hidden="1" customWidth="1"/>
    <col min="8" max="8" width="10.375" style="208" hidden="1" customWidth="1"/>
    <col min="9" max="11" width="9" style="208" hidden="1" customWidth="1"/>
    <col min="12" max="12" width="15.875" style="208" hidden="1" customWidth="1"/>
    <col min="13" max="13" width="9.125" style="208" hidden="1" customWidth="1"/>
    <col min="14" max="15" width="9" hidden="1" customWidth="1"/>
  </cols>
  <sheetData>
    <row r="1" spans="1:13">
      <c r="A1" s="432"/>
      <c r="B1" s="209" t="s">
        <v>2654</v>
      </c>
      <c r="C1" s="210"/>
      <c r="D1" s="432"/>
      <c r="E1" s="432"/>
      <c r="F1" s="440"/>
      <c r="G1" s="432"/>
      <c r="H1" s="432"/>
      <c r="I1" s="432"/>
      <c r="J1" s="432"/>
      <c r="K1" s="432"/>
      <c r="L1" s="432"/>
      <c r="M1" s="432"/>
    </row>
    <row r="2" ht="27" spans="1:13">
      <c r="A2" s="432"/>
      <c r="B2" s="212" t="s">
        <v>2655</v>
      </c>
      <c r="C2" s="212"/>
      <c r="D2" s="432"/>
      <c r="E2" s="432"/>
      <c r="F2" s="438"/>
      <c r="G2" s="432"/>
      <c r="H2" s="432"/>
      <c r="I2" s="432"/>
      <c r="J2" s="432"/>
      <c r="K2" s="432"/>
      <c r="L2" s="432"/>
      <c r="M2" s="432"/>
    </row>
    <row r="3" spans="1:13">
      <c r="A3" s="432"/>
      <c r="B3" s="433" t="s">
        <v>2</v>
      </c>
      <c r="C3" s="434"/>
      <c r="D3" s="432"/>
      <c r="E3" s="432"/>
      <c r="F3" s="441" t="s">
        <v>1604</v>
      </c>
      <c r="G3" s="442"/>
      <c r="H3" s="442"/>
      <c r="I3" s="442"/>
      <c r="J3" s="442"/>
      <c r="K3" s="442"/>
      <c r="L3" s="446"/>
      <c r="M3" s="446"/>
    </row>
    <row r="4" ht="47.25" spans="1:15">
      <c r="A4" s="432"/>
      <c r="B4" s="435" t="s">
        <v>79</v>
      </c>
      <c r="C4" s="217" t="s">
        <v>1605</v>
      </c>
      <c r="D4" s="436" t="s">
        <v>1606</v>
      </c>
      <c r="E4" s="436" t="s">
        <v>1607</v>
      </c>
      <c r="F4" s="443" t="s">
        <v>1608</v>
      </c>
      <c r="G4" s="436" t="s">
        <v>1609</v>
      </c>
      <c r="H4" s="436" t="s">
        <v>2656</v>
      </c>
      <c r="I4" s="436" t="s">
        <v>2657</v>
      </c>
      <c r="J4" s="436" t="s">
        <v>1612</v>
      </c>
      <c r="K4" s="436" t="s">
        <v>1613</v>
      </c>
      <c r="L4" s="447" t="s">
        <v>2658</v>
      </c>
      <c r="M4" s="436" t="s">
        <v>1616</v>
      </c>
      <c r="N4" s="448" t="s">
        <v>1617</v>
      </c>
      <c r="O4" t="s">
        <v>1618</v>
      </c>
    </row>
    <row r="5" ht="56" customHeight="1" spans="1:15">
      <c r="A5" s="432">
        <v>1</v>
      </c>
      <c r="B5" s="437" t="s">
        <v>13</v>
      </c>
      <c r="C5" s="307">
        <f>D5+E5+F5+G5+H5+I5+J5+K5+L5+M5+N5+O5</f>
        <v>1121148</v>
      </c>
      <c r="D5" s="432">
        <v>13000</v>
      </c>
      <c r="E5" s="432">
        <v>22000</v>
      </c>
      <c r="F5" s="438">
        <v>465205</v>
      </c>
      <c r="G5" s="444">
        <v>25000</v>
      </c>
      <c r="H5" s="432">
        <v>27471</v>
      </c>
      <c r="I5" s="432">
        <v>58177</v>
      </c>
      <c r="J5" s="432">
        <v>27284</v>
      </c>
      <c r="K5" s="432">
        <v>55000</v>
      </c>
      <c r="L5" s="432">
        <v>267534</v>
      </c>
      <c r="M5" s="449">
        <v>150406</v>
      </c>
      <c r="N5" s="449">
        <v>36791</v>
      </c>
      <c r="O5">
        <v>-26720</v>
      </c>
    </row>
    <row r="6" spans="1:15">
      <c r="A6" s="438">
        <v>201</v>
      </c>
      <c r="B6" s="439" t="s">
        <v>1619</v>
      </c>
      <c r="C6" s="307">
        <f t="shared" ref="C6:C69" si="0">D6+E6+F6+G6+H6+I6+J6+K6+L6+M6+N6+O6</f>
        <v>50048</v>
      </c>
      <c r="D6" s="432"/>
      <c r="E6" s="432"/>
      <c r="F6" s="438">
        <v>22416</v>
      </c>
      <c r="G6" s="432">
        <v>700</v>
      </c>
      <c r="H6" s="432"/>
      <c r="I6" s="432">
        <v>7304</v>
      </c>
      <c r="J6" s="432">
        <v>8185</v>
      </c>
      <c r="K6" s="432">
        <v>1000</v>
      </c>
      <c r="L6" s="432">
        <v>1033</v>
      </c>
      <c r="M6" s="432">
        <v>1410</v>
      </c>
      <c r="O6">
        <v>8000</v>
      </c>
    </row>
    <row r="7" spans="1:13">
      <c r="A7" s="438">
        <v>20101</v>
      </c>
      <c r="B7" s="398" t="s">
        <v>1620</v>
      </c>
      <c r="C7" s="307">
        <f t="shared" si="0"/>
        <v>1046</v>
      </c>
      <c r="D7" s="432"/>
      <c r="E7" s="432"/>
      <c r="F7" s="445">
        <v>703</v>
      </c>
      <c r="G7" s="432"/>
      <c r="H7" s="432"/>
      <c r="I7" s="432">
        <v>343</v>
      </c>
      <c r="J7" s="432"/>
      <c r="K7" s="432"/>
      <c r="L7" s="432"/>
      <c r="M7" s="432"/>
    </row>
    <row r="8" spans="1:13">
      <c r="A8" s="438">
        <v>2010101</v>
      </c>
      <c r="B8" s="398" t="s">
        <v>1621</v>
      </c>
      <c r="C8" s="307">
        <f t="shared" si="0"/>
        <v>640</v>
      </c>
      <c r="D8" s="432"/>
      <c r="E8" s="432"/>
      <c r="F8" s="438">
        <v>640</v>
      </c>
      <c r="G8" s="432"/>
      <c r="H8" s="432"/>
      <c r="I8" s="432"/>
      <c r="J8" s="432"/>
      <c r="K8" s="432"/>
      <c r="L8" s="432"/>
      <c r="M8" s="432"/>
    </row>
    <row r="9" spans="1:13">
      <c r="A9" s="438">
        <v>2010102</v>
      </c>
      <c r="B9" s="398" t="s">
        <v>1622</v>
      </c>
      <c r="C9" s="307">
        <f t="shared" si="0"/>
        <v>259</v>
      </c>
      <c r="D9" s="432"/>
      <c r="E9" s="432"/>
      <c r="F9" s="438"/>
      <c r="G9" s="432"/>
      <c r="H9" s="432"/>
      <c r="I9" s="432">
        <v>259</v>
      </c>
      <c r="J9" s="432"/>
      <c r="K9" s="432"/>
      <c r="L9" s="432"/>
      <c r="M9" s="432"/>
    </row>
    <row r="10" hidden="1" spans="1:13">
      <c r="A10" s="438">
        <v>2010103</v>
      </c>
      <c r="B10" s="398" t="s">
        <v>1623</v>
      </c>
      <c r="C10" s="307">
        <f t="shared" si="0"/>
        <v>0</v>
      </c>
      <c r="D10" s="432"/>
      <c r="E10" s="432"/>
      <c r="F10" s="438"/>
      <c r="G10" s="432"/>
      <c r="H10" s="432"/>
      <c r="I10" s="432"/>
      <c r="J10" s="432"/>
      <c r="K10" s="432"/>
      <c r="L10" s="432"/>
      <c r="M10" s="432"/>
    </row>
    <row r="11" spans="1:13">
      <c r="A11" s="438">
        <v>2010104</v>
      </c>
      <c r="B11" s="398" t="s">
        <v>1624</v>
      </c>
      <c r="C11" s="307">
        <f t="shared" si="0"/>
        <v>84</v>
      </c>
      <c r="D11" s="432"/>
      <c r="E11" s="432"/>
      <c r="F11" s="438"/>
      <c r="G11" s="432"/>
      <c r="H11" s="432"/>
      <c r="I11" s="432">
        <v>84</v>
      </c>
      <c r="J11" s="432"/>
      <c r="K11" s="432"/>
      <c r="L11" s="432"/>
      <c r="M11" s="432"/>
    </row>
    <row r="12" hidden="1" spans="1:13">
      <c r="A12" s="438">
        <v>2010105</v>
      </c>
      <c r="B12" s="398" t="s">
        <v>1625</v>
      </c>
      <c r="C12" s="307">
        <f t="shared" si="0"/>
        <v>0</v>
      </c>
      <c r="D12" s="432"/>
      <c r="E12" s="432"/>
      <c r="F12" s="438"/>
      <c r="G12" s="432"/>
      <c r="H12" s="432"/>
      <c r="I12" s="432"/>
      <c r="J12" s="432"/>
      <c r="K12" s="432"/>
      <c r="L12" s="432"/>
      <c r="M12" s="432"/>
    </row>
    <row r="13" hidden="1" spans="1:13">
      <c r="A13" s="438">
        <v>2010106</v>
      </c>
      <c r="B13" s="398" t="s">
        <v>1626</v>
      </c>
      <c r="C13" s="307">
        <f t="shared" si="0"/>
        <v>0</v>
      </c>
      <c r="D13" s="432"/>
      <c r="E13" s="432"/>
      <c r="F13" s="438"/>
      <c r="G13" s="432"/>
      <c r="H13" s="432"/>
      <c r="I13" s="432"/>
      <c r="J13" s="432"/>
      <c r="K13" s="432"/>
      <c r="L13" s="432"/>
      <c r="M13" s="432"/>
    </row>
    <row r="14" hidden="1" spans="1:13">
      <c r="A14" s="438">
        <v>2010107</v>
      </c>
      <c r="B14" s="398" t="s">
        <v>1627</v>
      </c>
      <c r="C14" s="307">
        <f t="shared" si="0"/>
        <v>0</v>
      </c>
      <c r="D14" s="432"/>
      <c r="E14" s="432"/>
      <c r="F14" s="438"/>
      <c r="G14" s="432"/>
      <c r="H14" s="432"/>
      <c r="I14" s="432"/>
      <c r="J14" s="432"/>
      <c r="K14" s="432"/>
      <c r="L14" s="432"/>
      <c r="M14" s="432"/>
    </row>
    <row r="15" hidden="1" spans="1:13">
      <c r="A15" s="438">
        <v>2010108</v>
      </c>
      <c r="B15" s="398" t="s">
        <v>1628</v>
      </c>
      <c r="C15" s="307">
        <f t="shared" si="0"/>
        <v>0</v>
      </c>
      <c r="D15" s="432"/>
      <c r="E15" s="432"/>
      <c r="F15" s="438"/>
      <c r="G15" s="432"/>
      <c r="H15" s="432"/>
      <c r="I15" s="432"/>
      <c r="J15" s="432"/>
      <c r="K15" s="432"/>
      <c r="L15" s="432"/>
      <c r="M15" s="432"/>
    </row>
    <row r="16" hidden="1" spans="1:13">
      <c r="A16" s="438">
        <v>2010109</v>
      </c>
      <c r="B16" s="398" t="s">
        <v>1629</v>
      </c>
      <c r="C16" s="307">
        <f t="shared" si="0"/>
        <v>0</v>
      </c>
      <c r="D16" s="432"/>
      <c r="E16" s="432"/>
      <c r="F16" s="438"/>
      <c r="G16" s="432"/>
      <c r="H16" s="432"/>
      <c r="I16" s="432"/>
      <c r="J16" s="432"/>
      <c r="K16" s="432"/>
      <c r="L16" s="432"/>
      <c r="M16" s="432"/>
    </row>
    <row r="17" spans="1:13">
      <c r="A17" s="438">
        <v>2010150</v>
      </c>
      <c r="B17" s="398" t="s">
        <v>1630</v>
      </c>
      <c r="C17" s="307">
        <f t="shared" si="0"/>
        <v>63</v>
      </c>
      <c r="D17" s="432"/>
      <c r="E17" s="432"/>
      <c r="F17" s="438">
        <v>63</v>
      </c>
      <c r="G17" s="432"/>
      <c r="H17" s="432"/>
      <c r="I17" s="432"/>
      <c r="J17" s="432"/>
      <c r="K17" s="432"/>
      <c r="L17" s="432"/>
      <c r="M17" s="432"/>
    </row>
    <row r="18" hidden="1" spans="1:13">
      <c r="A18" s="438">
        <v>2010199</v>
      </c>
      <c r="B18" s="398" t="s">
        <v>1631</v>
      </c>
      <c r="C18" s="307">
        <f t="shared" si="0"/>
        <v>0</v>
      </c>
      <c r="D18" s="432"/>
      <c r="E18" s="432"/>
      <c r="F18" s="438"/>
      <c r="G18" s="432"/>
      <c r="H18" s="432"/>
      <c r="I18" s="432"/>
      <c r="J18" s="432"/>
      <c r="K18" s="432"/>
      <c r="L18" s="432"/>
      <c r="M18" s="432"/>
    </row>
    <row r="19" spans="1:13">
      <c r="A19" s="438">
        <v>20102</v>
      </c>
      <c r="B19" s="398" t="s">
        <v>1632</v>
      </c>
      <c r="C19" s="307">
        <f t="shared" si="0"/>
        <v>1045</v>
      </c>
      <c r="D19" s="432"/>
      <c r="E19" s="432"/>
      <c r="F19" s="438">
        <v>782</v>
      </c>
      <c r="G19" s="432"/>
      <c r="H19" s="432"/>
      <c r="I19" s="432">
        <v>263</v>
      </c>
      <c r="J19" s="432"/>
      <c r="K19" s="432"/>
      <c r="L19" s="432"/>
      <c r="M19" s="432"/>
    </row>
    <row r="20" spans="1:13">
      <c r="A20" s="438">
        <v>2010201</v>
      </c>
      <c r="B20" s="398" t="s">
        <v>1621</v>
      </c>
      <c r="C20" s="307">
        <f t="shared" si="0"/>
        <v>697</v>
      </c>
      <c r="D20" s="432"/>
      <c r="E20" s="432"/>
      <c r="F20" s="438">
        <v>697</v>
      </c>
      <c r="G20" s="432"/>
      <c r="H20" s="432"/>
      <c r="I20" s="432"/>
      <c r="J20" s="432"/>
      <c r="K20" s="432"/>
      <c r="L20" s="432"/>
      <c r="M20" s="432"/>
    </row>
    <row r="21" spans="1:13">
      <c r="A21" s="438">
        <v>2010202</v>
      </c>
      <c r="B21" s="398" t="s">
        <v>1622</v>
      </c>
      <c r="C21" s="307">
        <f t="shared" si="0"/>
        <v>59</v>
      </c>
      <c r="D21" s="432"/>
      <c r="E21" s="432"/>
      <c r="F21" s="438"/>
      <c r="G21" s="432"/>
      <c r="H21" s="432"/>
      <c r="I21" s="432">
        <v>59</v>
      </c>
      <c r="J21" s="432"/>
      <c r="K21" s="432"/>
      <c r="L21" s="432"/>
      <c r="M21" s="432"/>
    </row>
    <row r="22" hidden="1" spans="1:13">
      <c r="A22" s="438">
        <v>2010203</v>
      </c>
      <c r="B22" s="398" t="s">
        <v>1623</v>
      </c>
      <c r="C22" s="307">
        <f t="shared" si="0"/>
        <v>0</v>
      </c>
      <c r="D22" s="432"/>
      <c r="E22" s="432"/>
      <c r="F22" s="438"/>
      <c r="G22" s="432"/>
      <c r="H22" s="432"/>
      <c r="I22" s="432"/>
      <c r="J22" s="432"/>
      <c r="K22" s="432"/>
      <c r="L22" s="432"/>
      <c r="M22" s="432"/>
    </row>
    <row r="23" spans="1:13">
      <c r="A23" s="438">
        <v>2010204</v>
      </c>
      <c r="B23" s="398" t="s">
        <v>1633</v>
      </c>
      <c r="C23" s="307">
        <f t="shared" si="0"/>
        <v>40</v>
      </c>
      <c r="D23" s="432"/>
      <c r="E23" s="432"/>
      <c r="F23" s="438"/>
      <c r="G23" s="432"/>
      <c r="H23" s="432"/>
      <c r="I23" s="432">
        <v>40</v>
      </c>
      <c r="J23" s="432"/>
      <c r="K23" s="432"/>
      <c r="L23" s="432"/>
      <c r="M23" s="432"/>
    </row>
    <row r="24" spans="1:13">
      <c r="A24" s="438">
        <v>2010205</v>
      </c>
      <c r="B24" s="398" t="s">
        <v>1634</v>
      </c>
      <c r="C24" s="307">
        <f t="shared" si="0"/>
        <v>124</v>
      </c>
      <c r="D24" s="432"/>
      <c r="E24" s="432"/>
      <c r="F24" s="438"/>
      <c r="G24" s="432"/>
      <c r="H24" s="432"/>
      <c r="I24" s="432">
        <v>124</v>
      </c>
      <c r="J24" s="432"/>
      <c r="K24" s="432"/>
      <c r="L24" s="432"/>
      <c r="M24" s="432"/>
    </row>
    <row r="25" spans="1:13">
      <c r="A25" s="438">
        <v>2010206</v>
      </c>
      <c r="B25" s="398" t="s">
        <v>1635</v>
      </c>
      <c r="C25" s="307">
        <f t="shared" si="0"/>
        <v>40</v>
      </c>
      <c r="D25" s="432"/>
      <c r="E25" s="432"/>
      <c r="F25" s="438"/>
      <c r="G25" s="432"/>
      <c r="H25" s="432"/>
      <c r="I25" s="432">
        <v>40</v>
      </c>
      <c r="J25" s="432"/>
      <c r="K25" s="432"/>
      <c r="L25" s="432"/>
      <c r="M25" s="432"/>
    </row>
    <row r="26" spans="1:13">
      <c r="A26" s="438">
        <v>2010250</v>
      </c>
      <c r="B26" s="398" t="s">
        <v>1630</v>
      </c>
      <c r="C26" s="307">
        <f t="shared" si="0"/>
        <v>85</v>
      </c>
      <c r="D26" s="432"/>
      <c r="E26" s="432"/>
      <c r="F26" s="438">
        <v>85</v>
      </c>
      <c r="G26" s="432"/>
      <c r="H26" s="432"/>
      <c r="I26" s="432"/>
      <c r="J26" s="432"/>
      <c r="K26" s="432"/>
      <c r="L26" s="432"/>
      <c r="M26" s="432"/>
    </row>
    <row r="27" hidden="1" spans="1:13">
      <c r="A27" s="438">
        <v>2010299</v>
      </c>
      <c r="B27" s="398" t="s">
        <v>1636</v>
      </c>
      <c r="C27" s="307">
        <f t="shared" si="0"/>
        <v>0</v>
      </c>
      <c r="D27" s="432"/>
      <c r="E27" s="432"/>
      <c r="F27" s="438"/>
      <c r="G27" s="432"/>
      <c r="H27" s="432"/>
      <c r="I27" s="432"/>
      <c r="J27" s="432"/>
      <c r="K27" s="432"/>
      <c r="L27" s="432"/>
      <c r="M27" s="432"/>
    </row>
    <row r="28" spans="1:15">
      <c r="A28" s="438">
        <v>20103</v>
      </c>
      <c r="B28" s="398" t="s">
        <v>1637</v>
      </c>
      <c r="C28" s="307">
        <f t="shared" si="0"/>
        <v>13099</v>
      </c>
      <c r="D28" s="432"/>
      <c r="E28" s="432"/>
      <c r="F28" s="438">
        <v>1988</v>
      </c>
      <c r="G28" s="432">
        <v>700</v>
      </c>
      <c r="H28" s="432"/>
      <c r="I28" s="432">
        <v>1677</v>
      </c>
      <c r="J28" s="432">
        <v>363</v>
      </c>
      <c r="K28" s="432"/>
      <c r="L28" s="432">
        <v>303</v>
      </c>
      <c r="M28" s="432">
        <v>68</v>
      </c>
      <c r="O28">
        <v>8000</v>
      </c>
    </row>
    <row r="29" spans="1:15">
      <c r="A29" s="438">
        <v>2010301</v>
      </c>
      <c r="B29" s="398" t="s">
        <v>1621</v>
      </c>
      <c r="C29" s="307">
        <f t="shared" si="0"/>
        <v>6476</v>
      </c>
      <c r="D29" s="432"/>
      <c r="E29" s="432"/>
      <c r="F29" s="445">
        <v>1076</v>
      </c>
      <c r="G29" s="432">
        <v>400</v>
      </c>
      <c r="H29" s="432"/>
      <c r="I29" s="432"/>
      <c r="J29" s="432"/>
      <c r="K29" s="432"/>
      <c r="L29" s="432"/>
      <c r="M29" s="432"/>
      <c r="O29">
        <v>5000</v>
      </c>
    </row>
    <row r="30" spans="1:13">
      <c r="A30" s="438">
        <v>2010302</v>
      </c>
      <c r="B30" s="398" t="s">
        <v>1622</v>
      </c>
      <c r="C30" s="307">
        <f t="shared" si="0"/>
        <v>1948</v>
      </c>
      <c r="D30" s="432"/>
      <c r="E30" s="432"/>
      <c r="F30" s="438"/>
      <c r="G30" s="432"/>
      <c r="H30" s="432"/>
      <c r="I30" s="432">
        <v>1577</v>
      </c>
      <c r="J30" s="432"/>
      <c r="K30" s="432"/>
      <c r="L30" s="432">
        <v>303</v>
      </c>
      <c r="M30" s="432">
        <v>68</v>
      </c>
    </row>
    <row r="31" hidden="1" spans="1:13">
      <c r="A31" s="438">
        <v>2010303</v>
      </c>
      <c r="B31" s="398" t="s">
        <v>1623</v>
      </c>
      <c r="C31" s="307">
        <f t="shared" si="0"/>
        <v>0</v>
      </c>
      <c r="D31" s="432"/>
      <c r="E31" s="432"/>
      <c r="F31" s="438"/>
      <c r="G31" s="432"/>
      <c r="H31" s="432"/>
      <c r="I31" s="432"/>
      <c r="J31" s="432"/>
      <c r="K31" s="432"/>
      <c r="L31" s="432"/>
      <c r="M31" s="432"/>
    </row>
    <row r="32" hidden="1" spans="1:13">
      <c r="A32" s="438">
        <v>2010304</v>
      </c>
      <c r="B32" s="398" t="s">
        <v>1638</v>
      </c>
      <c r="C32" s="307">
        <f t="shared" si="0"/>
        <v>0</v>
      </c>
      <c r="D32" s="432"/>
      <c r="E32" s="432"/>
      <c r="F32" s="438"/>
      <c r="G32" s="432"/>
      <c r="H32" s="432"/>
      <c r="I32" s="432"/>
      <c r="J32" s="432"/>
      <c r="K32" s="432"/>
      <c r="L32" s="432"/>
      <c r="M32" s="432"/>
    </row>
    <row r="33" hidden="1" spans="1:13">
      <c r="A33" s="438">
        <v>2010305</v>
      </c>
      <c r="B33" s="398" t="s">
        <v>1639</v>
      </c>
      <c r="C33" s="307">
        <f t="shared" si="0"/>
        <v>0</v>
      </c>
      <c r="D33" s="432"/>
      <c r="E33" s="432"/>
      <c r="F33" s="438"/>
      <c r="G33" s="432"/>
      <c r="H33" s="432"/>
      <c r="I33" s="432"/>
      <c r="J33" s="432"/>
      <c r="K33" s="432"/>
      <c r="L33" s="432"/>
      <c r="M33" s="432"/>
    </row>
    <row r="34" hidden="1" spans="1:13">
      <c r="A34" s="438">
        <v>2010306</v>
      </c>
      <c r="B34" s="398" t="s">
        <v>1640</v>
      </c>
      <c r="C34" s="307">
        <f t="shared" si="0"/>
        <v>0</v>
      </c>
      <c r="D34" s="432"/>
      <c r="E34" s="432"/>
      <c r="F34" s="438"/>
      <c r="G34" s="432"/>
      <c r="H34" s="432"/>
      <c r="I34" s="432"/>
      <c r="J34" s="432"/>
      <c r="K34" s="432"/>
      <c r="L34" s="432"/>
      <c r="M34" s="432"/>
    </row>
    <row r="35" hidden="1" spans="1:13">
      <c r="A35" s="438">
        <v>2010308</v>
      </c>
      <c r="B35" s="398" t="s">
        <v>1641</v>
      </c>
      <c r="C35" s="307">
        <f t="shared" si="0"/>
        <v>0</v>
      </c>
      <c r="D35" s="432"/>
      <c r="E35" s="432"/>
      <c r="F35" s="438"/>
      <c r="G35" s="432"/>
      <c r="H35" s="432"/>
      <c r="I35" s="432"/>
      <c r="J35" s="432"/>
      <c r="K35" s="432"/>
      <c r="L35" s="432"/>
      <c r="M35" s="432"/>
    </row>
    <row r="36" hidden="1" spans="1:13">
      <c r="A36" s="438">
        <v>2010309</v>
      </c>
      <c r="B36" s="398" t="s">
        <v>1642</v>
      </c>
      <c r="C36" s="307">
        <f t="shared" si="0"/>
        <v>0</v>
      </c>
      <c r="D36" s="432"/>
      <c r="E36" s="432"/>
      <c r="F36" s="438"/>
      <c r="G36" s="432"/>
      <c r="H36" s="432"/>
      <c r="I36" s="432"/>
      <c r="J36" s="432"/>
      <c r="K36" s="432"/>
      <c r="L36" s="432"/>
      <c r="M36" s="432"/>
    </row>
    <row r="37" spans="1:15">
      <c r="A37" s="438">
        <v>2010350</v>
      </c>
      <c r="B37" s="398" t="s">
        <v>1630</v>
      </c>
      <c r="C37" s="307">
        <f t="shared" si="0"/>
        <v>4212</v>
      </c>
      <c r="D37" s="432"/>
      <c r="E37" s="432"/>
      <c r="F37" s="438">
        <v>912</v>
      </c>
      <c r="G37" s="432">
        <v>300</v>
      </c>
      <c r="H37" s="432"/>
      <c r="I37" s="432"/>
      <c r="J37" s="432"/>
      <c r="K37" s="432"/>
      <c r="L37" s="432"/>
      <c r="M37" s="432"/>
      <c r="O37">
        <v>3000</v>
      </c>
    </row>
    <row r="38" spans="1:13">
      <c r="A38" s="438">
        <v>2010399</v>
      </c>
      <c r="B38" s="398" t="s">
        <v>1643</v>
      </c>
      <c r="C38" s="307">
        <f t="shared" si="0"/>
        <v>463</v>
      </c>
      <c r="D38" s="432"/>
      <c r="E38" s="432"/>
      <c r="F38" s="438"/>
      <c r="G38" s="432"/>
      <c r="H38" s="432"/>
      <c r="I38" s="432">
        <v>100</v>
      </c>
      <c r="J38" s="432">
        <v>363</v>
      </c>
      <c r="K38" s="432"/>
      <c r="L38" s="432"/>
      <c r="M38" s="432"/>
    </row>
    <row r="39" spans="1:13">
      <c r="A39" s="438">
        <v>20104</v>
      </c>
      <c r="B39" s="398" t="s">
        <v>1644</v>
      </c>
      <c r="C39" s="307">
        <f t="shared" si="0"/>
        <v>3228</v>
      </c>
      <c r="D39" s="432"/>
      <c r="E39" s="432"/>
      <c r="F39" s="438">
        <v>1365</v>
      </c>
      <c r="G39" s="432"/>
      <c r="H39" s="432"/>
      <c r="I39" s="432"/>
      <c r="J39" s="432">
        <v>812</v>
      </c>
      <c r="K39" s="432">
        <v>1000</v>
      </c>
      <c r="L39" s="432"/>
      <c r="M39" s="432">
        <v>51</v>
      </c>
    </row>
    <row r="40" spans="1:13">
      <c r="A40" s="438">
        <v>2010401</v>
      </c>
      <c r="B40" s="398" t="s">
        <v>1621</v>
      </c>
      <c r="C40" s="307">
        <f t="shared" si="0"/>
        <v>794</v>
      </c>
      <c r="D40" s="432"/>
      <c r="E40" s="432"/>
      <c r="F40" s="438">
        <v>794</v>
      </c>
      <c r="G40" s="432"/>
      <c r="H40" s="432"/>
      <c r="I40" s="432"/>
      <c r="J40" s="432"/>
      <c r="K40" s="432"/>
      <c r="L40" s="432"/>
      <c r="M40" s="432"/>
    </row>
    <row r="41" spans="1:13">
      <c r="A41" s="438">
        <v>2010402</v>
      </c>
      <c r="B41" s="398" t="s">
        <v>1622</v>
      </c>
      <c r="C41" s="307">
        <f t="shared" si="0"/>
        <v>918</v>
      </c>
      <c r="D41" s="432"/>
      <c r="E41" s="432"/>
      <c r="F41" s="438"/>
      <c r="G41" s="432"/>
      <c r="H41" s="432"/>
      <c r="I41" s="432"/>
      <c r="J41" s="432">
        <v>682</v>
      </c>
      <c r="K41" s="432">
        <v>200</v>
      </c>
      <c r="L41" s="432"/>
      <c r="M41" s="432">
        <v>36</v>
      </c>
    </row>
    <row r="42" hidden="1" spans="1:13">
      <c r="A42" s="438">
        <v>2010403</v>
      </c>
      <c r="B42" s="398" t="s">
        <v>1623</v>
      </c>
      <c r="C42" s="307">
        <f t="shared" si="0"/>
        <v>0</v>
      </c>
      <c r="D42" s="432"/>
      <c r="E42" s="432"/>
      <c r="F42" s="438"/>
      <c r="G42" s="432"/>
      <c r="H42" s="432"/>
      <c r="I42" s="432"/>
      <c r="J42" s="432"/>
      <c r="K42" s="432"/>
      <c r="L42" s="432"/>
      <c r="M42" s="432"/>
    </row>
    <row r="43" spans="1:13">
      <c r="A43" s="438">
        <v>2010404</v>
      </c>
      <c r="B43" s="398" t="s">
        <v>1645</v>
      </c>
      <c r="C43" s="307">
        <f t="shared" si="0"/>
        <v>145</v>
      </c>
      <c r="D43" s="432"/>
      <c r="E43" s="432"/>
      <c r="F43" s="438"/>
      <c r="G43" s="432"/>
      <c r="H43" s="432"/>
      <c r="I43" s="432"/>
      <c r="J43" s="432">
        <v>130</v>
      </c>
      <c r="K43" s="432"/>
      <c r="L43" s="432"/>
      <c r="M43" s="432">
        <v>15</v>
      </c>
    </row>
    <row r="44" hidden="1" spans="1:13">
      <c r="A44" s="438">
        <v>2010405</v>
      </c>
      <c r="B44" s="398" t="s">
        <v>1646</v>
      </c>
      <c r="C44" s="307">
        <f t="shared" si="0"/>
        <v>0</v>
      </c>
      <c r="D44" s="432"/>
      <c r="E44" s="432"/>
      <c r="F44" s="438"/>
      <c r="G44" s="432"/>
      <c r="H44" s="432"/>
      <c r="I44" s="432"/>
      <c r="J44" s="432"/>
      <c r="K44" s="432"/>
      <c r="L44" s="432"/>
      <c r="M44" s="432"/>
    </row>
    <row r="45" spans="1:13">
      <c r="A45" s="438">
        <v>2010406</v>
      </c>
      <c r="B45" s="398" t="s">
        <v>1647</v>
      </c>
      <c r="C45" s="307">
        <f t="shared" si="0"/>
        <v>800</v>
      </c>
      <c r="D45" s="432"/>
      <c r="E45" s="432"/>
      <c r="F45" s="438"/>
      <c r="G45" s="432"/>
      <c r="H45" s="432"/>
      <c r="I45" s="432"/>
      <c r="J45" s="432"/>
      <c r="K45" s="432">
        <v>800</v>
      </c>
      <c r="L45" s="432"/>
      <c r="M45" s="432"/>
    </row>
    <row r="46" hidden="1" spans="1:13">
      <c r="A46" s="438">
        <v>2010407</v>
      </c>
      <c r="B46" s="398" t="s">
        <v>1648</v>
      </c>
      <c r="C46" s="307">
        <f t="shared" si="0"/>
        <v>0</v>
      </c>
      <c r="D46" s="432"/>
      <c r="E46" s="432"/>
      <c r="F46" s="438"/>
      <c r="G46" s="432"/>
      <c r="H46" s="432"/>
      <c r="I46" s="432"/>
      <c r="J46" s="432"/>
      <c r="K46" s="432"/>
      <c r="L46" s="432"/>
      <c r="M46" s="432"/>
    </row>
    <row r="47" hidden="1" spans="1:13">
      <c r="A47" s="438">
        <v>2010408</v>
      </c>
      <c r="B47" s="398" t="s">
        <v>1649</v>
      </c>
      <c r="C47" s="307">
        <f t="shared" si="0"/>
        <v>0</v>
      </c>
      <c r="D47" s="432"/>
      <c r="E47" s="432"/>
      <c r="F47" s="438"/>
      <c r="G47" s="432"/>
      <c r="H47" s="432"/>
      <c r="I47" s="432"/>
      <c r="J47" s="432"/>
      <c r="K47" s="432"/>
      <c r="L47" s="432"/>
      <c r="M47" s="432"/>
    </row>
    <row r="48" spans="1:13">
      <c r="A48" s="438">
        <v>2010450</v>
      </c>
      <c r="B48" s="398" t="s">
        <v>1630</v>
      </c>
      <c r="C48" s="307">
        <f t="shared" si="0"/>
        <v>571</v>
      </c>
      <c r="D48" s="432"/>
      <c r="E48" s="432"/>
      <c r="F48" s="438">
        <v>571</v>
      </c>
      <c r="G48" s="432"/>
      <c r="H48" s="432"/>
      <c r="I48" s="432"/>
      <c r="J48" s="432"/>
      <c r="K48" s="432"/>
      <c r="L48" s="432"/>
      <c r="M48" s="432"/>
    </row>
    <row r="49" hidden="1" spans="1:13">
      <c r="A49" s="438">
        <v>2010499</v>
      </c>
      <c r="B49" s="398" t="s">
        <v>1650</v>
      </c>
      <c r="C49" s="307">
        <f t="shared" si="0"/>
        <v>0</v>
      </c>
      <c r="D49" s="432"/>
      <c r="E49" s="432"/>
      <c r="F49" s="438"/>
      <c r="G49" s="432"/>
      <c r="H49" s="432"/>
      <c r="I49" s="432"/>
      <c r="J49" s="432">
        <v>0</v>
      </c>
      <c r="K49" s="432"/>
      <c r="L49" s="432"/>
      <c r="M49" s="432"/>
    </row>
    <row r="50" spans="1:13">
      <c r="A50" s="438">
        <v>20105</v>
      </c>
      <c r="B50" s="398" t="s">
        <v>1651</v>
      </c>
      <c r="C50" s="307">
        <f t="shared" si="0"/>
        <v>659</v>
      </c>
      <c r="D50" s="432"/>
      <c r="E50" s="432"/>
      <c r="F50" s="438">
        <v>364</v>
      </c>
      <c r="G50" s="432"/>
      <c r="H50" s="432"/>
      <c r="I50" s="432">
        <v>165</v>
      </c>
      <c r="J50" s="432">
        <v>62</v>
      </c>
      <c r="K50" s="432"/>
      <c r="L50" s="432">
        <v>30</v>
      </c>
      <c r="M50" s="450">
        <v>38</v>
      </c>
    </row>
    <row r="51" spans="1:13">
      <c r="A51" s="438">
        <v>2010501</v>
      </c>
      <c r="B51" s="398" t="s">
        <v>1621</v>
      </c>
      <c r="C51" s="307">
        <f t="shared" si="0"/>
        <v>316</v>
      </c>
      <c r="D51" s="432"/>
      <c r="E51" s="432"/>
      <c r="F51" s="438">
        <v>316</v>
      </c>
      <c r="G51" s="432"/>
      <c r="H51" s="432"/>
      <c r="I51" s="432"/>
      <c r="J51" s="432"/>
      <c r="K51" s="432"/>
      <c r="L51" s="432"/>
      <c r="M51" s="432"/>
    </row>
    <row r="52" hidden="1" spans="1:13">
      <c r="A52" s="438">
        <v>2010502</v>
      </c>
      <c r="B52" s="398" t="s">
        <v>1622</v>
      </c>
      <c r="C52" s="307">
        <f t="shared" si="0"/>
        <v>0</v>
      </c>
      <c r="D52" s="432"/>
      <c r="E52" s="432"/>
      <c r="F52" s="438"/>
      <c r="G52" s="432"/>
      <c r="H52" s="432"/>
      <c r="I52" s="432"/>
      <c r="J52" s="432"/>
      <c r="K52" s="432"/>
      <c r="L52" s="432"/>
      <c r="M52" s="432"/>
    </row>
    <row r="53" spans="1:13">
      <c r="A53" s="438">
        <v>2010503</v>
      </c>
      <c r="B53" s="398" t="s">
        <v>1623</v>
      </c>
      <c r="C53" s="307">
        <f t="shared" si="0"/>
        <v>10</v>
      </c>
      <c r="D53" s="432"/>
      <c r="E53" s="432"/>
      <c r="F53" s="438"/>
      <c r="G53" s="432"/>
      <c r="H53" s="432"/>
      <c r="I53" s="432"/>
      <c r="J53" s="432">
        <v>10</v>
      </c>
      <c r="K53" s="432"/>
      <c r="L53" s="432"/>
      <c r="M53" s="432"/>
    </row>
    <row r="54" hidden="1" spans="1:13">
      <c r="A54" s="438">
        <v>2010504</v>
      </c>
      <c r="B54" s="398" t="s">
        <v>1652</v>
      </c>
      <c r="C54" s="307">
        <f t="shared" si="0"/>
        <v>0</v>
      </c>
      <c r="D54" s="432"/>
      <c r="E54" s="432"/>
      <c r="F54" s="438"/>
      <c r="G54" s="432"/>
      <c r="H54" s="432"/>
      <c r="I54" s="432"/>
      <c r="J54" s="432"/>
      <c r="K54" s="432"/>
      <c r="L54" s="432"/>
      <c r="M54" s="432"/>
    </row>
    <row r="55" hidden="1" spans="1:13">
      <c r="A55" s="438">
        <v>2010505</v>
      </c>
      <c r="B55" s="398" t="s">
        <v>1653</v>
      </c>
      <c r="C55" s="307">
        <f t="shared" si="0"/>
        <v>0</v>
      </c>
      <c r="D55" s="432"/>
      <c r="E55" s="432"/>
      <c r="F55" s="438"/>
      <c r="G55" s="432"/>
      <c r="H55" s="432"/>
      <c r="I55" s="432"/>
      <c r="J55" s="432"/>
      <c r="K55" s="432"/>
      <c r="L55" s="432"/>
      <c r="M55" s="432"/>
    </row>
    <row r="56" hidden="1" spans="1:13">
      <c r="A56" s="438">
        <v>2010506</v>
      </c>
      <c r="B56" s="398" t="s">
        <v>1654</v>
      </c>
      <c r="C56" s="307">
        <f t="shared" si="0"/>
        <v>0</v>
      </c>
      <c r="D56" s="432"/>
      <c r="E56" s="432"/>
      <c r="F56" s="438"/>
      <c r="G56" s="432"/>
      <c r="H56" s="432"/>
      <c r="I56" s="432"/>
      <c r="J56" s="432"/>
      <c r="K56" s="432"/>
      <c r="L56" s="432"/>
      <c r="M56" s="432"/>
    </row>
    <row r="57" spans="1:13">
      <c r="A57" s="438">
        <v>2010507</v>
      </c>
      <c r="B57" s="398" t="s">
        <v>1655</v>
      </c>
      <c r="C57" s="307">
        <f t="shared" si="0"/>
        <v>16</v>
      </c>
      <c r="D57" s="432"/>
      <c r="E57" s="432"/>
      <c r="F57" s="438"/>
      <c r="G57" s="432"/>
      <c r="H57" s="432"/>
      <c r="I57" s="432"/>
      <c r="J57" s="432"/>
      <c r="K57" s="432"/>
      <c r="L57" s="432"/>
      <c r="M57" s="432">
        <v>16</v>
      </c>
    </row>
    <row r="58" spans="1:13">
      <c r="A58" s="438">
        <v>2010508</v>
      </c>
      <c r="B58" s="398" t="s">
        <v>1656</v>
      </c>
      <c r="C58" s="307">
        <f t="shared" si="0"/>
        <v>269</v>
      </c>
      <c r="D58" s="432"/>
      <c r="E58" s="432"/>
      <c r="F58" s="438"/>
      <c r="G58" s="432"/>
      <c r="H58" s="432"/>
      <c r="I58" s="432">
        <v>165</v>
      </c>
      <c r="J58" s="432">
        <v>52</v>
      </c>
      <c r="K58" s="432"/>
      <c r="L58" s="432">
        <v>30</v>
      </c>
      <c r="M58" s="432">
        <v>22</v>
      </c>
    </row>
    <row r="59" spans="1:13">
      <c r="A59" s="438">
        <v>2010550</v>
      </c>
      <c r="B59" s="398" t="s">
        <v>1630</v>
      </c>
      <c r="C59" s="307">
        <f t="shared" si="0"/>
        <v>48</v>
      </c>
      <c r="D59" s="432"/>
      <c r="E59" s="432"/>
      <c r="F59" s="438">
        <v>48</v>
      </c>
      <c r="G59" s="432"/>
      <c r="H59" s="432"/>
      <c r="I59" s="432"/>
      <c r="J59" s="432"/>
      <c r="K59" s="432"/>
      <c r="L59" s="432"/>
      <c r="M59" s="432"/>
    </row>
    <row r="60" hidden="1" spans="1:13">
      <c r="A60" s="438">
        <v>2010599</v>
      </c>
      <c r="B60" s="398" t="s">
        <v>1657</v>
      </c>
      <c r="C60" s="307">
        <f t="shared" si="0"/>
        <v>0</v>
      </c>
      <c r="D60" s="432"/>
      <c r="E60" s="432"/>
      <c r="F60" s="438"/>
      <c r="G60" s="432"/>
      <c r="H60" s="432"/>
      <c r="I60" s="432"/>
      <c r="J60" s="432"/>
      <c r="K60" s="432"/>
      <c r="L60" s="432"/>
      <c r="M60" s="432"/>
    </row>
    <row r="61" spans="1:13">
      <c r="A61" s="438">
        <v>20106</v>
      </c>
      <c r="B61" s="398" t="s">
        <v>1658</v>
      </c>
      <c r="C61" s="307">
        <f t="shared" si="0"/>
        <v>3034</v>
      </c>
      <c r="D61" s="432"/>
      <c r="E61" s="432"/>
      <c r="F61" s="438">
        <v>1302</v>
      </c>
      <c r="G61" s="432"/>
      <c r="H61" s="432"/>
      <c r="I61" s="432">
        <v>152</v>
      </c>
      <c r="J61" s="432">
        <v>1325</v>
      </c>
      <c r="K61" s="432"/>
      <c r="L61" s="432">
        <v>156</v>
      </c>
      <c r="M61" s="432">
        <v>99</v>
      </c>
    </row>
    <row r="62" spans="1:13">
      <c r="A62" s="438">
        <v>2010601</v>
      </c>
      <c r="B62" s="398" t="s">
        <v>1621</v>
      </c>
      <c r="C62" s="307">
        <f t="shared" si="0"/>
        <v>902</v>
      </c>
      <c r="D62" s="432"/>
      <c r="E62" s="432"/>
      <c r="F62" s="438">
        <v>902</v>
      </c>
      <c r="G62" s="432"/>
      <c r="H62" s="432"/>
      <c r="I62" s="432"/>
      <c r="J62" s="432"/>
      <c r="K62" s="432"/>
      <c r="L62" s="432"/>
      <c r="M62" s="432"/>
    </row>
    <row r="63" spans="1:13">
      <c r="A63" s="438">
        <v>2010602</v>
      </c>
      <c r="B63" s="398" t="s">
        <v>1622</v>
      </c>
      <c r="C63" s="307">
        <f t="shared" si="0"/>
        <v>496</v>
      </c>
      <c r="D63" s="432"/>
      <c r="E63" s="432"/>
      <c r="F63" s="438"/>
      <c r="G63" s="432"/>
      <c r="H63" s="432"/>
      <c r="I63" s="432">
        <v>15</v>
      </c>
      <c r="J63" s="432">
        <v>325</v>
      </c>
      <c r="K63" s="432"/>
      <c r="L63" s="432">
        <v>156</v>
      </c>
      <c r="M63" s="432"/>
    </row>
    <row r="64" hidden="1" spans="1:13">
      <c r="A64" s="438">
        <v>2010603</v>
      </c>
      <c r="B64" s="398" t="s">
        <v>1623</v>
      </c>
      <c r="C64" s="307">
        <f t="shared" si="0"/>
        <v>0</v>
      </c>
      <c r="D64" s="432"/>
      <c r="E64" s="432"/>
      <c r="F64" s="438"/>
      <c r="G64" s="432"/>
      <c r="H64" s="432"/>
      <c r="I64" s="432"/>
      <c r="J64" s="432"/>
      <c r="K64" s="432"/>
      <c r="L64" s="432"/>
      <c r="M64" s="432"/>
    </row>
    <row r="65" hidden="1" spans="1:13">
      <c r="A65" s="438">
        <v>2010604</v>
      </c>
      <c r="B65" s="398" t="s">
        <v>1659</v>
      </c>
      <c r="C65" s="307">
        <f t="shared" si="0"/>
        <v>0</v>
      </c>
      <c r="D65" s="432"/>
      <c r="E65" s="432"/>
      <c r="F65" s="438"/>
      <c r="G65" s="432"/>
      <c r="H65" s="432"/>
      <c r="I65" s="432"/>
      <c r="J65" s="432"/>
      <c r="K65" s="432"/>
      <c r="L65" s="432"/>
      <c r="M65" s="432"/>
    </row>
    <row r="66" hidden="1" spans="1:13">
      <c r="A66" s="438">
        <v>2010605</v>
      </c>
      <c r="B66" s="398" t="s">
        <v>1660</v>
      </c>
      <c r="C66" s="307">
        <f t="shared" si="0"/>
        <v>0</v>
      </c>
      <c r="D66" s="432"/>
      <c r="E66" s="432"/>
      <c r="F66" s="438"/>
      <c r="G66" s="432"/>
      <c r="H66" s="432"/>
      <c r="I66" s="432"/>
      <c r="J66" s="432"/>
      <c r="K66" s="432"/>
      <c r="L66" s="432"/>
      <c r="M66" s="432"/>
    </row>
    <row r="67" hidden="1" spans="1:13">
      <c r="A67" s="438">
        <v>2010606</v>
      </c>
      <c r="B67" s="398" t="s">
        <v>1661</v>
      </c>
      <c r="C67" s="307">
        <f t="shared" si="0"/>
        <v>0</v>
      </c>
      <c r="D67" s="432"/>
      <c r="E67" s="432"/>
      <c r="F67" s="438"/>
      <c r="G67" s="432"/>
      <c r="H67" s="432"/>
      <c r="I67" s="432"/>
      <c r="J67" s="432"/>
      <c r="K67" s="432"/>
      <c r="L67" s="432"/>
      <c r="M67" s="432"/>
    </row>
    <row r="68" spans="1:13">
      <c r="A68" s="438">
        <v>2010607</v>
      </c>
      <c r="B68" s="398" t="s">
        <v>1662</v>
      </c>
      <c r="C68" s="307">
        <f t="shared" si="0"/>
        <v>137</v>
      </c>
      <c r="D68" s="432"/>
      <c r="E68" s="432"/>
      <c r="F68" s="438"/>
      <c r="G68" s="432"/>
      <c r="H68" s="432"/>
      <c r="I68" s="432">
        <v>137</v>
      </c>
      <c r="J68" s="432"/>
      <c r="K68" s="432"/>
      <c r="L68" s="432"/>
      <c r="M68" s="432"/>
    </row>
    <row r="69" spans="1:13">
      <c r="A69" s="438">
        <v>2010608</v>
      </c>
      <c r="B69" s="398" t="s">
        <v>1663</v>
      </c>
      <c r="C69" s="307">
        <f t="shared" si="0"/>
        <v>1099</v>
      </c>
      <c r="D69" s="432"/>
      <c r="E69" s="432"/>
      <c r="F69" s="438"/>
      <c r="G69" s="432"/>
      <c r="H69" s="432"/>
      <c r="I69" s="432"/>
      <c r="J69" s="432">
        <v>1000</v>
      </c>
      <c r="K69" s="432"/>
      <c r="L69" s="432"/>
      <c r="M69" s="432">
        <v>99</v>
      </c>
    </row>
    <row r="70" spans="1:13">
      <c r="A70" s="438">
        <v>2010650</v>
      </c>
      <c r="B70" s="398" t="s">
        <v>1630</v>
      </c>
      <c r="C70" s="307">
        <f t="shared" ref="C70:C133" si="1">D70+E70+F70+G70+H70+I70+J70+K70+L70+M70+N70+O70</f>
        <v>400</v>
      </c>
      <c r="D70" s="432"/>
      <c r="E70" s="432"/>
      <c r="F70" s="438">
        <v>400</v>
      </c>
      <c r="G70" s="432"/>
      <c r="H70" s="432"/>
      <c r="I70" s="432"/>
      <c r="J70" s="432"/>
      <c r="K70" s="432"/>
      <c r="L70" s="432"/>
      <c r="M70" s="432"/>
    </row>
    <row r="71" hidden="1" spans="1:13">
      <c r="A71" s="438">
        <v>2010699</v>
      </c>
      <c r="B71" s="398" t="s">
        <v>1664</v>
      </c>
      <c r="C71" s="307">
        <f t="shared" si="1"/>
        <v>0</v>
      </c>
      <c r="D71" s="432"/>
      <c r="E71" s="432"/>
      <c r="F71" s="438"/>
      <c r="G71" s="432"/>
      <c r="H71" s="432"/>
      <c r="I71" s="432"/>
      <c r="J71" s="432"/>
      <c r="K71" s="432"/>
      <c r="L71" s="432"/>
      <c r="M71" s="432"/>
    </row>
    <row r="72" spans="1:13">
      <c r="A72" s="438">
        <v>20107</v>
      </c>
      <c r="B72" s="398" t="s">
        <v>1665</v>
      </c>
      <c r="C72" s="307">
        <f t="shared" si="1"/>
        <v>1933</v>
      </c>
      <c r="D72" s="432"/>
      <c r="E72" s="432"/>
      <c r="F72" s="438">
        <v>1133</v>
      </c>
      <c r="G72" s="432"/>
      <c r="H72" s="432"/>
      <c r="I72" s="432"/>
      <c r="J72" s="432">
        <v>800</v>
      </c>
      <c r="K72" s="432"/>
      <c r="L72" s="432"/>
      <c r="M72" s="432"/>
    </row>
    <row r="73" spans="1:13">
      <c r="A73" s="438">
        <v>2010701</v>
      </c>
      <c r="B73" s="398" t="s">
        <v>1621</v>
      </c>
      <c r="C73" s="307">
        <f t="shared" si="1"/>
        <v>1118</v>
      </c>
      <c r="D73" s="432"/>
      <c r="E73" s="432"/>
      <c r="F73" s="438">
        <v>1118</v>
      </c>
      <c r="G73" s="432"/>
      <c r="H73" s="432"/>
      <c r="I73" s="432"/>
      <c r="J73" s="432"/>
      <c r="K73" s="432"/>
      <c r="L73" s="432"/>
      <c r="M73" s="432"/>
    </row>
    <row r="74" spans="1:13">
      <c r="A74" s="438">
        <v>2010702</v>
      </c>
      <c r="B74" s="398" t="s">
        <v>1622</v>
      </c>
      <c r="C74" s="307">
        <f t="shared" si="1"/>
        <v>800</v>
      </c>
      <c r="D74" s="432"/>
      <c r="E74" s="432"/>
      <c r="F74" s="438"/>
      <c r="G74" s="432"/>
      <c r="H74" s="432"/>
      <c r="I74" s="432"/>
      <c r="J74" s="432">
        <v>800</v>
      </c>
      <c r="K74" s="432"/>
      <c r="L74" s="432"/>
      <c r="M74" s="432"/>
    </row>
    <row r="75" hidden="1" spans="1:13">
      <c r="A75" s="438">
        <v>2010703</v>
      </c>
      <c r="B75" s="398" t="s">
        <v>1623</v>
      </c>
      <c r="C75" s="307">
        <f t="shared" si="1"/>
        <v>0</v>
      </c>
      <c r="D75" s="432"/>
      <c r="E75" s="432"/>
      <c r="F75" s="438"/>
      <c r="G75" s="432"/>
      <c r="H75" s="432"/>
      <c r="I75" s="432"/>
      <c r="J75" s="432"/>
      <c r="K75" s="432"/>
      <c r="L75" s="432"/>
      <c r="M75" s="432"/>
    </row>
    <row r="76" hidden="1" spans="1:13">
      <c r="A76" s="438">
        <v>2010709</v>
      </c>
      <c r="B76" s="398" t="s">
        <v>1662</v>
      </c>
      <c r="C76" s="307">
        <f t="shared" si="1"/>
        <v>0</v>
      </c>
      <c r="D76" s="432"/>
      <c r="E76" s="432"/>
      <c r="F76" s="438"/>
      <c r="G76" s="432"/>
      <c r="H76" s="432"/>
      <c r="I76" s="432"/>
      <c r="J76" s="432"/>
      <c r="K76" s="432"/>
      <c r="L76" s="432"/>
      <c r="M76" s="432"/>
    </row>
    <row r="77" hidden="1" spans="1:13">
      <c r="A77" s="438">
        <v>2010710</v>
      </c>
      <c r="B77" s="398" t="s">
        <v>1666</v>
      </c>
      <c r="C77" s="307">
        <f t="shared" si="1"/>
        <v>0</v>
      </c>
      <c r="D77" s="432"/>
      <c r="E77" s="432"/>
      <c r="F77" s="438"/>
      <c r="G77" s="432"/>
      <c r="H77" s="432"/>
      <c r="I77" s="432"/>
      <c r="J77" s="432"/>
      <c r="K77" s="432"/>
      <c r="L77" s="432"/>
      <c r="M77" s="432"/>
    </row>
    <row r="78" spans="1:13">
      <c r="A78" s="438">
        <v>2010750</v>
      </c>
      <c r="B78" s="398" t="s">
        <v>1630</v>
      </c>
      <c r="C78" s="307">
        <f t="shared" si="1"/>
        <v>15</v>
      </c>
      <c r="D78" s="432"/>
      <c r="E78" s="432"/>
      <c r="F78" s="438">
        <v>15</v>
      </c>
      <c r="G78" s="432"/>
      <c r="H78" s="432"/>
      <c r="I78" s="432"/>
      <c r="J78" s="432"/>
      <c r="K78" s="432"/>
      <c r="L78" s="432"/>
      <c r="M78" s="432"/>
    </row>
    <row r="79" hidden="1" spans="1:13">
      <c r="A79" s="438">
        <v>2010799</v>
      </c>
      <c r="B79" s="398" t="s">
        <v>1667</v>
      </c>
      <c r="C79" s="307">
        <f t="shared" si="1"/>
        <v>0</v>
      </c>
      <c r="D79" s="432"/>
      <c r="E79" s="432"/>
      <c r="F79" s="438"/>
      <c r="G79" s="432"/>
      <c r="H79" s="432"/>
      <c r="I79" s="432"/>
      <c r="J79" s="432"/>
      <c r="K79" s="432"/>
      <c r="L79" s="432"/>
      <c r="M79" s="432"/>
    </row>
    <row r="80" spans="1:13">
      <c r="A80" s="438">
        <v>20108</v>
      </c>
      <c r="B80" s="398" t="s">
        <v>1668</v>
      </c>
      <c r="C80" s="307">
        <f t="shared" si="1"/>
        <v>477</v>
      </c>
      <c r="D80" s="432"/>
      <c r="E80" s="432"/>
      <c r="F80" s="438"/>
      <c r="G80" s="432"/>
      <c r="H80" s="432"/>
      <c r="I80" s="432"/>
      <c r="J80" s="432">
        <v>400</v>
      </c>
      <c r="K80" s="432"/>
      <c r="L80" s="432"/>
      <c r="M80" s="432">
        <v>77</v>
      </c>
    </row>
    <row r="81" hidden="1" spans="1:13">
      <c r="A81" s="438">
        <v>2010801</v>
      </c>
      <c r="B81" s="398" t="s">
        <v>1621</v>
      </c>
      <c r="C81" s="307">
        <f t="shared" si="1"/>
        <v>0</v>
      </c>
      <c r="D81" s="432"/>
      <c r="E81" s="432"/>
      <c r="F81" s="438"/>
      <c r="G81" s="432"/>
      <c r="H81" s="432"/>
      <c r="I81" s="432"/>
      <c r="J81" s="432"/>
      <c r="K81" s="432"/>
      <c r="L81" s="432"/>
      <c r="M81" s="432"/>
    </row>
    <row r="82" spans="1:13">
      <c r="A82" s="438">
        <v>2010802</v>
      </c>
      <c r="B82" s="398" t="s">
        <v>1622</v>
      </c>
      <c r="C82" s="307">
        <f t="shared" si="1"/>
        <v>477</v>
      </c>
      <c r="D82" s="432"/>
      <c r="E82" s="432"/>
      <c r="F82" s="438"/>
      <c r="G82" s="432"/>
      <c r="H82" s="432"/>
      <c r="I82" s="432"/>
      <c r="J82" s="432">
        <v>400</v>
      </c>
      <c r="K82" s="432"/>
      <c r="L82" s="432"/>
      <c r="M82" s="432">
        <v>77</v>
      </c>
    </row>
    <row r="83" hidden="1" spans="1:13">
      <c r="A83" s="438">
        <v>2010803</v>
      </c>
      <c r="B83" s="398" t="s">
        <v>1623</v>
      </c>
      <c r="C83" s="307">
        <f t="shared" si="1"/>
        <v>0</v>
      </c>
      <c r="D83" s="432"/>
      <c r="E83" s="432"/>
      <c r="F83" s="438"/>
      <c r="G83" s="432"/>
      <c r="H83" s="432"/>
      <c r="I83" s="432"/>
      <c r="J83" s="432"/>
      <c r="K83" s="432"/>
      <c r="L83" s="432"/>
      <c r="M83" s="432"/>
    </row>
    <row r="84" hidden="1" spans="1:13">
      <c r="A84" s="438">
        <v>2010804</v>
      </c>
      <c r="B84" s="398" t="s">
        <v>1669</v>
      </c>
      <c r="C84" s="307">
        <f t="shared" si="1"/>
        <v>0</v>
      </c>
      <c r="D84" s="432"/>
      <c r="E84" s="432"/>
      <c r="F84" s="438"/>
      <c r="G84" s="432"/>
      <c r="H84" s="432"/>
      <c r="I84" s="432"/>
      <c r="J84" s="432"/>
      <c r="K84" s="432"/>
      <c r="L84" s="432"/>
      <c r="M84" s="432"/>
    </row>
    <row r="85" hidden="1" spans="1:13">
      <c r="A85" s="438">
        <v>2010805</v>
      </c>
      <c r="B85" s="398" t="s">
        <v>1670</v>
      </c>
      <c r="C85" s="307">
        <f t="shared" si="1"/>
        <v>0</v>
      </c>
      <c r="D85" s="432"/>
      <c r="E85" s="432"/>
      <c r="F85" s="438"/>
      <c r="G85" s="432"/>
      <c r="H85" s="432"/>
      <c r="I85" s="432"/>
      <c r="J85" s="432"/>
      <c r="K85" s="432"/>
      <c r="L85" s="432"/>
      <c r="M85" s="432"/>
    </row>
    <row r="86" hidden="1" spans="1:13">
      <c r="A86" s="438">
        <v>2010806</v>
      </c>
      <c r="B86" s="398" t="s">
        <v>1662</v>
      </c>
      <c r="C86" s="307">
        <f t="shared" si="1"/>
        <v>0</v>
      </c>
      <c r="D86" s="432"/>
      <c r="E86" s="432"/>
      <c r="F86" s="438"/>
      <c r="G86" s="432"/>
      <c r="H86" s="432"/>
      <c r="I86" s="432"/>
      <c r="J86" s="432"/>
      <c r="K86" s="432"/>
      <c r="L86" s="432"/>
      <c r="M86" s="432"/>
    </row>
    <row r="87" hidden="1" spans="1:13">
      <c r="A87" s="438">
        <v>2010850</v>
      </c>
      <c r="B87" s="398" t="s">
        <v>1630</v>
      </c>
      <c r="C87" s="307">
        <f t="shared" si="1"/>
        <v>0</v>
      </c>
      <c r="D87" s="432"/>
      <c r="E87" s="432"/>
      <c r="F87" s="438"/>
      <c r="G87" s="432"/>
      <c r="H87" s="432"/>
      <c r="I87" s="432"/>
      <c r="J87" s="432"/>
      <c r="K87" s="432"/>
      <c r="L87" s="432"/>
      <c r="M87" s="432"/>
    </row>
    <row r="88" hidden="1" spans="1:13">
      <c r="A88" s="438">
        <v>2010899</v>
      </c>
      <c r="B88" s="398" t="s">
        <v>1671</v>
      </c>
      <c r="C88" s="307">
        <f t="shared" si="1"/>
        <v>0</v>
      </c>
      <c r="D88" s="432"/>
      <c r="E88" s="432"/>
      <c r="F88" s="438"/>
      <c r="G88" s="432"/>
      <c r="H88" s="432"/>
      <c r="I88" s="432"/>
      <c r="J88" s="432"/>
      <c r="K88" s="432"/>
      <c r="L88" s="432"/>
      <c r="M88" s="432"/>
    </row>
    <row r="89" hidden="1" spans="1:13">
      <c r="A89" s="438">
        <v>20109</v>
      </c>
      <c r="B89" s="398" t="s">
        <v>1672</v>
      </c>
      <c r="C89" s="307">
        <f t="shared" si="1"/>
        <v>0</v>
      </c>
      <c r="D89" s="432"/>
      <c r="E89" s="432"/>
      <c r="F89" s="438"/>
      <c r="G89" s="432"/>
      <c r="H89" s="432"/>
      <c r="I89" s="432"/>
      <c r="J89" s="432"/>
      <c r="K89" s="432"/>
      <c r="L89" s="432"/>
      <c r="M89" s="432"/>
    </row>
    <row r="90" hidden="1" spans="1:13">
      <c r="A90" s="438">
        <v>2010901</v>
      </c>
      <c r="B90" s="398" t="s">
        <v>1621</v>
      </c>
      <c r="C90" s="307">
        <f t="shared" si="1"/>
        <v>0</v>
      </c>
      <c r="D90" s="432"/>
      <c r="E90" s="432"/>
      <c r="F90" s="438"/>
      <c r="G90" s="432"/>
      <c r="H90" s="432"/>
      <c r="I90" s="432"/>
      <c r="J90" s="432"/>
      <c r="K90" s="432"/>
      <c r="L90" s="432"/>
      <c r="M90" s="432"/>
    </row>
    <row r="91" hidden="1" spans="1:13">
      <c r="A91" s="438">
        <v>2010902</v>
      </c>
      <c r="B91" s="398" t="s">
        <v>1622</v>
      </c>
      <c r="C91" s="307">
        <f t="shared" si="1"/>
        <v>0</v>
      </c>
      <c r="D91" s="432"/>
      <c r="E91" s="432"/>
      <c r="F91" s="438"/>
      <c r="G91" s="432"/>
      <c r="H91" s="432"/>
      <c r="I91" s="432"/>
      <c r="J91" s="432"/>
      <c r="K91" s="432"/>
      <c r="L91" s="432"/>
      <c r="M91" s="432"/>
    </row>
    <row r="92" hidden="1" spans="1:13">
      <c r="A92" s="438">
        <v>2010903</v>
      </c>
      <c r="B92" s="398" t="s">
        <v>1623</v>
      </c>
      <c r="C92" s="307">
        <f t="shared" si="1"/>
        <v>0</v>
      </c>
      <c r="D92" s="432"/>
      <c r="E92" s="432"/>
      <c r="F92" s="438"/>
      <c r="G92" s="432"/>
      <c r="H92" s="432"/>
      <c r="I92" s="432"/>
      <c r="J92" s="432"/>
      <c r="K92" s="432"/>
      <c r="L92" s="432"/>
      <c r="M92" s="432"/>
    </row>
    <row r="93" hidden="1" spans="1:13">
      <c r="A93" s="438">
        <v>2010905</v>
      </c>
      <c r="B93" s="398" t="s">
        <v>1673</v>
      </c>
      <c r="C93" s="307">
        <f t="shared" si="1"/>
        <v>0</v>
      </c>
      <c r="D93" s="432"/>
      <c r="E93" s="432"/>
      <c r="F93" s="438"/>
      <c r="G93" s="432"/>
      <c r="H93" s="432"/>
      <c r="I93" s="432"/>
      <c r="J93" s="432"/>
      <c r="K93" s="432"/>
      <c r="L93" s="432"/>
      <c r="M93" s="432"/>
    </row>
    <row r="94" hidden="1" spans="1:13">
      <c r="A94" s="438">
        <v>2010907</v>
      </c>
      <c r="B94" s="398" t="s">
        <v>1674</v>
      </c>
      <c r="C94" s="307">
        <f t="shared" si="1"/>
        <v>0</v>
      </c>
      <c r="D94" s="432"/>
      <c r="E94" s="432"/>
      <c r="F94" s="438"/>
      <c r="G94" s="432"/>
      <c r="H94" s="432"/>
      <c r="I94" s="432"/>
      <c r="J94" s="432"/>
      <c r="K94" s="432"/>
      <c r="L94" s="432"/>
      <c r="M94" s="432"/>
    </row>
    <row r="95" hidden="1" spans="1:13">
      <c r="A95" s="438">
        <v>2010908</v>
      </c>
      <c r="B95" s="398" t="s">
        <v>1662</v>
      </c>
      <c r="C95" s="307">
        <f t="shared" si="1"/>
        <v>0</v>
      </c>
      <c r="D95" s="432"/>
      <c r="E95" s="432"/>
      <c r="F95" s="438"/>
      <c r="G95" s="432"/>
      <c r="H95" s="432"/>
      <c r="I95" s="432"/>
      <c r="J95" s="432"/>
      <c r="K95" s="432"/>
      <c r="L95" s="432"/>
      <c r="M95" s="432"/>
    </row>
    <row r="96" hidden="1" spans="1:13">
      <c r="A96" s="438">
        <v>2010909</v>
      </c>
      <c r="B96" s="398" t="s">
        <v>1675</v>
      </c>
      <c r="C96" s="307">
        <f t="shared" si="1"/>
        <v>0</v>
      </c>
      <c r="D96" s="432"/>
      <c r="E96" s="432"/>
      <c r="F96" s="438"/>
      <c r="G96" s="432"/>
      <c r="H96" s="432"/>
      <c r="I96" s="432"/>
      <c r="J96" s="432"/>
      <c r="K96" s="432"/>
      <c r="L96" s="432"/>
      <c r="M96" s="432"/>
    </row>
    <row r="97" hidden="1" spans="1:13">
      <c r="A97" s="438">
        <v>2010910</v>
      </c>
      <c r="B97" s="398" t="s">
        <v>1676</v>
      </c>
      <c r="C97" s="307">
        <f t="shared" si="1"/>
        <v>0</v>
      </c>
      <c r="D97" s="432"/>
      <c r="E97" s="432"/>
      <c r="F97" s="438"/>
      <c r="G97" s="432"/>
      <c r="H97" s="432"/>
      <c r="I97" s="432"/>
      <c r="J97" s="432"/>
      <c r="K97" s="432"/>
      <c r="L97" s="432"/>
      <c r="M97" s="432"/>
    </row>
    <row r="98" hidden="1" spans="1:13">
      <c r="A98" s="438">
        <v>2010911</v>
      </c>
      <c r="B98" s="398" t="s">
        <v>1677</v>
      </c>
      <c r="C98" s="307">
        <f t="shared" si="1"/>
        <v>0</v>
      </c>
      <c r="D98" s="432"/>
      <c r="E98" s="432"/>
      <c r="F98" s="438"/>
      <c r="G98" s="432"/>
      <c r="H98" s="432"/>
      <c r="I98" s="432"/>
      <c r="J98" s="432"/>
      <c r="K98" s="432"/>
      <c r="L98" s="432"/>
      <c r="M98" s="432"/>
    </row>
    <row r="99" hidden="1" spans="1:13">
      <c r="A99" s="438">
        <v>2010912</v>
      </c>
      <c r="B99" s="398" t="s">
        <v>1678</v>
      </c>
      <c r="C99" s="307">
        <f t="shared" si="1"/>
        <v>0</v>
      </c>
      <c r="D99" s="432"/>
      <c r="E99" s="432"/>
      <c r="F99" s="438"/>
      <c r="G99" s="432"/>
      <c r="H99" s="432"/>
      <c r="I99" s="432"/>
      <c r="J99" s="432"/>
      <c r="K99" s="432"/>
      <c r="L99" s="432"/>
      <c r="M99" s="432"/>
    </row>
    <row r="100" hidden="1" spans="1:13">
      <c r="A100" s="438">
        <v>2010950</v>
      </c>
      <c r="B100" s="398" t="s">
        <v>1630</v>
      </c>
      <c r="C100" s="307">
        <f t="shared" si="1"/>
        <v>0</v>
      </c>
      <c r="D100" s="432"/>
      <c r="E100" s="432"/>
      <c r="F100" s="438"/>
      <c r="G100" s="432"/>
      <c r="H100" s="432"/>
      <c r="I100" s="432"/>
      <c r="J100" s="432"/>
      <c r="K100" s="432"/>
      <c r="L100" s="432"/>
      <c r="M100" s="432"/>
    </row>
    <row r="101" hidden="1" spans="1:13">
      <c r="A101" s="438">
        <v>2010999</v>
      </c>
      <c r="B101" s="398" t="s">
        <v>1679</v>
      </c>
      <c r="C101" s="307">
        <f t="shared" si="1"/>
        <v>0</v>
      </c>
      <c r="D101" s="432"/>
      <c r="E101" s="432"/>
      <c r="F101" s="438"/>
      <c r="G101" s="432"/>
      <c r="H101" s="432"/>
      <c r="I101" s="432"/>
      <c r="J101" s="432"/>
      <c r="K101" s="432"/>
      <c r="L101" s="432"/>
      <c r="M101" s="432"/>
    </row>
    <row r="102" spans="1:13">
      <c r="A102" s="438">
        <v>20111</v>
      </c>
      <c r="B102" s="398" t="s">
        <v>1680</v>
      </c>
      <c r="C102" s="307">
        <f t="shared" si="1"/>
        <v>4415</v>
      </c>
      <c r="D102" s="432"/>
      <c r="E102" s="432"/>
      <c r="F102" s="438">
        <v>3496</v>
      </c>
      <c r="G102" s="432"/>
      <c r="H102" s="432"/>
      <c r="I102" s="432">
        <v>589</v>
      </c>
      <c r="J102" s="432">
        <v>330</v>
      </c>
      <c r="K102" s="432"/>
      <c r="L102" s="432"/>
      <c r="M102" s="432"/>
    </row>
    <row r="103" spans="1:13">
      <c r="A103" s="438">
        <v>2011101</v>
      </c>
      <c r="B103" s="398" t="s">
        <v>1621</v>
      </c>
      <c r="C103" s="307">
        <f t="shared" si="1"/>
        <v>3159</v>
      </c>
      <c r="D103" s="432"/>
      <c r="E103" s="432"/>
      <c r="F103" s="438">
        <v>3159</v>
      </c>
      <c r="G103" s="432"/>
      <c r="H103" s="432"/>
      <c r="I103" s="432"/>
      <c r="J103" s="432"/>
      <c r="K103" s="432"/>
      <c r="L103" s="432"/>
      <c r="M103" s="432"/>
    </row>
    <row r="104" spans="1:13">
      <c r="A104" s="438">
        <v>2011102</v>
      </c>
      <c r="B104" s="398" t="s">
        <v>1622</v>
      </c>
      <c r="C104" s="307">
        <f t="shared" si="1"/>
        <v>515</v>
      </c>
      <c r="D104" s="432"/>
      <c r="E104" s="432"/>
      <c r="F104" s="438"/>
      <c r="G104" s="432"/>
      <c r="H104" s="432"/>
      <c r="I104" s="432">
        <v>185</v>
      </c>
      <c r="J104" s="432">
        <v>330</v>
      </c>
      <c r="K104" s="432"/>
      <c r="L104" s="432"/>
      <c r="M104" s="432"/>
    </row>
    <row r="105" hidden="1" spans="1:13">
      <c r="A105" s="438">
        <v>2011103</v>
      </c>
      <c r="B105" s="398" t="s">
        <v>1623</v>
      </c>
      <c r="C105" s="307">
        <f t="shared" si="1"/>
        <v>0</v>
      </c>
      <c r="D105" s="432"/>
      <c r="E105" s="432"/>
      <c r="F105" s="438"/>
      <c r="G105" s="432"/>
      <c r="H105" s="432"/>
      <c r="I105" s="432"/>
      <c r="J105" s="432"/>
      <c r="K105" s="432"/>
      <c r="L105" s="432"/>
      <c r="M105" s="432"/>
    </row>
    <row r="106" spans="1:13">
      <c r="A106" s="438">
        <v>2011104</v>
      </c>
      <c r="B106" s="398" t="s">
        <v>1681</v>
      </c>
      <c r="C106" s="307">
        <f t="shared" si="1"/>
        <v>404</v>
      </c>
      <c r="D106" s="432"/>
      <c r="E106" s="432"/>
      <c r="F106" s="438"/>
      <c r="G106" s="432"/>
      <c r="H106" s="432"/>
      <c r="I106" s="432">
        <v>404</v>
      </c>
      <c r="J106" s="432"/>
      <c r="K106" s="432"/>
      <c r="L106" s="432"/>
      <c r="M106" s="432"/>
    </row>
    <row r="107" hidden="1" spans="1:13">
      <c r="A107" s="438">
        <v>2011105</v>
      </c>
      <c r="B107" s="398" t="s">
        <v>1682</v>
      </c>
      <c r="C107" s="307">
        <f t="shared" si="1"/>
        <v>0</v>
      </c>
      <c r="D107" s="432"/>
      <c r="E107" s="432"/>
      <c r="F107" s="438"/>
      <c r="G107" s="432"/>
      <c r="H107" s="432"/>
      <c r="I107" s="432"/>
      <c r="J107" s="432"/>
      <c r="K107" s="432"/>
      <c r="L107" s="432"/>
      <c r="M107" s="432"/>
    </row>
    <row r="108" hidden="1" spans="1:13">
      <c r="A108" s="438">
        <v>2011106</v>
      </c>
      <c r="B108" s="398" t="s">
        <v>1683</v>
      </c>
      <c r="C108" s="307">
        <f t="shared" si="1"/>
        <v>0</v>
      </c>
      <c r="D108" s="432"/>
      <c r="E108" s="432"/>
      <c r="F108" s="438"/>
      <c r="G108" s="432"/>
      <c r="H108" s="432"/>
      <c r="I108" s="432"/>
      <c r="J108" s="432"/>
      <c r="K108" s="432"/>
      <c r="L108" s="432"/>
      <c r="M108" s="432"/>
    </row>
    <row r="109" spans="1:13">
      <c r="A109" s="438">
        <v>2011150</v>
      </c>
      <c r="B109" s="398" t="s">
        <v>1630</v>
      </c>
      <c r="C109" s="307">
        <f t="shared" si="1"/>
        <v>337</v>
      </c>
      <c r="D109" s="432"/>
      <c r="E109" s="432"/>
      <c r="F109" s="438">
        <v>337</v>
      </c>
      <c r="G109" s="432"/>
      <c r="H109" s="432"/>
      <c r="I109" s="432"/>
      <c r="J109" s="432"/>
      <c r="K109" s="432"/>
      <c r="L109" s="432"/>
      <c r="M109" s="432"/>
    </row>
    <row r="110" hidden="1" spans="1:13">
      <c r="A110" s="438">
        <v>2011199</v>
      </c>
      <c r="B110" s="398" t="s">
        <v>1684</v>
      </c>
      <c r="C110" s="307">
        <f t="shared" si="1"/>
        <v>0</v>
      </c>
      <c r="D110" s="432"/>
      <c r="E110" s="432"/>
      <c r="F110" s="438"/>
      <c r="G110" s="432"/>
      <c r="H110" s="432"/>
      <c r="I110" s="432"/>
      <c r="J110" s="432"/>
      <c r="K110" s="432"/>
      <c r="L110" s="432"/>
      <c r="M110" s="432"/>
    </row>
    <row r="111" spans="1:13">
      <c r="A111" s="438">
        <v>20113</v>
      </c>
      <c r="B111" s="398" t="s">
        <v>1685</v>
      </c>
      <c r="C111" s="307">
        <f t="shared" si="1"/>
        <v>2612</v>
      </c>
      <c r="D111" s="432"/>
      <c r="E111" s="432"/>
      <c r="F111" s="438">
        <v>930</v>
      </c>
      <c r="G111" s="432"/>
      <c r="H111" s="432"/>
      <c r="I111" s="432"/>
      <c r="J111" s="432">
        <v>1642</v>
      </c>
      <c r="K111" s="432"/>
      <c r="L111" s="432"/>
      <c r="M111" s="432">
        <v>40</v>
      </c>
    </row>
    <row r="112" spans="1:13">
      <c r="A112" s="438">
        <v>2011301</v>
      </c>
      <c r="B112" s="398" t="s">
        <v>1621</v>
      </c>
      <c r="C112" s="307">
        <f t="shared" si="1"/>
        <v>2104</v>
      </c>
      <c r="D112" s="432"/>
      <c r="E112" s="432"/>
      <c r="F112" s="438">
        <v>462</v>
      </c>
      <c r="G112" s="432"/>
      <c r="H112" s="432"/>
      <c r="I112" s="432"/>
      <c r="J112" s="432">
        <v>1642</v>
      </c>
      <c r="K112" s="432"/>
      <c r="L112" s="432"/>
      <c r="M112" s="432"/>
    </row>
    <row r="113" hidden="1" spans="1:13">
      <c r="A113" s="438">
        <v>2011302</v>
      </c>
      <c r="B113" s="398" t="s">
        <v>1622</v>
      </c>
      <c r="C113" s="307">
        <f t="shared" si="1"/>
        <v>0</v>
      </c>
      <c r="D113" s="432"/>
      <c r="E113" s="432"/>
      <c r="F113" s="438"/>
      <c r="G113" s="432"/>
      <c r="H113" s="432"/>
      <c r="I113" s="432"/>
      <c r="J113" s="432"/>
      <c r="K113" s="432"/>
      <c r="L113" s="432"/>
      <c r="M113" s="432"/>
    </row>
    <row r="114" hidden="1" spans="1:13">
      <c r="A114" s="438">
        <v>2011303</v>
      </c>
      <c r="B114" s="398" t="s">
        <v>1623</v>
      </c>
      <c r="C114" s="307">
        <f t="shared" si="1"/>
        <v>0</v>
      </c>
      <c r="D114" s="432"/>
      <c r="E114" s="432"/>
      <c r="F114" s="438"/>
      <c r="G114" s="432"/>
      <c r="H114" s="432"/>
      <c r="I114" s="432"/>
      <c r="J114" s="432"/>
      <c r="K114" s="432"/>
      <c r="L114" s="432"/>
      <c r="M114" s="432"/>
    </row>
    <row r="115" hidden="1" spans="1:13">
      <c r="A115" s="438">
        <v>2011304</v>
      </c>
      <c r="B115" s="398" t="s">
        <v>1686</v>
      </c>
      <c r="C115" s="307">
        <f t="shared" si="1"/>
        <v>0</v>
      </c>
      <c r="D115" s="432"/>
      <c r="E115" s="432"/>
      <c r="F115" s="438"/>
      <c r="G115" s="432"/>
      <c r="H115" s="432"/>
      <c r="I115" s="432"/>
      <c r="J115" s="432"/>
      <c r="K115" s="432"/>
      <c r="L115" s="432"/>
      <c r="M115" s="432"/>
    </row>
    <row r="116" hidden="1" spans="1:13">
      <c r="A116" s="438">
        <v>2011305</v>
      </c>
      <c r="B116" s="398" t="s">
        <v>1687</v>
      </c>
      <c r="C116" s="307">
        <f t="shared" si="1"/>
        <v>0</v>
      </c>
      <c r="D116" s="432"/>
      <c r="E116" s="432"/>
      <c r="F116" s="438"/>
      <c r="G116" s="432"/>
      <c r="H116" s="432"/>
      <c r="I116" s="432"/>
      <c r="J116" s="432"/>
      <c r="K116" s="432"/>
      <c r="L116" s="432"/>
      <c r="M116" s="432"/>
    </row>
    <row r="117" hidden="1" spans="1:13">
      <c r="A117" s="438">
        <v>2011306</v>
      </c>
      <c r="B117" s="398" t="s">
        <v>1688</v>
      </c>
      <c r="C117" s="307">
        <f t="shared" si="1"/>
        <v>0</v>
      </c>
      <c r="D117" s="432"/>
      <c r="E117" s="432"/>
      <c r="F117" s="438"/>
      <c r="G117" s="432"/>
      <c r="H117" s="432"/>
      <c r="I117" s="432"/>
      <c r="J117" s="432"/>
      <c r="K117" s="432"/>
      <c r="L117" s="432"/>
      <c r="M117" s="432"/>
    </row>
    <row r="118" hidden="1" spans="1:13">
      <c r="A118" s="438">
        <v>2011307</v>
      </c>
      <c r="B118" s="398" t="s">
        <v>1689</v>
      </c>
      <c r="C118" s="307">
        <f t="shared" si="1"/>
        <v>0</v>
      </c>
      <c r="D118" s="432"/>
      <c r="E118" s="432"/>
      <c r="F118" s="438"/>
      <c r="G118" s="432"/>
      <c r="H118" s="432"/>
      <c r="I118" s="432"/>
      <c r="J118" s="432"/>
      <c r="K118" s="432"/>
      <c r="L118" s="432"/>
      <c r="M118" s="432"/>
    </row>
    <row r="119" spans="1:13">
      <c r="A119" s="438">
        <v>2011308</v>
      </c>
      <c r="B119" s="398" t="s">
        <v>1690</v>
      </c>
      <c r="C119" s="307">
        <f t="shared" si="1"/>
        <v>40</v>
      </c>
      <c r="D119" s="432"/>
      <c r="E119" s="432"/>
      <c r="F119" s="438"/>
      <c r="G119" s="432"/>
      <c r="H119" s="432"/>
      <c r="I119" s="432"/>
      <c r="J119" s="432"/>
      <c r="K119" s="432"/>
      <c r="L119" s="432"/>
      <c r="M119" s="432">
        <v>40</v>
      </c>
    </row>
    <row r="120" spans="1:13">
      <c r="A120" s="438">
        <v>2011350</v>
      </c>
      <c r="B120" s="398" t="s">
        <v>1630</v>
      </c>
      <c r="C120" s="307">
        <f t="shared" si="1"/>
        <v>468</v>
      </c>
      <c r="D120" s="432"/>
      <c r="E120" s="432"/>
      <c r="F120" s="438">
        <v>468</v>
      </c>
      <c r="G120" s="432"/>
      <c r="H120" s="432"/>
      <c r="I120" s="432"/>
      <c r="J120" s="432"/>
      <c r="K120" s="432"/>
      <c r="L120" s="432"/>
      <c r="M120" s="432"/>
    </row>
    <row r="121" hidden="1" spans="1:13">
      <c r="A121" s="438">
        <v>2011399</v>
      </c>
      <c r="B121" s="398" t="s">
        <v>1691</v>
      </c>
      <c r="C121" s="307">
        <f t="shared" si="1"/>
        <v>0</v>
      </c>
      <c r="D121" s="432"/>
      <c r="E121" s="432"/>
      <c r="F121" s="438"/>
      <c r="G121" s="432"/>
      <c r="H121" s="432"/>
      <c r="I121" s="432"/>
      <c r="J121" s="432"/>
      <c r="K121" s="432"/>
      <c r="L121" s="432"/>
      <c r="M121" s="432"/>
    </row>
    <row r="122" hidden="1" spans="1:13">
      <c r="A122" s="438">
        <v>20114</v>
      </c>
      <c r="B122" s="398" t="s">
        <v>1692</v>
      </c>
      <c r="C122" s="307">
        <f t="shared" si="1"/>
        <v>0</v>
      </c>
      <c r="D122" s="432"/>
      <c r="E122" s="432"/>
      <c r="F122" s="438"/>
      <c r="G122" s="432"/>
      <c r="H122" s="432"/>
      <c r="I122" s="432"/>
      <c r="J122" s="432"/>
      <c r="K122" s="432"/>
      <c r="L122" s="432"/>
      <c r="M122" s="432"/>
    </row>
    <row r="123" hidden="1" spans="1:13">
      <c r="A123" s="438">
        <v>2011401</v>
      </c>
      <c r="B123" s="398" t="s">
        <v>1621</v>
      </c>
      <c r="C123" s="307">
        <f t="shared" si="1"/>
        <v>0</v>
      </c>
      <c r="D123" s="432"/>
      <c r="E123" s="432"/>
      <c r="F123" s="438"/>
      <c r="G123" s="432"/>
      <c r="H123" s="432"/>
      <c r="I123" s="432"/>
      <c r="J123" s="432"/>
      <c r="K123" s="432"/>
      <c r="L123" s="432"/>
      <c r="M123" s="432"/>
    </row>
    <row r="124" hidden="1" spans="1:13">
      <c r="A124" s="438">
        <v>2011402</v>
      </c>
      <c r="B124" s="398" t="s">
        <v>1622</v>
      </c>
      <c r="C124" s="307">
        <f t="shared" si="1"/>
        <v>0</v>
      </c>
      <c r="D124" s="432"/>
      <c r="E124" s="432"/>
      <c r="F124" s="438"/>
      <c r="G124" s="432"/>
      <c r="H124" s="432"/>
      <c r="I124" s="432"/>
      <c r="J124" s="432"/>
      <c r="K124" s="432"/>
      <c r="L124" s="432"/>
      <c r="M124" s="432"/>
    </row>
    <row r="125" hidden="1" spans="1:13">
      <c r="A125" s="438">
        <v>2011403</v>
      </c>
      <c r="B125" s="398" t="s">
        <v>1623</v>
      </c>
      <c r="C125" s="307">
        <f t="shared" si="1"/>
        <v>0</v>
      </c>
      <c r="D125" s="432"/>
      <c r="E125" s="432"/>
      <c r="F125" s="438"/>
      <c r="G125" s="432"/>
      <c r="H125" s="432"/>
      <c r="I125" s="432"/>
      <c r="J125" s="432"/>
      <c r="K125" s="432"/>
      <c r="L125" s="432"/>
      <c r="M125" s="432"/>
    </row>
    <row r="126" hidden="1" spans="1:13">
      <c r="A126" s="438">
        <v>2011404</v>
      </c>
      <c r="B126" s="398" t="s">
        <v>1693</v>
      </c>
      <c r="C126" s="307">
        <f t="shared" si="1"/>
        <v>0</v>
      </c>
      <c r="D126" s="432"/>
      <c r="E126" s="432"/>
      <c r="F126" s="438"/>
      <c r="G126" s="432"/>
      <c r="H126" s="432"/>
      <c r="I126" s="432"/>
      <c r="J126" s="432"/>
      <c r="K126" s="432"/>
      <c r="L126" s="432"/>
      <c r="M126" s="432"/>
    </row>
    <row r="127" hidden="1" spans="1:13">
      <c r="A127" s="438">
        <v>2011405</v>
      </c>
      <c r="B127" s="398" t="s">
        <v>1694</v>
      </c>
      <c r="C127" s="307">
        <f t="shared" si="1"/>
        <v>0</v>
      </c>
      <c r="D127" s="432"/>
      <c r="E127" s="432"/>
      <c r="F127" s="438"/>
      <c r="G127" s="432"/>
      <c r="H127" s="432"/>
      <c r="I127" s="432"/>
      <c r="J127" s="432"/>
      <c r="K127" s="432"/>
      <c r="L127" s="432"/>
      <c r="M127" s="432"/>
    </row>
    <row r="128" hidden="1" spans="1:13">
      <c r="A128" s="438">
        <v>2011408</v>
      </c>
      <c r="B128" s="398" t="s">
        <v>1695</v>
      </c>
      <c r="C128" s="307">
        <f t="shared" si="1"/>
        <v>0</v>
      </c>
      <c r="D128" s="432"/>
      <c r="E128" s="432"/>
      <c r="F128" s="438"/>
      <c r="G128" s="432"/>
      <c r="H128" s="432"/>
      <c r="I128" s="432"/>
      <c r="J128" s="432"/>
      <c r="K128" s="432"/>
      <c r="L128" s="432"/>
      <c r="M128" s="432"/>
    </row>
    <row r="129" hidden="1" spans="1:13">
      <c r="A129" s="438">
        <v>2011409</v>
      </c>
      <c r="B129" s="398" t="s">
        <v>1696</v>
      </c>
      <c r="C129" s="307">
        <f t="shared" si="1"/>
        <v>0</v>
      </c>
      <c r="D129" s="432"/>
      <c r="E129" s="432"/>
      <c r="F129" s="438"/>
      <c r="G129" s="432"/>
      <c r="H129" s="432"/>
      <c r="I129" s="432"/>
      <c r="J129" s="432"/>
      <c r="K129" s="432"/>
      <c r="L129" s="432"/>
      <c r="M129" s="432"/>
    </row>
    <row r="130" hidden="1" spans="1:13">
      <c r="A130" s="438">
        <v>2011410</v>
      </c>
      <c r="B130" s="398" t="s">
        <v>1697</v>
      </c>
      <c r="C130" s="307">
        <f t="shared" si="1"/>
        <v>0</v>
      </c>
      <c r="D130" s="432"/>
      <c r="E130" s="432"/>
      <c r="F130" s="438"/>
      <c r="G130" s="432"/>
      <c r="H130" s="432"/>
      <c r="I130" s="432"/>
      <c r="J130" s="432"/>
      <c r="K130" s="432"/>
      <c r="L130" s="432"/>
      <c r="M130" s="432"/>
    </row>
    <row r="131" hidden="1" spans="1:13">
      <c r="A131" s="438">
        <v>2011411</v>
      </c>
      <c r="B131" s="398" t="s">
        <v>1698</v>
      </c>
      <c r="C131" s="307">
        <f t="shared" si="1"/>
        <v>0</v>
      </c>
      <c r="D131" s="432"/>
      <c r="E131" s="432"/>
      <c r="F131" s="438"/>
      <c r="G131" s="432"/>
      <c r="H131" s="432"/>
      <c r="I131" s="432"/>
      <c r="J131" s="432"/>
      <c r="K131" s="432"/>
      <c r="L131" s="432"/>
      <c r="M131" s="432"/>
    </row>
    <row r="132" hidden="1" spans="1:13">
      <c r="A132" s="438">
        <v>2011450</v>
      </c>
      <c r="B132" s="398" t="s">
        <v>1630</v>
      </c>
      <c r="C132" s="307">
        <f t="shared" si="1"/>
        <v>0</v>
      </c>
      <c r="D132" s="432"/>
      <c r="E132" s="432"/>
      <c r="F132" s="438"/>
      <c r="G132" s="432"/>
      <c r="H132" s="432"/>
      <c r="I132" s="432"/>
      <c r="J132" s="432"/>
      <c r="K132" s="432"/>
      <c r="L132" s="432"/>
      <c r="M132" s="432"/>
    </row>
    <row r="133" hidden="1" spans="1:13">
      <c r="A133" s="438">
        <v>2011499</v>
      </c>
      <c r="B133" s="398" t="s">
        <v>1699</v>
      </c>
      <c r="C133" s="307">
        <f t="shared" si="1"/>
        <v>0</v>
      </c>
      <c r="D133" s="432"/>
      <c r="E133" s="432"/>
      <c r="F133" s="438"/>
      <c r="G133" s="432"/>
      <c r="H133" s="432"/>
      <c r="I133" s="432"/>
      <c r="J133" s="432"/>
      <c r="K133" s="432"/>
      <c r="L133" s="432"/>
      <c r="M133" s="432"/>
    </row>
    <row r="134" hidden="1" spans="1:13">
      <c r="A134" s="438">
        <v>20123</v>
      </c>
      <c r="B134" s="398" t="s">
        <v>1700</v>
      </c>
      <c r="C134" s="307">
        <f t="shared" ref="C134:C197" si="2">D134+E134+F134+G134+H134+I134+J134+K134+L134+M134+N134+O134</f>
        <v>0</v>
      </c>
      <c r="D134" s="432"/>
      <c r="E134" s="432"/>
      <c r="F134" s="438"/>
      <c r="G134" s="432"/>
      <c r="H134" s="432"/>
      <c r="I134" s="432"/>
      <c r="J134" s="432"/>
      <c r="K134" s="432"/>
      <c r="L134" s="432"/>
      <c r="M134" s="432"/>
    </row>
    <row r="135" hidden="1" spans="1:13">
      <c r="A135" s="438">
        <v>2012301</v>
      </c>
      <c r="B135" s="398" t="s">
        <v>1621</v>
      </c>
      <c r="C135" s="307">
        <f t="shared" si="2"/>
        <v>0</v>
      </c>
      <c r="D135" s="432"/>
      <c r="E135" s="432"/>
      <c r="F135" s="438"/>
      <c r="G135" s="432"/>
      <c r="H135" s="432"/>
      <c r="I135" s="432"/>
      <c r="J135" s="432"/>
      <c r="K135" s="432"/>
      <c r="L135" s="432"/>
      <c r="M135" s="432"/>
    </row>
    <row r="136" hidden="1" spans="1:13">
      <c r="A136" s="438">
        <v>2012302</v>
      </c>
      <c r="B136" s="398" t="s">
        <v>1622</v>
      </c>
      <c r="C136" s="307">
        <f t="shared" si="2"/>
        <v>0</v>
      </c>
      <c r="D136" s="432"/>
      <c r="E136" s="432"/>
      <c r="F136" s="438"/>
      <c r="G136" s="432"/>
      <c r="H136" s="432"/>
      <c r="I136" s="432"/>
      <c r="J136" s="432"/>
      <c r="K136" s="432"/>
      <c r="L136" s="432"/>
      <c r="M136" s="432"/>
    </row>
    <row r="137" hidden="1" spans="1:13">
      <c r="A137" s="438">
        <v>2012303</v>
      </c>
      <c r="B137" s="398" t="s">
        <v>1623</v>
      </c>
      <c r="C137" s="307">
        <f t="shared" si="2"/>
        <v>0</v>
      </c>
      <c r="D137" s="432"/>
      <c r="E137" s="432"/>
      <c r="F137" s="438"/>
      <c r="G137" s="432"/>
      <c r="H137" s="432"/>
      <c r="I137" s="432"/>
      <c r="J137" s="432"/>
      <c r="K137" s="432"/>
      <c r="L137" s="432"/>
      <c r="M137" s="432"/>
    </row>
    <row r="138" hidden="1" spans="1:13">
      <c r="A138" s="438">
        <v>2012304</v>
      </c>
      <c r="B138" s="398" t="s">
        <v>1701</v>
      </c>
      <c r="C138" s="307">
        <f t="shared" si="2"/>
        <v>0</v>
      </c>
      <c r="D138" s="432"/>
      <c r="E138" s="432"/>
      <c r="F138" s="438"/>
      <c r="G138" s="432"/>
      <c r="H138" s="432"/>
      <c r="I138" s="432"/>
      <c r="J138" s="432"/>
      <c r="K138" s="432"/>
      <c r="L138" s="432"/>
      <c r="M138" s="432"/>
    </row>
    <row r="139" hidden="1" spans="1:13">
      <c r="A139" s="438">
        <v>2012350</v>
      </c>
      <c r="B139" s="398" t="s">
        <v>1630</v>
      </c>
      <c r="C139" s="307">
        <f t="shared" si="2"/>
        <v>0</v>
      </c>
      <c r="D139" s="432"/>
      <c r="E139" s="432"/>
      <c r="F139" s="438"/>
      <c r="G139" s="432"/>
      <c r="H139" s="432"/>
      <c r="I139" s="432"/>
      <c r="J139" s="432"/>
      <c r="K139" s="432"/>
      <c r="L139" s="432"/>
      <c r="M139" s="432"/>
    </row>
    <row r="140" hidden="1" spans="1:13">
      <c r="A140" s="438">
        <v>2012399</v>
      </c>
      <c r="B140" s="398" t="s">
        <v>1702</v>
      </c>
      <c r="C140" s="307">
        <f t="shared" si="2"/>
        <v>0</v>
      </c>
      <c r="D140" s="432"/>
      <c r="E140" s="432"/>
      <c r="F140" s="438"/>
      <c r="G140" s="432"/>
      <c r="H140" s="432"/>
      <c r="I140" s="432"/>
      <c r="J140" s="432"/>
      <c r="K140" s="432"/>
      <c r="L140" s="432"/>
      <c r="M140" s="432"/>
    </row>
    <row r="141" hidden="1" spans="1:13">
      <c r="A141" s="438">
        <v>20125</v>
      </c>
      <c r="B141" s="398" t="s">
        <v>1703</v>
      </c>
      <c r="C141" s="307">
        <f t="shared" si="2"/>
        <v>0</v>
      </c>
      <c r="D141" s="432"/>
      <c r="E141" s="432"/>
      <c r="F141" s="438"/>
      <c r="G141" s="432"/>
      <c r="H141" s="432"/>
      <c r="I141" s="432"/>
      <c r="J141" s="432"/>
      <c r="K141" s="432"/>
      <c r="L141" s="432"/>
      <c r="M141" s="432"/>
    </row>
    <row r="142" hidden="1" spans="1:13">
      <c r="A142" s="438">
        <v>2012501</v>
      </c>
      <c r="B142" s="398" t="s">
        <v>1621</v>
      </c>
      <c r="C142" s="307">
        <f t="shared" si="2"/>
        <v>0</v>
      </c>
      <c r="D142" s="432"/>
      <c r="E142" s="432"/>
      <c r="F142" s="438"/>
      <c r="G142" s="432"/>
      <c r="H142" s="432"/>
      <c r="I142" s="432"/>
      <c r="J142" s="432"/>
      <c r="K142" s="432"/>
      <c r="L142" s="432"/>
      <c r="M142" s="432"/>
    </row>
    <row r="143" hidden="1" spans="1:13">
      <c r="A143" s="438">
        <v>2012502</v>
      </c>
      <c r="B143" s="398" t="s">
        <v>1622</v>
      </c>
      <c r="C143" s="307">
        <f t="shared" si="2"/>
        <v>0</v>
      </c>
      <c r="D143" s="432"/>
      <c r="E143" s="432"/>
      <c r="F143" s="438"/>
      <c r="G143" s="432"/>
      <c r="H143" s="432"/>
      <c r="I143" s="432"/>
      <c r="J143" s="432"/>
      <c r="K143" s="432"/>
      <c r="L143" s="432"/>
      <c r="M143" s="432"/>
    </row>
    <row r="144" hidden="1" spans="1:13">
      <c r="A144" s="438">
        <v>2012503</v>
      </c>
      <c r="B144" s="398" t="s">
        <v>1623</v>
      </c>
      <c r="C144" s="307">
        <f t="shared" si="2"/>
        <v>0</v>
      </c>
      <c r="D144" s="432"/>
      <c r="E144" s="432"/>
      <c r="F144" s="438"/>
      <c r="G144" s="432"/>
      <c r="H144" s="432"/>
      <c r="I144" s="432"/>
      <c r="J144" s="432"/>
      <c r="K144" s="432"/>
      <c r="L144" s="432"/>
      <c r="M144" s="432"/>
    </row>
    <row r="145" hidden="1" spans="1:13">
      <c r="A145" s="438">
        <v>2012504</v>
      </c>
      <c r="B145" s="398" t="s">
        <v>1704</v>
      </c>
      <c r="C145" s="307">
        <f t="shared" si="2"/>
        <v>0</v>
      </c>
      <c r="D145" s="432"/>
      <c r="E145" s="432"/>
      <c r="F145" s="438"/>
      <c r="G145" s="432"/>
      <c r="H145" s="432"/>
      <c r="I145" s="432"/>
      <c r="J145" s="432"/>
      <c r="K145" s="432"/>
      <c r="L145" s="432"/>
      <c r="M145" s="432"/>
    </row>
    <row r="146" hidden="1" spans="1:13">
      <c r="A146" s="438">
        <v>2012505</v>
      </c>
      <c r="B146" s="398" t="s">
        <v>1705</v>
      </c>
      <c r="C146" s="307">
        <f t="shared" si="2"/>
        <v>0</v>
      </c>
      <c r="D146" s="432"/>
      <c r="E146" s="432"/>
      <c r="F146" s="438"/>
      <c r="G146" s="432"/>
      <c r="H146" s="432"/>
      <c r="I146" s="432"/>
      <c r="J146" s="432"/>
      <c r="K146" s="432"/>
      <c r="L146" s="432"/>
      <c r="M146" s="432"/>
    </row>
    <row r="147" hidden="1" spans="1:13">
      <c r="A147" s="438">
        <v>2012550</v>
      </c>
      <c r="B147" s="398" t="s">
        <v>1630</v>
      </c>
      <c r="C147" s="307">
        <f t="shared" si="2"/>
        <v>0</v>
      </c>
      <c r="D147" s="432"/>
      <c r="E147" s="432"/>
      <c r="F147" s="438"/>
      <c r="G147" s="432"/>
      <c r="H147" s="432"/>
      <c r="I147" s="432"/>
      <c r="J147" s="432"/>
      <c r="K147" s="432"/>
      <c r="L147" s="432"/>
      <c r="M147" s="432"/>
    </row>
    <row r="148" hidden="1" spans="1:13">
      <c r="A148" s="438">
        <v>2012599</v>
      </c>
      <c r="B148" s="398" t="s">
        <v>1706</v>
      </c>
      <c r="C148" s="307">
        <f t="shared" si="2"/>
        <v>0</v>
      </c>
      <c r="D148" s="432"/>
      <c r="E148" s="432"/>
      <c r="F148" s="438"/>
      <c r="G148" s="432"/>
      <c r="H148" s="432"/>
      <c r="I148" s="432"/>
      <c r="J148" s="432"/>
      <c r="K148" s="432"/>
      <c r="L148" s="432"/>
      <c r="M148" s="432"/>
    </row>
    <row r="149" spans="1:13">
      <c r="A149" s="438">
        <v>20126</v>
      </c>
      <c r="B149" s="398" t="s">
        <v>1707</v>
      </c>
      <c r="C149" s="307">
        <f t="shared" si="2"/>
        <v>306</v>
      </c>
      <c r="D149" s="432"/>
      <c r="E149" s="432"/>
      <c r="F149" s="438">
        <v>246</v>
      </c>
      <c r="G149" s="432"/>
      <c r="H149" s="432"/>
      <c r="I149" s="432"/>
      <c r="J149" s="432">
        <v>60</v>
      </c>
      <c r="K149" s="432"/>
      <c r="L149" s="432"/>
      <c r="M149" s="432"/>
    </row>
    <row r="150" spans="1:13">
      <c r="A150" s="438">
        <v>2012601</v>
      </c>
      <c r="B150" s="398" t="s">
        <v>1621</v>
      </c>
      <c r="C150" s="307">
        <f t="shared" si="2"/>
        <v>306</v>
      </c>
      <c r="D150" s="432"/>
      <c r="E150" s="432"/>
      <c r="F150" s="438">
        <v>246</v>
      </c>
      <c r="G150" s="432"/>
      <c r="H150" s="432"/>
      <c r="I150" s="432"/>
      <c r="J150" s="432">
        <v>60</v>
      </c>
      <c r="K150" s="432"/>
      <c r="L150" s="432"/>
      <c r="M150" s="432"/>
    </row>
    <row r="151" hidden="1" spans="1:13">
      <c r="A151" s="438">
        <v>2012602</v>
      </c>
      <c r="B151" s="398" t="s">
        <v>1622</v>
      </c>
      <c r="C151" s="307">
        <f t="shared" si="2"/>
        <v>0</v>
      </c>
      <c r="D151" s="432"/>
      <c r="E151" s="432"/>
      <c r="F151" s="438"/>
      <c r="G151" s="432"/>
      <c r="H151" s="432"/>
      <c r="I151" s="432"/>
      <c r="J151" s="432"/>
      <c r="K151" s="432"/>
      <c r="L151" s="432"/>
      <c r="M151" s="432"/>
    </row>
    <row r="152" hidden="1" spans="1:13">
      <c r="A152" s="438">
        <v>2012603</v>
      </c>
      <c r="B152" s="398" t="s">
        <v>1623</v>
      </c>
      <c r="C152" s="307">
        <f t="shared" si="2"/>
        <v>0</v>
      </c>
      <c r="D152" s="432"/>
      <c r="E152" s="432"/>
      <c r="F152" s="438"/>
      <c r="G152" s="432"/>
      <c r="H152" s="432"/>
      <c r="I152" s="432"/>
      <c r="J152" s="432"/>
      <c r="K152" s="432"/>
      <c r="L152" s="432"/>
      <c r="M152" s="432"/>
    </row>
    <row r="153" hidden="1" spans="1:13">
      <c r="A153" s="438">
        <v>2012604</v>
      </c>
      <c r="B153" s="398" t="s">
        <v>1708</v>
      </c>
      <c r="C153" s="307">
        <f t="shared" si="2"/>
        <v>0</v>
      </c>
      <c r="D153" s="432"/>
      <c r="E153" s="432"/>
      <c r="F153" s="438"/>
      <c r="G153" s="432"/>
      <c r="H153" s="432"/>
      <c r="I153" s="432"/>
      <c r="J153" s="432"/>
      <c r="K153" s="432"/>
      <c r="L153" s="432"/>
      <c r="M153" s="432"/>
    </row>
    <row r="154" hidden="1" spans="1:13">
      <c r="A154" s="438">
        <v>2012699</v>
      </c>
      <c r="B154" s="398" t="s">
        <v>1709</v>
      </c>
      <c r="C154" s="307">
        <f t="shared" si="2"/>
        <v>0</v>
      </c>
      <c r="D154" s="432"/>
      <c r="E154" s="432"/>
      <c r="F154" s="438"/>
      <c r="G154" s="432"/>
      <c r="H154" s="432"/>
      <c r="I154" s="432"/>
      <c r="J154" s="432"/>
      <c r="K154" s="432"/>
      <c r="L154" s="432"/>
      <c r="M154" s="432"/>
    </row>
    <row r="155" spans="1:13">
      <c r="A155" s="438">
        <v>20128</v>
      </c>
      <c r="B155" s="398" t="s">
        <v>1710</v>
      </c>
      <c r="C155" s="307">
        <f t="shared" si="2"/>
        <v>245</v>
      </c>
      <c r="D155" s="432"/>
      <c r="E155" s="432"/>
      <c r="F155" s="438">
        <v>179</v>
      </c>
      <c r="G155" s="432"/>
      <c r="H155" s="432"/>
      <c r="I155" s="432">
        <v>6</v>
      </c>
      <c r="J155" s="432">
        <v>59</v>
      </c>
      <c r="K155" s="432"/>
      <c r="L155" s="432"/>
      <c r="M155" s="432">
        <v>1</v>
      </c>
    </row>
    <row r="156" spans="1:13">
      <c r="A156" s="438">
        <v>2012801</v>
      </c>
      <c r="B156" s="398" t="s">
        <v>1621</v>
      </c>
      <c r="C156" s="307">
        <f t="shared" si="2"/>
        <v>188</v>
      </c>
      <c r="D156" s="432"/>
      <c r="E156" s="432"/>
      <c r="F156" s="445">
        <v>123</v>
      </c>
      <c r="G156" s="432"/>
      <c r="H156" s="432"/>
      <c r="I156" s="432">
        <v>6</v>
      </c>
      <c r="J156" s="432">
        <v>59</v>
      </c>
      <c r="K156" s="432"/>
      <c r="L156" s="432"/>
      <c r="M156" s="432"/>
    </row>
    <row r="157" spans="1:13">
      <c r="A157" s="438">
        <v>2012802</v>
      </c>
      <c r="B157" s="398" t="s">
        <v>1622</v>
      </c>
      <c r="C157" s="307">
        <f t="shared" si="2"/>
        <v>1</v>
      </c>
      <c r="D157" s="432"/>
      <c r="E157" s="432"/>
      <c r="F157" s="438"/>
      <c r="G157" s="432"/>
      <c r="H157" s="432"/>
      <c r="I157" s="432"/>
      <c r="J157" s="432"/>
      <c r="K157" s="432"/>
      <c r="L157" s="432"/>
      <c r="M157" s="432">
        <v>1</v>
      </c>
    </row>
    <row r="158" hidden="1" spans="1:13">
      <c r="A158" s="438">
        <v>2012803</v>
      </c>
      <c r="B158" s="398" t="s">
        <v>1623</v>
      </c>
      <c r="C158" s="307">
        <f t="shared" si="2"/>
        <v>0</v>
      </c>
      <c r="D158" s="432"/>
      <c r="E158" s="432"/>
      <c r="F158" s="438"/>
      <c r="G158" s="432"/>
      <c r="H158" s="432"/>
      <c r="I158" s="432"/>
      <c r="J158" s="432"/>
      <c r="K158" s="432"/>
      <c r="L158" s="432"/>
      <c r="M158" s="432"/>
    </row>
    <row r="159" hidden="1" spans="1:13">
      <c r="A159" s="438">
        <v>2012804</v>
      </c>
      <c r="B159" s="398" t="s">
        <v>1635</v>
      </c>
      <c r="C159" s="307">
        <f t="shared" si="2"/>
        <v>0</v>
      </c>
      <c r="D159" s="432"/>
      <c r="E159" s="432"/>
      <c r="F159" s="438"/>
      <c r="G159" s="432"/>
      <c r="H159" s="432"/>
      <c r="I159" s="432"/>
      <c r="J159" s="432"/>
      <c r="K159" s="432"/>
      <c r="L159" s="432"/>
      <c r="M159" s="432"/>
    </row>
    <row r="160" spans="1:13">
      <c r="A160" s="438">
        <v>2012850</v>
      </c>
      <c r="B160" s="398" t="s">
        <v>1630</v>
      </c>
      <c r="C160" s="307">
        <f t="shared" si="2"/>
        <v>56</v>
      </c>
      <c r="D160" s="432"/>
      <c r="E160" s="432"/>
      <c r="F160" s="438">
        <v>56</v>
      </c>
      <c r="G160" s="432"/>
      <c r="H160" s="432"/>
      <c r="I160" s="432"/>
      <c r="J160" s="432"/>
      <c r="K160" s="432"/>
      <c r="L160" s="432"/>
      <c r="M160" s="432"/>
    </row>
    <row r="161" hidden="1" spans="1:13">
      <c r="A161" s="438">
        <v>2012899</v>
      </c>
      <c r="B161" s="398" t="s">
        <v>1711</v>
      </c>
      <c r="C161" s="307">
        <f t="shared" si="2"/>
        <v>0</v>
      </c>
      <c r="D161" s="432"/>
      <c r="E161" s="432"/>
      <c r="F161" s="438"/>
      <c r="G161" s="432"/>
      <c r="H161" s="432"/>
      <c r="I161" s="432"/>
      <c r="J161" s="432"/>
      <c r="K161" s="432"/>
      <c r="L161" s="432"/>
      <c r="M161" s="432"/>
    </row>
    <row r="162" spans="1:13">
      <c r="A162" s="438">
        <v>20129</v>
      </c>
      <c r="B162" s="398" t="s">
        <v>1712</v>
      </c>
      <c r="C162" s="307">
        <f t="shared" si="2"/>
        <v>1270</v>
      </c>
      <c r="D162" s="432"/>
      <c r="E162" s="432"/>
      <c r="F162" s="438">
        <v>728</v>
      </c>
      <c r="G162" s="432"/>
      <c r="H162" s="432"/>
      <c r="I162" s="432">
        <v>233</v>
      </c>
      <c r="J162" s="432">
        <v>170</v>
      </c>
      <c r="K162" s="432"/>
      <c r="L162" s="432">
        <v>117</v>
      </c>
      <c r="M162" s="432">
        <v>22</v>
      </c>
    </row>
    <row r="163" spans="1:13">
      <c r="A163" s="438">
        <v>2012901</v>
      </c>
      <c r="B163" s="398" t="s">
        <v>1621</v>
      </c>
      <c r="C163" s="307">
        <f t="shared" si="2"/>
        <v>477</v>
      </c>
      <c r="D163" s="432"/>
      <c r="E163" s="432"/>
      <c r="F163" s="438">
        <v>442</v>
      </c>
      <c r="G163" s="432"/>
      <c r="H163" s="432"/>
      <c r="I163" s="432"/>
      <c r="J163" s="432">
        <v>35</v>
      </c>
      <c r="K163" s="432"/>
      <c r="L163" s="432"/>
      <c r="M163" s="432"/>
    </row>
    <row r="164" spans="1:13">
      <c r="A164" s="438">
        <v>2012902</v>
      </c>
      <c r="B164" s="398" t="s">
        <v>1622</v>
      </c>
      <c r="C164" s="307">
        <f t="shared" si="2"/>
        <v>418</v>
      </c>
      <c r="D164" s="432"/>
      <c r="E164" s="432"/>
      <c r="F164" s="438"/>
      <c r="G164" s="432"/>
      <c r="H164" s="432"/>
      <c r="I164" s="432">
        <v>233</v>
      </c>
      <c r="J164" s="432">
        <v>135</v>
      </c>
      <c r="K164" s="432"/>
      <c r="L164" s="432">
        <v>28</v>
      </c>
      <c r="M164" s="432">
        <v>22</v>
      </c>
    </row>
    <row r="165" hidden="1" spans="1:13">
      <c r="A165" s="438">
        <v>2012903</v>
      </c>
      <c r="B165" s="398" t="s">
        <v>1623</v>
      </c>
      <c r="C165" s="307">
        <f t="shared" si="2"/>
        <v>0</v>
      </c>
      <c r="D165" s="432"/>
      <c r="E165" s="432"/>
      <c r="F165" s="438"/>
      <c r="G165" s="432"/>
      <c r="H165" s="432"/>
      <c r="I165" s="432"/>
      <c r="J165" s="432"/>
      <c r="K165" s="432"/>
      <c r="L165" s="432"/>
      <c r="M165" s="432"/>
    </row>
    <row r="166" hidden="1" spans="1:13">
      <c r="A166" s="438">
        <v>2012906</v>
      </c>
      <c r="B166" s="398" t="s">
        <v>1713</v>
      </c>
      <c r="C166" s="307">
        <f t="shared" si="2"/>
        <v>0</v>
      </c>
      <c r="D166" s="432"/>
      <c r="E166" s="432"/>
      <c r="F166" s="438"/>
      <c r="G166" s="432"/>
      <c r="H166" s="432"/>
      <c r="I166" s="432"/>
      <c r="J166" s="432"/>
      <c r="K166" s="432"/>
      <c r="L166" s="432"/>
      <c r="M166" s="432"/>
    </row>
    <row r="167" spans="1:13">
      <c r="A167" s="438">
        <v>2012950</v>
      </c>
      <c r="B167" s="398" t="s">
        <v>1630</v>
      </c>
      <c r="C167" s="307">
        <f t="shared" si="2"/>
        <v>286</v>
      </c>
      <c r="D167" s="432"/>
      <c r="E167" s="432"/>
      <c r="F167" s="438">
        <v>286</v>
      </c>
      <c r="G167" s="432"/>
      <c r="H167" s="432"/>
      <c r="I167" s="432"/>
      <c r="J167" s="432"/>
      <c r="K167" s="432"/>
      <c r="L167" s="432"/>
      <c r="M167" s="432"/>
    </row>
    <row r="168" spans="1:13">
      <c r="A168" s="438">
        <v>2012999</v>
      </c>
      <c r="B168" s="398" t="s">
        <v>1714</v>
      </c>
      <c r="C168" s="307">
        <f t="shared" si="2"/>
        <v>89</v>
      </c>
      <c r="D168" s="432"/>
      <c r="E168" s="432"/>
      <c r="F168" s="438"/>
      <c r="G168" s="432"/>
      <c r="H168" s="432"/>
      <c r="I168" s="432"/>
      <c r="J168" s="432"/>
      <c r="K168" s="432"/>
      <c r="L168" s="432">
        <v>89</v>
      </c>
      <c r="M168" s="432"/>
    </row>
    <row r="169" spans="1:13">
      <c r="A169" s="438">
        <v>20131</v>
      </c>
      <c r="B169" s="398" t="s">
        <v>1715</v>
      </c>
      <c r="C169" s="307">
        <f t="shared" si="2"/>
        <v>2192</v>
      </c>
      <c r="D169" s="432"/>
      <c r="E169" s="432"/>
      <c r="F169" s="438">
        <v>1175</v>
      </c>
      <c r="G169" s="432"/>
      <c r="H169" s="432"/>
      <c r="I169" s="432">
        <v>170</v>
      </c>
      <c r="J169" s="432">
        <v>521</v>
      </c>
      <c r="K169" s="432"/>
      <c r="L169" s="432"/>
      <c r="M169" s="432">
        <v>326</v>
      </c>
    </row>
    <row r="170" spans="1:13">
      <c r="A170" s="438">
        <v>2013101</v>
      </c>
      <c r="B170" s="398" t="s">
        <v>1621</v>
      </c>
      <c r="C170" s="307">
        <f t="shared" si="2"/>
        <v>781</v>
      </c>
      <c r="D170" s="432"/>
      <c r="E170" s="432"/>
      <c r="F170" s="438">
        <v>781</v>
      </c>
      <c r="G170" s="432"/>
      <c r="H170" s="432"/>
      <c r="I170" s="432"/>
      <c r="J170" s="432"/>
      <c r="K170" s="432"/>
      <c r="L170" s="432"/>
      <c r="M170" s="432"/>
    </row>
    <row r="171" spans="1:13">
      <c r="A171" s="438">
        <v>2013102</v>
      </c>
      <c r="B171" s="398" t="s">
        <v>1622</v>
      </c>
      <c r="C171" s="307">
        <f t="shared" si="2"/>
        <v>1017</v>
      </c>
      <c r="D171" s="432"/>
      <c r="E171" s="432"/>
      <c r="F171" s="438"/>
      <c r="G171" s="432"/>
      <c r="H171" s="432"/>
      <c r="I171" s="432">
        <v>170</v>
      </c>
      <c r="J171" s="432">
        <v>521</v>
      </c>
      <c r="K171" s="432"/>
      <c r="L171" s="432"/>
      <c r="M171" s="432">
        <v>326</v>
      </c>
    </row>
    <row r="172" hidden="1" spans="1:13">
      <c r="A172" s="438">
        <v>2013103</v>
      </c>
      <c r="B172" s="398" t="s">
        <v>1623</v>
      </c>
      <c r="C172" s="307">
        <f t="shared" si="2"/>
        <v>0</v>
      </c>
      <c r="D172" s="432"/>
      <c r="E172" s="432"/>
      <c r="F172" s="438"/>
      <c r="G172" s="432"/>
      <c r="H172" s="432"/>
      <c r="I172" s="432"/>
      <c r="J172" s="432"/>
      <c r="K172" s="432"/>
      <c r="L172" s="432"/>
      <c r="M172" s="432"/>
    </row>
    <row r="173" hidden="1" spans="1:13">
      <c r="A173" s="438">
        <v>2013105</v>
      </c>
      <c r="B173" s="398" t="s">
        <v>1716</v>
      </c>
      <c r="C173" s="307">
        <f t="shared" si="2"/>
        <v>0</v>
      </c>
      <c r="D173" s="432"/>
      <c r="E173" s="432"/>
      <c r="F173" s="438"/>
      <c r="G173" s="432"/>
      <c r="H173" s="432"/>
      <c r="I173" s="432"/>
      <c r="J173" s="432"/>
      <c r="K173" s="432"/>
      <c r="L173" s="432"/>
      <c r="M173" s="432"/>
    </row>
    <row r="174" spans="1:13">
      <c r="A174" s="438">
        <v>2013150</v>
      </c>
      <c r="B174" s="398" t="s">
        <v>1630</v>
      </c>
      <c r="C174" s="307">
        <f t="shared" si="2"/>
        <v>394</v>
      </c>
      <c r="D174" s="432"/>
      <c r="E174" s="432"/>
      <c r="F174" s="438">
        <v>394</v>
      </c>
      <c r="G174" s="432"/>
      <c r="H174" s="432"/>
      <c r="I174" s="432"/>
      <c r="J174" s="432"/>
      <c r="K174" s="432"/>
      <c r="L174" s="432"/>
      <c r="M174" s="432"/>
    </row>
    <row r="175" hidden="1" spans="1:13">
      <c r="A175" s="438">
        <v>2013199</v>
      </c>
      <c r="B175" s="398" t="s">
        <v>1717</v>
      </c>
      <c r="C175" s="307">
        <f t="shared" si="2"/>
        <v>0</v>
      </c>
      <c r="D175" s="432"/>
      <c r="E175" s="432"/>
      <c r="F175" s="438"/>
      <c r="G175" s="432"/>
      <c r="H175" s="432"/>
      <c r="I175" s="432"/>
      <c r="J175" s="432"/>
      <c r="K175" s="432"/>
      <c r="L175" s="432"/>
      <c r="M175" s="432"/>
    </row>
    <row r="176" spans="1:13">
      <c r="A176" s="438">
        <v>20132</v>
      </c>
      <c r="B176" s="398" t="s">
        <v>1718</v>
      </c>
      <c r="C176" s="307">
        <f t="shared" si="2"/>
        <v>1926</v>
      </c>
      <c r="D176" s="432"/>
      <c r="E176" s="432"/>
      <c r="F176" s="438">
        <v>834</v>
      </c>
      <c r="G176" s="432"/>
      <c r="H176" s="432"/>
      <c r="I176" s="432">
        <v>837</v>
      </c>
      <c r="J176" s="432"/>
      <c r="K176" s="432"/>
      <c r="L176" s="432">
        <v>85</v>
      </c>
      <c r="M176" s="432">
        <v>170</v>
      </c>
    </row>
    <row r="177" spans="1:13">
      <c r="A177" s="438">
        <v>2013201</v>
      </c>
      <c r="B177" s="398" t="s">
        <v>1621</v>
      </c>
      <c r="C177" s="307">
        <f t="shared" si="2"/>
        <v>659</v>
      </c>
      <c r="D177" s="432"/>
      <c r="E177" s="432"/>
      <c r="F177" s="438">
        <v>659</v>
      </c>
      <c r="G177" s="432"/>
      <c r="H177" s="432"/>
      <c r="I177" s="432"/>
      <c r="J177" s="432"/>
      <c r="K177" s="432"/>
      <c r="L177" s="432"/>
      <c r="M177" s="432"/>
    </row>
    <row r="178" spans="1:13">
      <c r="A178" s="438">
        <v>2013202</v>
      </c>
      <c r="B178" s="398" t="s">
        <v>1622</v>
      </c>
      <c r="C178" s="307">
        <f t="shared" si="2"/>
        <v>1021</v>
      </c>
      <c r="D178" s="432"/>
      <c r="E178" s="432"/>
      <c r="F178" s="438"/>
      <c r="G178" s="432"/>
      <c r="H178" s="432"/>
      <c r="I178" s="432">
        <v>766</v>
      </c>
      <c r="J178" s="432"/>
      <c r="K178" s="432"/>
      <c r="L178" s="432">
        <v>85</v>
      </c>
      <c r="M178" s="432">
        <v>170</v>
      </c>
    </row>
    <row r="179" spans="1:13">
      <c r="A179" s="438">
        <v>2013203</v>
      </c>
      <c r="B179" s="398" t="s">
        <v>1623</v>
      </c>
      <c r="C179" s="307">
        <f t="shared" si="2"/>
        <v>71</v>
      </c>
      <c r="D179" s="432"/>
      <c r="E179" s="432"/>
      <c r="F179" s="438"/>
      <c r="G179" s="432"/>
      <c r="H179" s="432"/>
      <c r="I179" s="432">
        <v>71</v>
      </c>
      <c r="J179" s="432"/>
      <c r="K179" s="432"/>
      <c r="L179" s="432"/>
      <c r="M179" s="432"/>
    </row>
    <row r="180" hidden="1" spans="1:13">
      <c r="A180" s="438">
        <v>2013204</v>
      </c>
      <c r="B180" s="398" t="s">
        <v>1719</v>
      </c>
      <c r="C180" s="307">
        <f t="shared" si="2"/>
        <v>0</v>
      </c>
      <c r="D180" s="432"/>
      <c r="E180" s="432"/>
      <c r="F180" s="438"/>
      <c r="G180" s="432"/>
      <c r="H180" s="432"/>
      <c r="I180" s="432"/>
      <c r="J180" s="432"/>
      <c r="K180" s="432"/>
      <c r="L180" s="432"/>
      <c r="M180" s="432"/>
    </row>
    <row r="181" spans="1:13">
      <c r="A181" s="438">
        <v>2013250</v>
      </c>
      <c r="B181" s="398" t="s">
        <v>1630</v>
      </c>
      <c r="C181" s="307">
        <f t="shared" si="2"/>
        <v>175</v>
      </c>
      <c r="D181" s="432"/>
      <c r="E181" s="432"/>
      <c r="F181" s="438">
        <v>175</v>
      </c>
      <c r="G181" s="432"/>
      <c r="H181" s="432"/>
      <c r="I181" s="432"/>
      <c r="J181" s="432"/>
      <c r="K181" s="432"/>
      <c r="L181" s="432"/>
      <c r="M181" s="432"/>
    </row>
    <row r="182" hidden="1" spans="1:13">
      <c r="A182" s="438">
        <v>2013299</v>
      </c>
      <c r="B182" s="398" t="s">
        <v>1720</v>
      </c>
      <c r="C182" s="307">
        <f t="shared" si="2"/>
        <v>0</v>
      </c>
      <c r="D182" s="432"/>
      <c r="E182" s="432"/>
      <c r="F182" s="438"/>
      <c r="G182" s="432"/>
      <c r="H182" s="432"/>
      <c r="I182" s="432"/>
      <c r="J182" s="432"/>
      <c r="K182" s="432"/>
      <c r="L182" s="432"/>
      <c r="M182" s="432"/>
    </row>
    <row r="183" spans="1:13">
      <c r="A183" s="438">
        <v>20133</v>
      </c>
      <c r="B183" s="398" t="s">
        <v>1721</v>
      </c>
      <c r="C183" s="307">
        <f t="shared" si="2"/>
        <v>1412</v>
      </c>
      <c r="D183" s="432"/>
      <c r="E183" s="432"/>
      <c r="F183" s="438">
        <v>664</v>
      </c>
      <c r="G183" s="432"/>
      <c r="H183" s="432"/>
      <c r="I183" s="432">
        <v>748</v>
      </c>
      <c r="J183" s="432">
        <v>0</v>
      </c>
      <c r="K183" s="432"/>
      <c r="L183" s="432"/>
      <c r="M183" s="432"/>
    </row>
    <row r="184" spans="1:13">
      <c r="A184" s="438">
        <v>2013301</v>
      </c>
      <c r="B184" s="398" t="s">
        <v>1621</v>
      </c>
      <c r="C184" s="307">
        <f t="shared" si="2"/>
        <v>525</v>
      </c>
      <c r="D184" s="432"/>
      <c r="E184" s="432"/>
      <c r="F184" s="438">
        <v>525</v>
      </c>
      <c r="G184" s="432"/>
      <c r="H184" s="432"/>
      <c r="I184" s="432"/>
      <c r="J184" s="432"/>
      <c r="K184" s="432"/>
      <c r="L184" s="432"/>
      <c r="M184" s="432"/>
    </row>
    <row r="185" spans="1:13">
      <c r="A185" s="438">
        <v>2013302</v>
      </c>
      <c r="B185" s="398" t="s">
        <v>1622</v>
      </c>
      <c r="C185" s="307">
        <f t="shared" si="2"/>
        <v>748</v>
      </c>
      <c r="D185" s="432"/>
      <c r="E185" s="432"/>
      <c r="F185" s="438"/>
      <c r="G185" s="432"/>
      <c r="H185" s="432"/>
      <c r="I185" s="432">
        <v>748</v>
      </c>
      <c r="J185" s="432">
        <v>0</v>
      </c>
      <c r="K185" s="432"/>
      <c r="L185" s="432"/>
      <c r="M185" s="432"/>
    </row>
    <row r="186" hidden="1" spans="1:13">
      <c r="A186" s="438">
        <v>2013303</v>
      </c>
      <c r="B186" s="398" t="s">
        <v>1623</v>
      </c>
      <c r="C186" s="307">
        <f t="shared" si="2"/>
        <v>0</v>
      </c>
      <c r="D186" s="432"/>
      <c r="E186" s="432"/>
      <c r="F186" s="438"/>
      <c r="G186" s="432"/>
      <c r="H186" s="432"/>
      <c r="I186" s="432"/>
      <c r="J186" s="432"/>
      <c r="K186" s="432"/>
      <c r="L186" s="432"/>
      <c r="M186" s="432"/>
    </row>
    <row r="187" hidden="1" spans="1:13">
      <c r="A187" s="438">
        <v>2013304</v>
      </c>
      <c r="B187" s="398" t="s">
        <v>1722</v>
      </c>
      <c r="C187" s="307">
        <f t="shared" si="2"/>
        <v>0</v>
      </c>
      <c r="D187" s="432"/>
      <c r="E187" s="432"/>
      <c r="F187" s="438"/>
      <c r="G187" s="432"/>
      <c r="H187" s="432"/>
      <c r="I187" s="432"/>
      <c r="J187" s="432"/>
      <c r="K187" s="432"/>
      <c r="L187" s="432"/>
      <c r="M187" s="432"/>
    </row>
    <row r="188" spans="1:13">
      <c r="A188" s="438">
        <v>2013350</v>
      </c>
      <c r="B188" s="398" t="s">
        <v>1630</v>
      </c>
      <c r="C188" s="307">
        <f t="shared" si="2"/>
        <v>139</v>
      </c>
      <c r="D188" s="432"/>
      <c r="E188" s="432"/>
      <c r="F188" s="445">
        <v>139</v>
      </c>
      <c r="G188" s="432"/>
      <c r="H188" s="432"/>
      <c r="I188" s="432"/>
      <c r="J188" s="432"/>
      <c r="K188" s="432"/>
      <c r="L188" s="432"/>
      <c r="M188" s="432"/>
    </row>
    <row r="189" hidden="1" spans="1:13">
      <c r="A189" s="438">
        <v>2013399</v>
      </c>
      <c r="B189" s="398" t="s">
        <v>1723</v>
      </c>
      <c r="C189" s="307">
        <f t="shared" si="2"/>
        <v>0</v>
      </c>
      <c r="D189" s="432"/>
      <c r="E189" s="432"/>
      <c r="F189" s="438"/>
      <c r="G189" s="432"/>
      <c r="H189" s="432"/>
      <c r="I189" s="432"/>
      <c r="J189" s="432"/>
      <c r="K189" s="432"/>
      <c r="L189" s="432"/>
      <c r="M189" s="432"/>
    </row>
    <row r="190" spans="1:13">
      <c r="A190" s="438">
        <v>20134</v>
      </c>
      <c r="B190" s="398" t="s">
        <v>1724</v>
      </c>
      <c r="C190" s="307">
        <f t="shared" si="2"/>
        <v>751</v>
      </c>
      <c r="D190" s="432"/>
      <c r="E190" s="432"/>
      <c r="F190" s="438">
        <v>456</v>
      </c>
      <c r="G190" s="432"/>
      <c r="H190" s="432"/>
      <c r="I190" s="432">
        <v>275</v>
      </c>
      <c r="J190" s="432"/>
      <c r="K190" s="432"/>
      <c r="L190" s="432">
        <v>20</v>
      </c>
      <c r="M190" s="432"/>
    </row>
    <row r="191" spans="1:13">
      <c r="A191" s="438">
        <v>2013401</v>
      </c>
      <c r="B191" s="398" t="s">
        <v>1621</v>
      </c>
      <c r="C191" s="307">
        <f t="shared" si="2"/>
        <v>364</v>
      </c>
      <c r="D191" s="432"/>
      <c r="E191" s="432"/>
      <c r="F191" s="438">
        <v>364</v>
      </c>
      <c r="G191" s="432"/>
      <c r="H191" s="432"/>
      <c r="I191" s="432"/>
      <c r="J191" s="432"/>
      <c r="K191" s="432"/>
      <c r="L191" s="432"/>
      <c r="M191" s="432"/>
    </row>
    <row r="192" spans="1:13">
      <c r="A192" s="438">
        <v>2013402</v>
      </c>
      <c r="B192" s="398" t="s">
        <v>1622</v>
      </c>
      <c r="C192" s="307">
        <f t="shared" si="2"/>
        <v>140</v>
      </c>
      <c r="D192" s="432"/>
      <c r="E192" s="432"/>
      <c r="F192" s="438"/>
      <c r="G192" s="432"/>
      <c r="H192" s="432"/>
      <c r="I192" s="432">
        <v>140</v>
      </c>
      <c r="J192" s="432"/>
      <c r="K192" s="432"/>
      <c r="L192" s="432"/>
      <c r="M192" s="432"/>
    </row>
    <row r="193" hidden="1" spans="1:13">
      <c r="A193" s="438">
        <v>2013403</v>
      </c>
      <c r="B193" s="398" t="s">
        <v>1623</v>
      </c>
      <c r="C193" s="307">
        <f t="shared" si="2"/>
        <v>0</v>
      </c>
      <c r="D193" s="432"/>
      <c r="E193" s="432"/>
      <c r="F193" s="438"/>
      <c r="G193" s="432"/>
      <c r="H193" s="432"/>
      <c r="I193" s="432"/>
      <c r="J193" s="432"/>
      <c r="K193" s="432"/>
      <c r="L193" s="432"/>
      <c r="M193" s="432"/>
    </row>
    <row r="194" spans="1:13">
      <c r="A194" s="438">
        <v>2013404</v>
      </c>
      <c r="B194" s="398" t="s">
        <v>1725</v>
      </c>
      <c r="C194" s="307">
        <f t="shared" si="2"/>
        <v>135</v>
      </c>
      <c r="D194" s="432"/>
      <c r="E194" s="432"/>
      <c r="F194" s="438"/>
      <c r="G194" s="432"/>
      <c r="H194" s="432"/>
      <c r="I194" s="432">
        <v>115</v>
      </c>
      <c r="J194" s="432"/>
      <c r="K194" s="432"/>
      <c r="L194" s="432">
        <v>20</v>
      </c>
      <c r="M194" s="432"/>
    </row>
    <row r="195" spans="1:13">
      <c r="A195" s="438">
        <v>2013405</v>
      </c>
      <c r="B195" s="398" t="s">
        <v>1726</v>
      </c>
      <c r="C195" s="307">
        <f t="shared" si="2"/>
        <v>20</v>
      </c>
      <c r="D195" s="432"/>
      <c r="E195" s="432"/>
      <c r="F195" s="438"/>
      <c r="G195" s="432"/>
      <c r="H195" s="432"/>
      <c r="I195" s="432">
        <v>20</v>
      </c>
      <c r="J195" s="432"/>
      <c r="K195" s="432"/>
      <c r="L195" s="432"/>
      <c r="M195" s="432"/>
    </row>
    <row r="196" spans="1:13">
      <c r="A196" s="438">
        <v>2013450</v>
      </c>
      <c r="B196" s="398" t="s">
        <v>1630</v>
      </c>
      <c r="C196" s="307">
        <f t="shared" si="2"/>
        <v>92</v>
      </c>
      <c r="D196" s="432"/>
      <c r="E196" s="432"/>
      <c r="F196" s="438">
        <v>92</v>
      </c>
      <c r="G196" s="432"/>
      <c r="H196" s="432"/>
      <c r="I196" s="432"/>
      <c r="J196" s="432"/>
      <c r="K196" s="432"/>
      <c r="L196" s="432"/>
      <c r="M196" s="432"/>
    </row>
    <row r="197" hidden="1" spans="1:13">
      <c r="A197" s="438">
        <v>2013499</v>
      </c>
      <c r="B197" s="398" t="s">
        <v>1727</v>
      </c>
      <c r="C197" s="307">
        <f t="shared" si="2"/>
        <v>0</v>
      </c>
      <c r="D197" s="432"/>
      <c r="E197" s="432"/>
      <c r="F197" s="438"/>
      <c r="G197" s="432"/>
      <c r="H197" s="432"/>
      <c r="I197" s="432"/>
      <c r="J197" s="432"/>
      <c r="K197" s="432"/>
      <c r="L197" s="432"/>
      <c r="M197" s="432"/>
    </row>
    <row r="198" hidden="1" spans="1:13">
      <c r="A198" s="438">
        <v>20135</v>
      </c>
      <c r="B198" s="398" t="s">
        <v>1728</v>
      </c>
      <c r="C198" s="307">
        <f t="shared" ref="C198:C261" si="3">D198+E198+F198+G198+H198+I198+J198+K198+L198+M198+N198+O198</f>
        <v>0</v>
      </c>
      <c r="D198" s="432"/>
      <c r="E198" s="432"/>
      <c r="F198" s="438"/>
      <c r="G198" s="432"/>
      <c r="H198" s="432"/>
      <c r="I198" s="432"/>
      <c r="J198" s="432"/>
      <c r="K198" s="432"/>
      <c r="L198" s="432"/>
      <c r="M198" s="432"/>
    </row>
    <row r="199" hidden="1" spans="1:13">
      <c r="A199" s="438">
        <v>2013501</v>
      </c>
      <c r="B199" s="398" t="s">
        <v>1621</v>
      </c>
      <c r="C199" s="307">
        <f t="shared" si="3"/>
        <v>0</v>
      </c>
      <c r="D199" s="432"/>
      <c r="E199" s="432"/>
      <c r="F199" s="438"/>
      <c r="G199" s="432"/>
      <c r="H199" s="432"/>
      <c r="I199" s="432"/>
      <c r="J199" s="432"/>
      <c r="K199" s="432"/>
      <c r="L199" s="432"/>
      <c r="M199" s="432"/>
    </row>
    <row r="200" hidden="1" spans="1:13">
      <c r="A200" s="438">
        <v>2013502</v>
      </c>
      <c r="B200" s="398" t="s">
        <v>1622</v>
      </c>
      <c r="C200" s="307">
        <f t="shared" si="3"/>
        <v>0</v>
      </c>
      <c r="D200" s="432"/>
      <c r="E200" s="432"/>
      <c r="F200" s="438"/>
      <c r="G200" s="432"/>
      <c r="H200" s="432"/>
      <c r="I200" s="432"/>
      <c r="J200" s="432"/>
      <c r="K200" s="432"/>
      <c r="L200" s="432"/>
      <c r="M200" s="432"/>
    </row>
    <row r="201" hidden="1" spans="1:13">
      <c r="A201" s="438">
        <v>2013503</v>
      </c>
      <c r="B201" s="398" t="s">
        <v>1623</v>
      </c>
      <c r="C201" s="307">
        <f t="shared" si="3"/>
        <v>0</v>
      </c>
      <c r="D201" s="432"/>
      <c r="E201" s="432"/>
      <c r="F201" s="438"/>
      <c r="G201" s="432"/>
      <c r="H201" s="432"/>
      <c r="I201" s="432"/>
      <c r="J201" s="432"/>
      <c r="K201" s="432"/>
      <c r="L201" s="432"/>
      <c r="M201" s="432"/>
    </row>
    <row r="202" hidden="1" spans="1:13">
      <c r="A202" s="438">
        <v>2013550</v>
      </c>
      <c r="B202" s="398" t="s">
        <v>1630</v>
      </c>
      <c r="C202" s="307">
        <f t="shared" si="3"/>
        <v>0</v>
      </c>
      <c r="D202" s="432"/>
      <c r="E202" s="432"/>
      <c r="F202" s="438"/>
      <c r="G202" s="432"/>
      <c r="H202" s="432"/>
      <c r="I202" s="432"/>
      <c r="J202" s="432"/>
      <c r="K202" s="432"/>
      <c r="L202" s="432"/>
      <c r="M202" s="432"/>
    </row>
    <row r="203" hidden="1" spans="1:13">
      <c r="A203" s="438">
        <v>2013599</v>
      </c>
      <c r="B203" s="398" t="s">
        <v>1729</v>
      </c>
      <c r="C203" s="307">
        <f t="shared" si="3"/>
        <v>0</v>
      </c>
      <c r="D203" s="432"/>
      <c r="E203" s="432"/>
      <c r="F203" s="438"/>
      <c r="G203" s="432"/>
      <c r="H203" s="432"/>
      <c r="I203" s="432"/>
      <c r="J203" s="432"/>
      <c r="K203" s="432"/>
      <c r="L203" s="432"/>
      <c r="M203" s="432"/>
    </row>
    <row r="204" spans="1:13">
      <c r="A204" s="438">
        <v>20136</v>
      </c>
      <c r="B204" s="398" t="s">
        <v>1730</v>
      </c>
      <c r="C204" s="307">
        <f t="shared" si="3"/>
        <v>2155</v>
      </c>
      <c r="D204" s="432"/>
      <c r="E204" s="432"/>
      <c r="F204" s="438">
        <v>905</v>
      </c>
      <c r="G204" s="432"/>
      <c r="H204" s="432"/>
      <c r="I204" s="432">
        <v>1131</v>
      </c>
      <c r="J204" s="432"/>
      <c r="K204" s="432"/>
      <c r="L204" s="432"/>
      <c r="M204" s="432">
        <v>119</v>
      </c>
    </row>
    <row r="205" spans="1:13">
      <c r="A205" s="438">
        <v>2013601</v>
      </c>
      <c r="B205" s="398" t="s">
        <v>1621</v>
      </c>
      <c r="C205" s="307">
        <f t="shared" si="3"/>
        <v>875</v>
      </c>
      <c r="D205" s="432"/>
      <c r="E205" s="432"/>
      <c r="F205" s="445">
        <v>875</v>
      </c>
      <c r="G205" s="432"/>
      <c r="H205" s="432"/>
      <c r="I205" s="432"/>
      <c r="J205" s="432"/>
      <c r="K205" s="432"/>
      <c r="L205" s="432"/>
      <c r="M205" s="432"/>
    </row>
    <row r="206" spans="1:13">
      <c r="A206" s="438">
        <v>2013602</v>
      </c>
      <c r="B206" s="398" t="s">
        <v>1622</v>
      </c>
      <c r="C206" s="307">
        <f t="shared" si="3"/>
        <v>337</v>
      </c>
      <c r="D206" s="432"/>
      <c r="E206" s="432"/>
      <c r="F206" s="438"/>
      <c r="G206" s="432"/>
      <c r="H206" s="432"/>
      <c r="I206" s="432">
        <v>218</v>
      </c>
      <c r="J206" s="432"/>
      <c r="K206" s="432"/>
      <c r="L206" s="432"/>
      <c r="M206" s="432">
        <v>119</v>
      </c>
    </row>
    <row r="207" hidden="1" spans="1:13">
      <c r="A207" s="438">
        <v>2013603</v>
      </c>
      <c r="B207" s="398" t="s">
        <v>1623</v>
      </c>
      <c r="C207" s="307">
        <f t="shared" si="3"/>
        <v>0</v>
      </c>
      <c r="D207" s="432"/>
      <c r="E207" s="432"/>
      <c r="F207" s="438"/>
      <c r="G207" s="432"/>
      <c r="H207" s="432"/>
      <c r="I207" s="432"/>
      <c r="J207" s="432"/>
      <c r="K207" s="432"/>
      <c r="L207" s="432"/>
      <c r="M207" s="432"/>
    </row>
    <row r="208" spans="1:13">
      <c r="A208" s="438">
        <v>2013650</v>
      </c>
      <c r="B208" s="398" t="s">
        <v>1630</v>
      </c>
      <c r="C208" s="307">
        <f t="shared" si="3"/>
        <v>30</v>
      </c>
      <c r="D208" s="432"/>
      <c r="E208" s="432"/>
      <c r="F208" s="438">
        <v>30</v>
      </c>
      <c r="G208" s="432"/>
      <c r="H208" s="432"/>
      <c r="I208" s="432"/>
      <c r="J208" s="432"/>
      <c r="K208" s="432"/>
      <c r="L208" s="432"/>
      <c r="M208" s="432"/>
    </row>
    <row r="209" spans="1:13">
      <c r="A209" s="438">
        <v>2013699</v>
      </c>
      <c r="B209" s="398" t="s">
        <v>1731</v>
      </c>
      <c r="C209" s="307">
        <f t="shared" si="3"/>
        <v>913</v>
      </c>
      <c r="D209" s="432"/>
      <c r="E209" s="432"/>
      <c r="F209" s="438"/>
      <c r="G209" s="432"/>
      <c r="H209" s="432"/>
      <c r="I209" s="432">
        <v>913</v>
      </c>
      <c r="J209" s="432"/>
      <c r="K209" s="432"/>
      <c r="L209" s="432"/>
      <c r="M209" s="432"/>
    </row>
    <row r="210" spans="1:13">
      <c r="A210" s="438">
        <v>20137</v>
      </c>
      <c r="B210" s="398" t="s">
        <v>1732</v>
      </c>
      <c r="C210" s="307">
        <f t="shared" si="3"/>
        <v>351</v>
      </c>
      <c r="D210" s="432"/>
      <c r="E210" s="432"/>
      <c r="F210" s="438">
        <v>281</v>
      </c>
      <c r="G210" s="432"/>
      <c r="H210" s="432"/>
      <c r="I210" s="432">
        <v>70</v>
      </c>
      <c r="J210" s="432">
        <v>0</v>
      </c>
      <c r="K210" s="432"/>
      <c r="L210" s="432"/>
      <c r="M210" s="432"/>
    </row>
    <row r="211" spans="1:13">
      <c r="A211" s="438">
        <v>2013701</v>
      </c>
      <c r="B211" s="398" t="s">
        <v>1621</v>
      </c>
      <c r="C211" s="307">
        <f t="shared" si="3"/>
        <v>123</v>
      </c>
      <c r="D211" s="432"/>
      <c r="E211" s="432"/>
      <c r="F211" s="438">
        <v>123</v>
      </c>
      <c r="G211" s="432"/>
      <c r="H211" s="432"/>
      <c r="I211" s="432"/>
      <c r="J211" s="432"/>
      <c r="K211" s="432"/>
      <c r="L211" s="432"/>
      <c r="M211" s="432"/>
    </row>
    <row r="212" spans="1:13">
      <c r="A212" s="438">
        <v>2013702</v>
      </c>
      <c r="B212" s="398" t="s">
        <v>1622</v>
      </c>
      <c r="C212" s="307">
        <f t="shared" si="3"/>
        <v>70</v>
      </c>
      <c r="D212" s="432"/>
      <c r="E212" s="432"/>
      <c r="F212" s="438"/>
      <c r="G212" s="432"/>
      <c r="H212" s="432"/>
      <c r="I212" s="432">
        <v>70</v>
      </c>
      <c r="J212" s="432">
        <v>0</v>
      </c>
      <c r="K212" s="432"/>
      <c r="L212" s="432"/>
      <c r="M212" s="432"/>
    </row>
    <row r="213" hidden="1" spans="1:13">
      <c r="A213" s="438">
        <v>2013703</v>
      </c>
      <c r="B213" s="398" t="s">
        <v>1623</v>
      </c>
      <c r="C213" s="307">
        <f t="shared" si="3"/>
        <v>0</v>
      </c>
      <c r="D213" s="432"/>
      <c r="E213" s="432"/>
      <c r="F213" s="438"/>
      <c r="G213" s="432"/>
      <c r="H213" s="432"/>
      <c r="I213" s="432"/>
      <c r="J213" s="432"/>
      <c r="K213" s="432"/>
      <c r="L213" s="432"/>
      <c r="M213" s="432"/>
    </row>
    <row r="214" hidden="1" spans="1:13">
      <c r="A214" s="438">
        <v>2013704</v>
      </c>
      <c r="B214" s="398" t="s">
        <v>1733</v>
      </c>
      <c r="C214" s="307">
        <f t="shared" si="3"/>
        <v>0</v>
      </c>
      <c r="D214" s="432"/>
      <c r="E214" s="432"/>
      <c r="F214" s="438"/>
      <c r="G214" s="432"/>
      <c r="H214" s="432"/>
      <c r="I214" s="432"/>
      <c r="J214" s="432"/>
      <c r="K214" s="432"/>
      <c r="L214" s="432"/>
      <c r="M214" s="432"/>
    </row>
    <row r="215" spans="1:13">
      <c r="A215" s="438">
        <v>2013750</v>
      </c>
      <c r="B215" s="398" t="s">
        <v>1630</v>
      </c>
      <c r="C215" s="307">
        <f t="shared" si="3"/>
        <v>158</v>
      </c>
      <c r="D215" s="432"/>
      <c r="E215" s="432"/>
      <c r="F215" s="438">
        <v>158</v>
      </c>
      <c r="G215" s="432"/>
      <c r="H215" s="432"/>
      <c r="I215" s="432"/>
      <c r="J215" s="432"/>
      <c r="K215" s="432"/>
      <c r="L215" s="432"/>
      <c r="M215" s="432"/>
    </row>
    <row r="216" hidden="1" spans="1:13">
      <c r="A216" s="438">
        <v>2013799</v>
      </c>
      <c r="B216" s="398" t="s">
        <v>1734</v>
      </c>
      <c r="C216" s="307">
        <f t="shared" si="3"/>
        <v>0</v>
      </c>
      <c r="D216" s="432"/>
      <c r="E216" s="432"/>
      <c r="F216" s="438"/>
      <c r="G216" s="432"/>
      <c r="H216" s="432"/>
      <c r="I216" s="432"/>
      <c r="J216" s="432"/>
      <c r="K216" s="432"/>
      <c r="L216" s="432"/>
      <c r="M216" s="432"/>
    </row>
    <row r="217" spans="1:13">
      <c r="A217" s="438">
        <v>20138</v>
      </c>
      <c r="B217" s="398" t="s">
        <v>1735</v>
      </c>
      <c r="C217" s="307">
        <f t="shared" si="3"/>
        <v>4962</v>
      </c>
      <c r="D217" s="432"/>
      <c r="E217" s="432"/>
      <c r="F217" s="438">
        <v>3626</v>
      </c>
      <c r="G217" s="432"/>
      <c r="H217" s="432"/>
      <c r="I217" s="432">
        <v>249</v>
      </c>
      <c r="J217" s="432">
        <v>662</v>
      </c>
      <c r="K217" s="432"/>
      <c r="L217" s="432">
        <v>270</v>
      </c>
      <c r="M217" s="432">
        <v>155</v>
      </c>
    </row>
    <row r="218" spans="1:13">
      <c r="A218" s="438">
        <v>2013801</v>
      </c>
      <c r="B218" s="398" t="s">
        <v>1621</v>
      </c>
      <c r="C218" s="307">
        <f t="shared" si="3"/>
        <v>3324</v>
      </c>
      <c r="D218" s="432"/>
      <c r="E218" s="432"/>
      <c r="F218" s="438">
        <v>3324</v>
      </c>
      <c r="G218" s="432"/>
      <c r="H218" s="432"/>
      <c r="I218" s="432"/>
      <c r="J218" s="432"/>
      <c r="K218" s="432"/>
      <c r="L218" s="432"/>
      <c r="M218" s="432"/>
    </row>
    <row r="219" hidden="1" spans="1:13">
      <c r="A219" s="438">
        <v>2013802</v>
      </c>
      <c r="B219" s="398" t="s">
        <v>1622</v>
      </c>
      <c r="C219" s="307">
        <f t="shared" si="3"/>
        <v>0</v>
      </c>
      <c r="D219" s="432"/>
      <c r="E219" s="432"/>
      <c r="F219" s="438"/>
      <c r="G219" s="432"/>
      <c r="H219" s="432"/>
      <c r="I219" s="432"/>
      <c r="J219" s="432"/>
      <c r="K219" s="432"/>
      <c r="L219" s="432"/>
      <c r="M219" s="432"/>
    </row>
    <row r="220" hidden="1" spans="1:13">
      <c r="A220" s="438">
        <v>2013803</v>
      </c>
      <c r="B220" s="398" t="s">
        <v>1623</v>
      </c>
      <c r="C220" s="307">
        <f t="shared" si="3"/>
        <v>0</v>
      </c>
      <c r="D220" s="432"/>
      <c r="E220" s="432"/>
      <c r="F220" s="438"/>
      <c r="G220" s="432"/>
      <c r="H220" s="432"/>
      <c r="I220" s="432"/>
      <c r="J220" s="432"/>
      <c r="K220" s="432"/>
      <c r="L220" s="432"/>
      <c r="M220" s="432"/>
    </row>
    <row r="221" spans="1:13">
      <c r="A221" s="438">
        <v>2013804</v>
      </c>
      <c r="B221" s="398" t="s">
        <v>1736</v>
      </c>
      <c r="C221" s="307">
        <f t="shared" si="3"/>
        <v>1062</v>
      </c>
      <c r="D221" s="432"/>
      <c r="E221" s="432"/>
      <c r="F221" s="438"/>
      <c r="G221" s="432"/>
      <c r="H221" s="432"/>
      <c r="I221" s="432">
        <v>249</v>
      </c>
      <c r="J221" s="432">
        <v>662</v>
      </c>
      <c r="K221" s="432"/>
      <c r="L221" s="432"/>
      <c r="M221" s="432">
        <v>151</v>
      </c>
    </row>
    <row r="222" hidden="1" spans="1:13">
      <c r="A222" s="438">
        <v>2013805</v>
      </c>
      <c r="B222" s="398" t="s">
        <v>1737</v>
      </c>
      <c r="C222" s="307">
        <f t="shared" si="3"/>
        <v>0</v>
      </c>
      <c r="D222" s="432"/>
      <c r="E222" s="432"/>
      <c r="F222" s="438"/>
      <c r="G222" s="432"/>
      <c r="H222" s="432"/>
      <c r="I222" s="432"/>
      <c r="J222" s="432"/>
      <c r="K222" s="432"/>
      <c r="L222" s="432"/>
      <c r="M222" s="432"/>
    </row>
    <row r="223" hidden="1" spans="1:13">
      <c r="A223" s="438">
        <v>2013808</v>
      </c>
      <c r="B223" s="398" t="s">
        <v>1662</v>
      </c>
      <c r="C223" s="307">
        <f t="shared" si="3"/>
        <v>0</v>
      </c>
      <c r="D223" s="432"/>
      <c r="E223" s="432"/>
      <c r="F223" s="438"/>
      <c r="G223" s="432"/>
      <c r="H223" s="432"/>
      <c r="I223" s="432"/>
      <c r="J223" s="432"/>
      <c r="K223" s="432"/>
      <c r="L223" s="432"/>
      <c r="M223" s="432"/>
    </row>
    <row r="224" spans="1:13">
      <c r="A224" s="438">
        <v>2013810</v>
      </c>
      <c r="B224" s="398" t="s">
        <v>1738</v>
      </c>
      <c r="C224" s="307">
        <f t="shared" si="3"/>
        <v>4</v>
      </c>
      <c r="D224" s="432"/>
      <c r="E224" s="432"/>
      <c r="F224" s="438"/>
      <c r="G224" s="432"/>
      <c r="H224" s="432"/>
      <c r="I224" s="432"/>
      <c r="J224" s="432"/>
      <c r="K224" s="432"/>
      <c r="L224" s="432"/>
      <c r="M224" s="432">
        <v>4</v>
      </c>
    </row>
    <row r="225" spans="1:13">
      <c r="A225" s="438">
        <v>2013812</v>
      </c>
      <c r="B225" s="398" t="s">
        <v>1739</v>
      </c>
      <c r="C225" s="307">
        <f t="shared" si="3"/>
        <v>21</v>
      </c>
      <c r="D225" s="432"/>
      <c r="E225" s="432"/>
      <c r="F225" s="438"/>
      <c r="G225" s="432"/>
      <c r="H225" s="432"/>
      <c r="I225" s="432"/>
      <c r="J225" s="432"/>
      <c r="K225" s="432"/>
      <c r="L225" s="432">
        <v>21</v>
      </c>
      <c r="M225" s="432"/>
    </row>
    <row r="226" hidden="1" spans="1:13">
      <c r="A226" s="438">
        <v>2013813</v>
      </c>
      <c r="B226" s="398" t="s">
        <v>1740</v>
      </c>
      <c r="C226" s="307">
        <f t="shared" si="3"/>
        <v>0</v>
      </c>
      <c r="D226" s="432"/>
      <c r="E226" s="432"/>
      <c r="F226" s="438"/>
      <c r="G226" s="432"/>
      <c r="H226" s="432"/>
      <c r="I226" s="432"/>
      <c r="J226" s="432"/>
      <c r="K226" s="432"/>
      <c r="L226" s="432"/>
      <c r="M226" s="432"/>
    </row>
    <row r="227" spans="1:13">
      <c r="A227" s="438">
        <v>2013814</v>
      </c>
      <c r="B227" s="398" t="s">
        <v>1741</v>
      </c>
      <c r="C227" s="307">
        <f t="shared" si="3"/>
        <v>3</v>
      </c>
      <c r="D227" s="432"/>
      <c r="E227" s="432"/>
      <c r="F227" s="438"/>
      <c r="G227" s="432"/>
      <c r="H227" s="432"/>
      <c r="I227" s="432"/>
      <c r="J227" s="432"/>
      <c r="K227" s="432"/>
      <c r="L227" s="432">
        <v>3</v>
      </c>
      <c r="M227" s="432"/>
    </row>
    <row r="228" spans="1:13">
      <c r="A228" s="438">
        <v>2013815</v>
      </c>
      <c r="B228" s="398" t="s">
        <v>1742</v>
      </c>
      <c r="C228" s="307">
        <f t="shared" si="3"/>
        <v>6</v>
      </c>
      <c r="D228" s="432"/>
      <c r="E228" s="432"/>
      <c r="F228" s="438"/>
      <c r="G228" s="432"/>
      <c r="H228" s="432"/>
      <c r="I228" s="432"/>
      <c r="J228" s="432"/>
      <c r="K228" s="432"/>
      <c r="L228" s="432">
        <v>6</v>
      </c>
      <c r="M228" s="432"/>
    </row>
    <row r="229" spans="1:13">
      <c r="A229" s="438">
        <v>2013816</v>
      </c>
      <c r="B229" s="398" t="s">
        <v>1743</v>
      </c>
      <c r="C229" s="307">
        <f t="shared" si="3"/>
        <v>238</v>
      </c>
      <c r="D229" s="432"/>
      <c r="E229" s="432"/>
      <c r="F229" s="438"/>
      <c r="G229" s="432"/>
      <c r="H229" s="432"/>
      <c r="I229" s="432"/>
      <c r="J229" s="432"/>
      <c r="K229" s="432"/>
      <c r="L229" s="432">
        <v>238</v>
      </c>
      <c r="M229" s="432"/>
    </row>
    <row r="230" spans="1:13">
      <c r="A230" s="438">
        <v>2013850</v>
      </c>
      <c r="B230" s="398" t="s">
        <v>1630</v>
      </c>
      <c r="C230" s="307">
        <f t="shared" si="3"/>
        <v>302</v>
      </c>
      <c r="D230" s="432"/>
      <c r="E230" s="432"/>
      <c r="F230" s="438">
        <v>302</v>
      </c>
      <c r="G230" s="432"/>
      <c r="H230" s="432"/>
      <c r="I230" s="432"/>
      <c r="J230" s="432"/>
      <c r="K230" s="432"/>
      <c r="L230" s="432"/>
      <c r="M230" s="432"/>
    </row>
    <row r="231" spans="1:13">
      <c r="A231" s="438">
        <v>2013899</v>
      </c>
      <c r="B231" s="398" t="s">
        <v>1744</v>
      </c>
      <c r="C231" s="307">
        <f t="shared" si="3"/>
        <v>2</v>
      </c>
      <c r="D231" s="432"/>
      <c r="E231" s="432"/>
      <c r="F231" s="438"/>
      <c r="G231" s="432"/>
      <c r="H231" s="432"/>
      <c r="I231" s="432"/>
      <c r="J231" s="432"/>
      <c r="K231" s="432"/>
      <c r="L231" s="432">
        <v>2</v>
      </c>
      <c r="M231" s="432"/>
    </row>
    <row r="232" spans="1:13">
      <c r="A232" s="438">
        <v>20139</v>
      </c>
      <c r="B232" s="398" t="s">
        <v>1745</v>
      </c>
      <c r="C232" s="307">
        <f t="shared" si="3"/>
        <v>713</v>
      </c>
      <c r="D232" s="432"/>
      <c r="E232" s="432"/>
      <c r="F232" s="438">
        <v>253</v>
      </c>
      <c r="G232" s="432"/>
      <c r="H232" s="432"/>
      <c r="I232" s="432">
        <v>239</v>
      </c>
      <c r="J232" s="432">
        <v>151</v>
      </c>
      <c r="K232" s="432"/>
      <c r="L232" s="432">
        <v>52</v>
      </c>
      <c r="M232" s="432">
        <v>18</v>
      </c>
    </row>
    <row r="233" spans="1:13">
      <c r="A233" s="438">
        <v>2013901</v>
      </c>
      <c r="B233" s="398" t="s">
        <v>1746</v>
      </c>
      <c r="C233" s="307">
        <f t="shared" si="3"/>
        <v>196</v>
      </c>
      <c r="D233" s="432"/>
      <c r="E233" s="432"/>
      <c r="F233" s="438">
        <v>196</v>
      </c>
      <c r="G233" s="432"/>
      <c r="H233" s="432"/>
      <c r="I233" s="432"/>
      <c r="J233" s="432"/>
      <c r="K233" s="432"/>
      <c r="L233" s="432"/>
      <c r="M233" s="432"/>
    </row>
    <row r="234" spans="1:13">
      <c r="A234" s="438">
        <v>2013902</v>
      </c>
      <c r="B234" s="398" t="s">
        <v>1622</v>
      </c>
      <c r="C234" s="307">
        <f t="shared" si="3"/>
        <v>408</v>
      </c>
      <c r="D234" s="432"/>
      <c r="E234" s="432"/>
      <c r="F234" s="438"/>
      <c r="G234" s="432"/>
      <c r="H234" s="432"/>
      <c r="I234" s="432">
        <v>239</v>
      </c>
      <c r="J234" s="432">
        <v>151</v>
      </c>
      <c r="K234" s="432"/>
      <c r="L234" s="432"/>
      <c r="M234" s="432">
        <v>18</v>
      </c>
    </row>
    <row r="235" spans="1:13">
      <c r="A235" s="438">
        <v>2013904</v>
      </c>
      <c r="B235" s="398" t="s">
        <v>1716</v>
      </c>
      <c r="C235" s="307">
        <f t="shared" si="3"/>
        <v>52</v>
      </c>
      <c r="D235" s="432"/>
      <c r="E235" s="432"/>
      <c r="F235" s="438"/>
      <c r="G235" s="432"/>
      <c r="H235" s="432"/>
      <c r="I235" s="432"/>
      <c r="J235" s="432"/>
      <c r="K235" s="432"/>
      <c r="L235" s="432">
        <v>52</v>
      </c>
      <c r="M235" s="432"/>
    </row>
    <row r="236" spans="1:13">
      <c r="A236" s="438">
        <v>2013950</v>
      </c>
      <c r="B236" s="398" t="s">
        <v>1747</v>
      </c>
      <c r="C236" s="307">
        <f t="shared" si="3"/>
        <v>57</v>
      </c>
      <c r="D236" s="432"/>
      <c r="E236" s="432"/>
      <c r="F236" s="438">
        <v>57</v>
      </c>
      <c r="G236" s="432"/>
      <c r="H236" s="432"/>
      <c r="I236" s="432"/>
      <c r="J236" s="432"/>
      <c r="K236" s="432"/>
      <c r="L236" s="432"/>
      <c r="M236" s="432"/>
    </row>
    <row r="237" spans="1:13">
      <c r="A237" s="438">
        <v>20140</v>
      </c>
      <c r="B237" s="398" t="s">
        <v>1748</v>
      </c>
      <c r="C237" s="307">
        <f t="shared" si="3"/>
        <v>773</v>
      </c>
      <c r="D237" s="432"/>
      <c r="E237" s="432"/>
      <c r="F237" s="438">
        <v>565</v>
      </c>
      <c r="G237" s="432"/>
      <c r="H237" s="432"/>
      <c r="I237" s="432">
        <v>30</v>
      </c>
      <c r="J237" s="432">
        <v>178</v>
      </c>
      <c r="K237" s="432"/>
      <c r="L237" s="432"/>
      <c r="M237" s="432"/>
    </row>
    <row r="238" spans="1:13">
      <c r="A238" s="438">
        <v>2014001</v>
      </c>
      <c r="B238" s="398" t="s">
        <v>1621</v>
      </c>
      <c r="C238" s="307">
        <f t="shared" si="3"/>
        <v>339</v>
      </c>
      <c r="D238" s="432"/>
      <c r="E238" s="432"/>
      <c r="F238" s="438">
        <v>339</v>
      </c>
      <c r="G238" s="432"/>
      <c r="H238" s="432"/>
      <c r="I238" s="432"/>
      <c r="J238" s="432"/>
      <c r="K238" s="432"/>
      <c r="L238" s="432"/>
      <c r="M238" s="432"/>
    </row>
    <row r="239" spans="1:13">
      <c r="A239" s="438">
        <v>2014002</v>
      </c>
      <c r="B239" s="398" t="s">
        <v>1622</v>
      </c>
      <c r="C239" s="307">
        <f t="shared" si="3"/>
        <v>208</v>
      </c>
      <c r="D239" s="432"/>
      <c r="E239" s="432"/>
      <c r="F239" s="438"/>
      <c r="G239" s="432"/>
      <c r="H239" s="432"/>
      <c r="I239" s="432">
        <v>30</v>
      </c>
      <c r="J239" s="432">
        <v>178</v>
      </c>
      <c r="K239" s="432"/>
      <c r="L239" s="432"/>
      <c r="M239" s="432"/>
    </row>
    <row r="240" hidden="1" spans="1:13">
      <c r="A240" s="438">
        <v>2014004</v>
      </c>
      <c r="B240" s="398" t="s">
        <v>1749</v>
      </c>
      <c r="C240" s="307">
        <f t="shared" si="3"/>
        <v>0</v>
      </c>
      <c r="D240" s="432"/>
      <c r="E240" s="432"/>
      <c r="F240" s="438"/>
      <c r="G240" s="432"/>
      <c r="H240" s="432"/>
      <c r="I240" s="432"/>
      <c r="J240" s="432"/>
      <c r="K240" s="432"/>
      <c r="L240" s="432"/>
      <c r="M240" s="432"/>
    </row>
    <row r="241" spans="1:13">
      <c r="A241" s="438">
        <v>2014050</v>
      </c>
      <c r="B241" s="398" t="s">
        <v>1630</v>
      </c>
      <c r="C241" s="307">
        <f t="shared" si="3"/>
        <v>226</v>
      </c>
      <c r="D241" s="432"/>
      <c r="E241" s="432"/>
      <c r="F241" s="438">
        <v>226</v>
      </c>
      <c r="G241" s="432"/>
      <c r="H241" s="432"/>
      <c r="I241" s="432"/>
      <c r="J241" s="432"/>
      <c r="K241" s="432"/>
      <c r="L241" s="432"/>
      <c r="M241" s="432"/>
    </row>
    <row r="242" spans="1:13">
      <c r="A242" s="438">
        <v>20141</v>
      </c>
      <c r="B242" s="398" t="s">
        <v>1750</v>
      </c>
      <c r="C242" s="307">
        <f t="shared" si="3"/>
        <v>1444</v>
      </c>
      <c r="D242" s="432"/>
      <c r="E242" s="432"/>
      <c r="F242" s="438">
        <v>442</v>
      </c>
      <c r="G242" s="432"/>
      <c r="H242" s="432"/>
      <c r="I242" s="432">
        <v>126</v>
      </c>
      <c r="J242" s="432">
        <v>650</v>
      </c>
      <c r="K242" s="432"/>
      <c r="L242" s="432"/>
      <c r="M242" s="432">
        <v>226</v>
      </c>
    </row>
    <row r="243" spans="1:13">
      <c r="A243" s="438">
        <v>2014101</v>
      </c>
      <c r="B243" s="398" t="s">
        <v>1621</v>
      </c>
      <c r="C243" s="307">
        <f t="shared" si="3"/>
        <v>234</v>
      </c>
      <c r="D243" s="432"/>
      <c r="E243" s="432"/>
      <c r="F243" s="438">
        <v>234</v>
      </c>
      <c r="G243" s="432"/>
      <c r="H243" s="432"/>
      <c r="I243" s="432"/>
      <c r="J243" s="432"/>
      <c r="K243" s="432"/>
      <c r="L243" s="432"/>
      <c r="M243" s="432"/>
    </row>
    <row r="244" spans="1:13">
      <c r="A244" s="438">
        <v>2014102</v>
      </c>
      <c r="B244" s="398" t="s">
        <v>1622</v>
      </c>
      <c r="C244" s="307">
        <f t="shared" si="3"/>
        <v>666</v>
      </c>
      <c r="D244" s="432"/>
      <c r="E244" s="432"/>
      <c r="F244" s="438"/>
      <c r="G244" s="432"/>
      <c r="H244" s="432"/>
      <c r="I244" s="432">
        <v>62</v>
      </c>
      <c r="J244" s="432">
        <v>378</v>
      </c>
      <c r="K244" s="432"/>
      <c r="L244" s="432"/>
      <c r="M244" s="432">
        <v>226</v>
      </c>
    </row>
    <row r="245" spans="1:13">
      <c r="A245" s="438">
        <v>2014150</v>
      </c>
      <c r="B245" s="398" t="s">
        <v>1630</v>
      </c>
      <c r="C245" s="307">
        <f t="shared" si="3"/>
        <v>208</v>
      </c>
      <c r="D245" s="432"/>
      <c r="E245" s="432"/>
      <c r="F245" s="438">
        <v>208</v>
      </c>
      <c r="G245" s="432"/>
      <c r="H245" s="432"/>
      <c r="I245" s="432"/>
      <c r="J245" s="432"/>
      <c r="K245" s="432"/>
      <c r="L245" s="432"/>
      <c r="M245" s="432"/>
    </row>
    <row r="246" spans="1:13">
      <c r="A246" s="438">
        <v>2014199</v>
      </c>
      <c r="B246" s="398" t="s">
        <v>1751</v>
      </c>
      <c r="C246" s="307">
        <f t="shared" si="3"/>
        <v>336</v>
      </c>
      <c r="D246" s="432"/>
      <c r="E246" s="432"/>
      <c r="F246" s="438"/>
      <c r="G246" s="432"/>
      <c r="H246" s="432"/>
      <c r="I246" s="432">
        <v>64</v>
      </c>
      <c r="J246" s="432">
        <v>272</v>
      </c>
      <c r="K246" s="432"/>
      <c r="L246" s="432"/>
      <c r="M246" s="432"/>
    </row>
    <row r="247" hidden="1" spans="1:13">
      <c r="A247" s="438">
        <v>20199</v>
      </c>
      <c r="B247" s="398" t="s">
        <v>1752</v>
      </c>
      <c r="C247" s="307">
        <f t="shared" si="3"/>
        <v>0</v>
      </c>
      <c r="D247" s="432"/>
      <c r="E247" s="432"/>
      <c r="F247" s="438"/>
      <c r="G247" s="432"/>
      <c r="H247" s="432"/>
      <c r="I247" s="432"/>
      <c r="J247" s="432"/>
      <c r="K247" s="432"/>
      <c r="L247" s="432"/>
      <c r="M247" s="432"/>
    </row>
    <row r="248" hidden="1" spans="1:13">
      <c r="A248" s="438">
        <v>2019901</v>
      </c>
      <c r="B248" s="398" t="s">
        <v>1753</v>
      </c>
      <c r="C248" s="307">
        <f t="shared" si="3"/>
        <v>0</v>
      </c>
      <c r="D248" s="432"/>
      <c r="E248" s="432"/>
      <c r="F248" s="438"/>
      <c r="G248" s="432"/>
      <c r="H248" s="432"/>
      <c r="I248" s="432"/>
      <c r="J248" s="432"/>
      <c r="K248" s="432"/>
      <c r="L248" s="432"/>
      <c r="M248" s="432"/>
    </row>
    <row r="249" hidden="1" spans="1:13">
      <c r="A249" s="438">
        <v>2019999</v>
      </c>
      <c r="B249" s="398" t="s">
        <v>1754</v>
      </c>
      <c r="C249" s="307">
        <f t="shared" si="3"/>
        <v>0</v>
      </c>
      <c r="D249" s="432"/>
      <c r="E249" s="432"/>
      <c r="F249" s="438"/>
      <c r="G249" s="432"/>
      <c r="H249" s="432"/>
      <c r="I249" s="432"/>
      <c r="J249" s="432"/>
      <c r="K249" s="432"/>
      <c r="L249" s="432"/>
      <c r="M249" s="432"/>
    </row>
    <row r="250" hidden="1" spans="1:13">
      <c r="A250" s="438">
        <v>202</v>
      </c>
      <c r="B250" s="439" t="s">
        <v>1755</v>
      </c>
      <c r="C250" s="307">
        <f t="shared" si="3"/>
        <v>0</v>
      </c>
      <c r="D250" s="432"/>
      <c r="E250" s="432"/>
      <c r="F250" s="438"/>
      <c r="G250" s="432"/>
      <c r="H250" s="432"/>
      <c r="I250" s="432"/>
      <c r="J250" s="432"/>
      <c r="K250" s="432"/>
      <c r="L250" s="432"/>
      <c r="M250" s="432"/>
    </row>
    <row r="251" hidden="1" spans="1:13">
      <c r="A251" s="438">
        <v>20201</v>
      </c>
      <c r="B251" s="398" t="s">
        <v>1756</v>
      </c>
      <c r="C251" s="307">
        <f t="shared" si="3"/>
        <v>0</v>
      </c>
      <c r="D251" s="432"/>
      <c r="E251" s="432"/>
      <c r="F251" s="438"/>
      <c r="G251" s="432"/>
      <c r="H251" s="432"/>
      <c r="I251" s="432"/>
      <c r="J251" s="432"/>
      <c r="K251" s="432"/>
      <c r="L251" s="432"/>
      <c r="M251" s="432"/>
    </row>
    <row r="252" hidden="1" spans="1:13">
      <c r="A252" s="438">
        <v>2020101</v>
      </c>
      <c r="B252" s="398" t="s">
        <v>1621</v>
      </c>
      <c r="C252" s="307">
        <f t="shared" si="3"/>
        <v>0</v>
      </c>
      <c r="D252" s="432"/>
      <c r="E252" s="432"/>
      <c r="F252" s="438"/>
      <c r="G252" s="432"/>
      <c r="H252" s="432"/>
      <c r="I252" s="432"/>
      <c r="J252" s="432"/>
      <c r="K252" s="432"/>
      <c r="L252" s="432"/>
      <c r="M252" s="432"/>
    </row>
    <row r="253" hidden="1" spans="1:13">
      <c r="A253" s="438">
        <v>2020102</v>
      </c>
      <c r="B253" s="398" t="s">
        <v>1622</v>
      </c>
      <c r="C253" s="307">
        <f t="shared" si="3"/>
        <v>0</v>
      </c>
      <c r="D253" s="432"/>
      <c r="E253" s="432"/>
      <c r="F253" s="438"/>
      <c r="G253" s="432"/>
      <c r="H253" s="432"/>
      <c r="I253" s="432"/>
      <c r="J253" s="432"/>
      <c r="K253" s="432"/>
      <c r="L253" s="432"/>
      <c r="M253" s="432"/>
    </row>
    <row r="254" hidden="1" spans="1:13">
      <c r="A254" s="438">
        <v>2020103</v>
      </c>
      <c r="B254" s="398" t="s">
        <v>1623</v>
      </c>
      <c r="C254" s="307">
        <f t="shared" si="3"/>
        <v>0</v>
      </c>
      <c r="D254" s="432"/>
      <c r="E254" s="432"/>
      <c r="F254" s="438"/>
      <c r="G254" s="432"/>
      <c r="H254" s="432"/>
      <c r="I254" s="432"/>
      <c r="J254" s="432"/>
      <c r="K254" s="432"/>
      <c r="L254" s="432"/>
      <c r="M254" s="432"/>
    </row>
    <row r="255" hidden="1" spans="1:13">
      <c r="A255" s="438">
        <v>2020104</v>
      </c>
      <c r="B255" s="398" t="s">
        <v>1716</v>
      </c>
      <c r="C255" s="307">
        <f t="shared" si="3"/>
        <v>0</v>
      </c>
      <c r="D255" s="432"/>
      <c r="E255" s="432"/>
      <c r="F255" s="438"/>
      <c r="G255" s="432"/>
      <c r="H255" s="432"/>
      <c r="I255" s="432"/>
      <c r="J255" s="432"/>
      <c r="K255" s="432"/>
      <c r="L255" s="432"/>
      <c r="M255" s="432"/>
    </row>
    <row r="256" hidden="1" spans="1:13">
      <c r="A256" s="438">
        <v>2020150</v>
      </c>
      <c r="B256" s="398" t="s">
        <v>1630</v>
      </c>
      <c r="C256" s="307">
        <f t="shared" si="3"/>
        <v>0</v>
      </c>
      <c r="D256" s="432"/>
      <c r="E256" s="432"/>
      <c r="F256" s="438"/>
      <c r="G256" s="432"/>
      <c r="H256" s="432"/>
      <c r="I256" s="432"/>
      <c r="J256" s="432"/>
      <c r="K256" s="432"/>
      <c r="L256" s="432"/>
      <c r="M256" s="432"/>
    </row>
    <row r="257" hidden="1" spans="1:13">
      <c r="A257" s="438">
        <v>2020199</v>
      </c>
      <c r="B257" s="398" t="s">
        <v>1757</v>
      </c>
      <c r="C257" s="307">
        <f t="shared" si="3"/>
        <v>0</v>
      </c>
      <c r="D257" s="432"/>
      <c r="E257" s="432"/>
      <c r="F257" s="438"/>
      <c r="G257" s="432"/>
      <c r="H257" s="432"/>
      <c r="I257" s="432"/>
      <c r="J257" s="432"/>
      <c r="K257" s="432"/>
      <c r="L257" s="432"/>
      <c r="M257" s="432"/>
    </row>
    <row r="258" hidden="1" spans="1:13">
      <c r="A258" s="438">
        <v>20202</v>
      </c>
      <c r="B258" s="398" t="s">
        <v>1758</v>
      </c>
      <c r="C258" s="307">
        <f t="shared" si="3"/>
        <v>0</v>
      </c>
      <c r="D258" s="432"/>
      <c r="E258" s="432"/>
      <c r="F258" s="438"/>
      <c r="G258" s="432"/>
      <c r="H258" s="432"/>
      <c r="I258" s="432"/>
      <c r="J258" s="432"/>
      <c r="K258" s="432"/>
      <c r="L258" s="432"/>
      <c r="M258" s="432"/>
    </row>
    <row r="259" hidden="1" spans="1:13">
      <c r="A259" s="438">
        <v>2020201</v>
      </c>
      <c r="B259" s="398" t="s">
        <v>1759</v>
      </c>
      <c r="C259" s="307">
        <f t="shared" si="3"/>
        <v>0</v>
      </c>
      <c r="D259" s="432"/>
      <c r="E259" s="432"/>
      <c r="F259" s="438"/>
      <c r="G259" s="432"/>
      <c r="H259" s="432"/>
      <c r="I259" s="432"/>
      <c r="J259" s="432"/>
      <c r="K259" s="432"/>
      <c r="L259" s="432"/>
      <c r="M259" s="432"/>
    </row>
    <row r="260" hidden="1" spans="1:13">
      <c r="A260" s="438">
        <v>2020202</v>
      </c>
      <c r="B260" s="398" t="s">
        <v>1760</v>
      </c>
      <c r="C260" s="307">
        <f t="shared" si="3"/>
        <v>0</v>
      </c>
      <c r="D260" s="432"/>
      <c r="E260" s="432"/>
      <c r="F260" s="438"/>
      <c r="G260" s="432"/>
      <c r="H260" s="432"/>
      <c r="I260" s="432"/>
      <c r="J260" s="432"/>
      <c r="K260" s="432"/>
      <c r="L260" s="432"/>
      <c r="M260" s="432"/>
    </row>
    <row r="261" hidden="1" spans="1:13">
      <c r="A261" s="438">
        <v>20203</v>
      </c>
      <c r="B261" s="398" t="s">
        <v>1761</v>
      </c>
      <c r="C261" s="307">
        <f t="shared" si="3"/>
        <v>0</v>
      </c>
      <c r="D261" s="432"/>
      <c r="E261" s="432"/>
      <c r="F261" s="438"/>
      <c r="G261" s="432"/>
      <c r="H261" s="432"/>
      <c r="I261" s="432"/>
      <c r="J261" s="432"/>
      <c r="K261" s="432"/>
      <c r="L261" s="432"/>
      <c r="M261" s="432"/>
    </row>
    <row r="262" hidden="1" spans="1:13">
      <c r="A262" s="438">
        <v>2020304</v>
      </c>
      <c r="B262" s="439" t="s">
        <v>1762</v>
      </c>
      <c r="C262" s="307">
        <f t="shared" ref="C262:C325" si="4">D262+E262+F262+G262+H262+I262+J262+K262+L262+M262+N262+O262</f>
        <v>0</v>
      </c>
      <c r="D262" s="432"/>
      <c r="E262" s="432"/>
      <c r="F262" s="438"/>
      <c r="G262" s="432"/>
      <c r="H262" s="432"/>
      <c r="I262" s="432"/>
      <c r="J262" s="432"/>
      <c r="K262" s="432"/>
      <c r="L262" s="432"/>
      <c r="M262" s="432"/>
    </row>
    <row r="263" hidden="1" spans="1:13">
      <c r="A263" s="438">
        <v>2020306</v>
      </c>
      <c r="B263" s="398" t="s">
        <v>1763</v>
      </c>
      <c r="C263" s="307">
        <f t="shared" si="4"/>
        <v>0</v>
      </c>
      <c r="D263" s="432"/>
      <c r="E263" s="432"/>
      <c r="F263" s="438"/>
      <c r="G263" s="432"/>
      <c r="H263" s="432"/>
      <c r="I263" s="432"/>
      <c r="J263" s="432"/>
      <c r="K263" s="432"/>
      <c r="L263" s="432"/>
      <c r="M263" s="432"/>
    </row>
    <row r="264" hidden="1" spans="1:13">
      <c r="A264" s="438">
        <v>20204</v>
      </c>
      <c r="B264" s="398" t="s">
        <v>1764</v>
      </c>
      <c r="C264" s="307">
        <f t="shared" si="4"/>
        <v>0</v>
      </c>
      <c r="D264" s="432"/>
      <c r="E264" s="432"/>
      <c r="F264" s="438"/>
      <c r="G264" s="432"/>
      <c r="H264" s="432"/>
      <c r="I264" s="432"/>
      <c r="J264" s="432"/>
      <c r="K264" s="432"/>
      <c r="L264" s="432"/>
      <c r="M264" s="432"/>
    </row>
    <row r="265" hidden="1" spans="1:13">
      <c r="A265" s="438">
        <v>2020401</v>
      </c>
      <c r="B265" s="398" t="s">
        <v>1765</v>
      </c>
      <c r="C265" s="307">
        <f t="shared" si="4"/>
        <v>0</v>
      </c>
      <c r="D265" s="432"/>
      <c r="E265" s="432"/>
      <c r="F265" s="438"/>
      <c r="G265" s="432"/>
      <c r="H265" s="432"/>
      <c r="I265" s="432"/>
      <c r="J265" s="432"/>
      <c r="K265" s="432"/>
      <c r="L265" s="432"/>
      <c r="M265" s="432"/>
    </row>
    <row r="266" hidden="1" spans="1:13">
      <c r="A266" s="438">
        <v>2020402</v>
      </c>
      <c r="B266" s="398" t="s">
        <v>1766</v>
      </c>
      <c r="C266" s="307">
        <f t="shared" si="4"/>
        <v>0</v>
      </c>
      <c r="D266" s="432"/>
      <c r="E266" s="432"/>
      <c r="F266" s="438"/>
      <c r="G266" s="432"/>
      <c r="H266" s="432"/>
      <c r="I266" s="432"/>
      <c r="J266" s="432"/>
      <c r="K266" s="432"/>
      <c r="L266" s="432"/>
      <c r="M266" s="432"/>
    </row>
    <row r="267" hidden="1" spans="1:13">
      <c r="A267" s="438">
        <v>2020403</v>
      </c>
      <c r="B267" s="398" t="s">
        <v>1767</v>
      </c>
      <c r="C267" s="307">
        <f t="shared" si="4"/>
        <v>0</v>
      </c>
      <c r="D267" s="432"/>
      <c r="E267" s="432"/>
      <c r="F267" s="438"/>
      <c r="G267" s="432"/>
      <c r="H267" s="432"/>
      <c r="I267" s="432"/>
      <c r="J267" s="432"/>
      <c r="K267" s="432"/>
      <c r="L267" s="432"/>
      <c r="M267" s="432"/>
    </row>
    <row r="268" hidden="1" spans="1:13">
      <c r="A268" s="438">
        <v>2020404</v>
      </c>
      <c r="B268" s="398" t="s">
        <v>1768</v>
      </c>
      <c r="C268" s="307">
        <f t="shared" si="4"/>
        <v>0</v>
      </c>
      <c r="D268" s="432"/>
      <c r="E268" s="432"/>
      <c r="F268" s="438"/>
      <c r="G268" s="432"/>
      <c r="H268" s="432"/>
      <c r="I268" s="432"/>
      <c r="J268" s="432"/>
      <c r="K268" s="432"/>
      <c r="L268" s="432"/>
      <c r="M268" s="432"/>
    </row>
    <row r="269" hidden="1" spans="1:13">
      <c r="A269" s="438">
        <v>2020499</v>
      </c>
      <c r="B269" s="398" t="s">
        <v>1769</v>
      </c>
      <c r="C269" s="307">
        <f t="shared" si="4"/>
        <v>0</v>
      </c>
      <c r="D269" s="432"/>
      <c r="E269" s="432"/>
      <c r="F269" s="438"/>
      <c r="G269" s="432"/>
      <c r="H269" s="432"/>
      <c r="I269" s="432"/>
      <c r="J269" s="432"/>
      <c r="K269" s="432"/>
      <c r="L269" s="432"/>
      <c r="M269" s="432"/>
    </row>
    <row r="270" hidden="1" spans="1:13">
      <c r="A270" s="438">
        <v>20205</v>
      </c>
      <c r="B270" s="398" t="s">
        <v>1770</v>
      </c>
      <c r="C270" s="307">
        <f t="shared" si="4"/>
        <v>0</v>
      </c>
      <c r="D270" s="432"/>
      <c r="E270" s="432"/>
      <c r="F270" s="438"/>
      <c r="G270" s="432"/>
      <c r="H270" s="432"/>
      <c r="I270" s="432"/>
      <c r="J270" s="432"/>
      <c r="K270" s="432"/>
      <c r="L270" s="432"/>
      <c r="M270" s="432"/>
    </row>
    <row r="271" hidden="1" spans="1:13">
      <c r="A271" s="438">
        <v>2020503</v>
      </c>
      <c r="B271" s="398" t="s">
        <v>1771</v>
      </c>
      <c r="C271" s="307">
        <f t="shared" si="4"/>
        <v>0</v>
      </c>
      <c r="D271" s="432"/>
      <c r="E271" s="432"/>
      <c r="F271" s="438"/>
      <c r="G271" s="432"/>
      <c r="H271" s="432"/>
      <c r="I271" s="432"/>
      <c r="J271" s="432"/>
      <c r="K271" s="432"/>
      <c r="L271" s="432"/>
      <c r="M271" s="432"/>
    </row>
    <row r="272" hidden="1" spans="1:13">
      <c r="A272" s="438">
        <v>2020504</v>
      </c>
      <c r="B272" s="398" t="s">
        <v>1772</v>
      </c>
      <c r="C272" s="307">
        <f t="shared" si="4"/>
        <v>0</v>
      </c>
      <c r="D272" s="432"/>
      <c r="E272" s="432"/>
      <c r="F272" s="438"/>
      <c r="G272" s="432"/>
      <c r="H272" s="432"/>
      <c r="I272" s="432"/>
      <c r="J272" s="432"/>
      <c r="K272" s="432"/>
      <c r="L272" s="432"/>
      <c r="M272" s="432"/>
    </row>
    <row r="273" hidden="1" spans="1:13">
      <c r="A273" s="438">
        <v>2020505</v>
      </c>
      <c r="B273" s="398" t="s">
        <v>1773</v>
      </c>
      <c r="C273" s="307">
        <f t="shared" si="4"/>
        <v>0</v>
      </c>
      <c r="D273" s="432"/>
      <c r="E273" s="432"/>
      <c r="F273" s="438"/>
      <c r="G273" s="432"/>
      <c r="H273" s="432"/>
      <c r="I273" s="432"/>
      <c r="J273" s="432"/>
      <c r="K273" s="432"/>
      <c r="L273" s="432"/>
      <c r="M273" s="432"/>
    </row>
    <row r="274" hidden="1" spans="1:13">
      <c r="A274" s="438">
        <v>2020599</v>
      </c>
      <c r="B274" s="398" t="s">
        <v>1774</v>
      </c>
      <c r="C274" s="307">
        <f t="shared" si="4"/>
        <v>0</v>
      </c>
      <c r="D274" s="432"/>
      <c r="E274" s="432"/>
      <c r="F274" s="438"/>
      <c r="G274" s="432"/>
      <c r="H274" s="432"/>
      <c r="I274" s="432"/>
      <c r="J274" s="432"/>
      <c r="K274" s="432"/>
      <c r="L274" s="432"/>
      <c r="M274" s="432"/>
    </row>
    <row r="275" hidden="1" spans="1:13">
      <c r="A275" s="438">
        <v>20206</v>
      </c>
      <c r="B275" s="398" t="s">
        <v>1775</v>
      </c>
      <c r="C275" s="307">
        <f t="shared" si="4"/>
        <v>0</v>
      </c>
      <c r="D275" s="432"/>
      <c r="E275" s="432"/>
      <c r="F275" s="438"/>
      <c r="G275" s="432"/>
      <c r="H275" s="432"/>
      <c r="I275" s="432"/>
      <c r="J275" s="432"/>
      <c r="K275" s="432"/>
      <c r="L275" s="432"/>
      <c r="M275" s="432"/>
    </row>
    <row r="276" hidden="1" spans="1:13">
      <c r="A276" s="438">
        <v>2020601</v>
      </c>
      <c r="B276" s="398" t="s">
        <v>1776</v>
      </c>
      <c r="C276" s="307">
        <f t="shared" si="4"/>
        <v>0</v>
      </c>
      <c r="D276" s="432"/>
      <c r="E276" s="432"/>
      <c r="F276" s="438"/>
      <c r="G276" s="432"/>
      <c r="H276" s="432"/>
      <c r="I276" s="432"/>
      <c r="J276" s="432"/>
      <c r="K276" s="432"/>
      <c r="L276" s="432"/>
      <c r="M276" s="432"/>
    </row>
    <row r="277" hidden="1" spans="1:13">
      <c r="A277" s="438">
        <v>20207</v>
      </c>
      <c r="B277" s="398" t="s">
        <v>1777</v>
      </c>
      <c r="C277" s="307">
        <f t="shared" si="4"/>
        <v>0</v>
      </c>
      <c r="D277" s="432"/>
      <c r="E277" s="432"/>
      <c r="F277" s="438"/>
      <c r="G277" s="432"/>
      <c r="H277" s="432"/>
      <c r="I277" s="432"/>
      <c r="J277" s="432"/>
      <c r="K277" s="432"/>
      <c r="L277" s="432"/>
      <c r="M277" s="432"/>
    </row>
    <row r="278" hidden="1" spans="1:13">
      <c r="A278" s="438">
        <v>2020701</v>
      </c>
      <c r="B278" s="398" t="s">
        <v>1778</v>
      </c>
      <c r="C278" s="307">
        <f t="shared" si="4"/>
        <v>0</v>
      </c>
      <c r="D278" s="432"/>
      <c r="E278" s="432"/>
      <c r="F278" s="438"/>
      <c r="G278" s="432"/>
      <c r="H278" s="432"/>
      <c r="I278" s="432"/>
      <c r="J278" s="432"/>
      <c r="K278" s="432"/>
      <c r="L278" s="432"/>
      <c r="M278" s="432"/>
    </row>
    <row r="279" hidden="1" spans="1:13">
      <c r="A279" s="438">
        <v>2020702</v>
      </c>
      <c r="B279" s="398" t="s">
        <v>1779</v>
      </c>
      <c r="C279" s="307">
        <f t="shared" si="4"/>
        <v>0</v>
      </c>
      <c r="D279" s="432"/>
      <c r="E279" s="432"/>
      <c r="F279" s="438"/>
      <c r="G279" s="432"/>
      <c r="H279" s="432"/>
      <c r="I279" s="432"/>
      <c r="J279" s="432"/>
      <c r="K279" s="432"/>
      <c r="L279" s="432"/>
      <c r="M279" s="432"/>
    </row>
    <row r="280" hidden="1" spans="1:13">
      <c r="A280" s="438">
        <v>2020703</v>
      </c>
      <c r="B280" s="398" t="s">
        <v>1780</v>
      </c>
      <c r="C280" s="307">
        <f t="shared" si="4"/>
        <v>0</v>
      </c>
      <c r="D280" s="432"/>
      <c r="E280" s="432"/>
      <c r="F280" s="438"/>
      <c r="G280" s="432"/>
      <c r="H280" s="432"/>
      <c r="I280" s="432"/>
      <c r="J280" s="432"/>
      <c r="K280" s="432"/>
      <c r="L280" s="432"/>
      <c r="M280" s="432"/>
    </row>
    <row r="281" hidden="1" spans="1:13">
      <c r="A281" s="438">
        <v>2020799</v>
      </c>
      <c r="B281" s="398" t="s">
        <v>1781</v>
      </c>
      <c r="C281" s="307">
        <f t="shared" si="4"/>
        <v>0</v>
      </c>
      <c r="D281" s="432"/>
      <c r="E281" s="432"/>
      <c r="F281" s="438"/>
      <c r="G281" s="432"/>
      <c r="H281" s="432"/>
      <c r="I281" s="432"/>
      <c r="J281" s="432"/>
      <c r="K281" s="432"/>
      <c r="L281" s="432"/>
      <c r="M281" s="432"/>
    </row>
    <row r="282" hidden="1" spans="1:13">
      <c r="A282" s="438">
        <v>20208</v>
      </c>
      <c r="B282" s="398" t="s">
        <v>1782</v>
      </c>
      <c r="C282" s="307">
        <f t="shared" si="4"/>
        <v>0</v>
      </c>
      <c r="D282" s="432"/>
      <c r="E282" s="432"/>
      <c r="F282" s="438"/>
      <c r="G282" s="432"/>
      <c r="H282" s="432"/>
      <c r="I282" s="432"/>
      <c r="J282" s="432"/>
      <c r="K282" s="432"/>
      <c r="L282" s="432"/>
      <c r="M282" s="432"/>
    </row>
    <row r="283" hidden="1" spans="1:13">
      <c r="A283" s="438">
        <v>2020801</v>
      </c>
      <c r="B283" s="398" t="s">
        <v>1621</v>
      </c>
      <c r="C283" s="307">
        <f t="shared" si="4"/>
        <v>0</v>
      </c>
      <c r="D283" s="432"/>
      <c r="E283" s="432"/>
      <c r="F283" s="438"/>
      <c r="G283" s="432"/>
      <c r="H283" s="432"/>
      <c r="I283" s="432"/>
      <c r="J283" s="432"/>
      <c r="K283" s="432"/>
      <c r="L283" s="432"/>
      <c r="M283" s="432"/>
    </row>
    <row r="284" hidden="1" spans="1:13">
      <c r="A284" s="438">
        <v>2020802</v>
      </c>
      <c r="B284" s="398" t="s">
        <v>1622</v>
      </c>
      <c r="C284" s="307">
        <f t="shared" si="4"/>
        <v>0</v>
      </c>
      <c r="D284" s="432"/>
      <c r="E284" s="432"/>
      <c r="F284" s="438"/>
      <c r="G284" s="432"/>
      <c r="H284" s="432"/>
      <c r="I284" s="432"/>
      <c r="J284" s="432"/>
      <c r="K284" s="432"/>
      <c r="L284" s="432"/>
      <c r="M284" s="432"/>
    </row>
    <row r="285" hidden="1" spans="1:13">
      <c r="A285" s="438">
        <v>2020803</v>
      </c>
      <c r="B285" s="398" t="s">
        <v>1623</v>
      </c>
      <c r="C285" s="307">
        <f t="shared" si="4"/>
        <v>0</v>
      </c>
      <c r="D285" s="432"/>
      <c r="E285" s="432"/>
      <c r="F285" s="438"/>
      <c r="G285" s="432"/>
      <c r="H285" s="432"/>
      <c r="I285" s="432"/>
      <c r="J285" s="432"/>
      <c r="K285" s="432"/>
      <c r="L285" s="432"/>
      <c r="M285" s="432"/>
    </row>
    <row r="286" hidden="1" spans="1:13">
      <c r="A286" s="438">
        <v>2020850</v>
      </c>
      <c r="B286" s="398" t="s">
        <v>1630</v>
      </c>
      <c r="C286" s="307">
        <f t="shared" si="4"/>
        <v>0</v>
      </c>
      <c r="D286" s="432"/>
      <c r="E286" s="432"/>
      <c r="F286" s="438"/>
      <c r="G286" s="432"/>
      <c r="H286" s="432"/>
      <c r="I286" s="432"/>
      <c r="J286" s="432"/>
      <c r="K286" s="432"/>
      <c r="L286" s="432"/>
      <c r="M286" s="432"/>
    </row>
    <row r="287" hidden="1" spans="1:13">
      <c r="A287" s="438">
        <v>2020899</v>
      </c>
      <c r="B287" s="398" t="s">
        <v>1783</v>
      </c>
      <c r="C287" s="307">
        <f t="shared" si="4"/>
        <v>0</v>
      </c>
      <c r="D287" s="432"/>
      <c r="E287" s="432"/>
      <c r="F287" s="438"/>
      <c r="G287" s="432"/>
      <c r="H287" s="432"/>
      <c r="I287" s="432"/>
      <c r="J287" s="432"/>
      <c r="K287" s="432"/>
      <c r="L287" s="432"/>
      <c r="M287" s="432"/>
    </row>
    <row r="288" hidden="1" spans="1:13">
      <c r="A288" s="438">
        <v>20299</v>
      </c>
      <c r="B288" s="398" t="s">
        <v>1784</v>
      </c>
      <c r="C288" s="307">
        <f t="shared" si="4"/>
        <v>0</v>
      </c>
      <c r="D288" s="432"/>
      <c r="E288" s="432"/>
      <c r="F288" s="438"/>
      <c r="G288" s="432"/>
      <c r="H288" s="432"/>
      <c r="I288" s="432"/>
      <c r="J288" s="432"/>
      <c r="K288" s="432"/>
      <c r="L288" s="432"/>
      <c r="M288" s="432"/>
    </row>
    <row r="289" hidden="1" spans="1:13">
      <c r="A289" s="438">
        <v>2029999</v>
      </c>
      <c r="B289" s="398" t="s">
        <v>1785</v>
      </c>
      <c r="C289" s="307">
        <f t="shared" si="4"/>
        <v>0</v>
      </c>
      <c r="D289" s="432"/>
      <c r="E289" s="432"/>
      <c r="F289" s="438"/>
      <c r="G289" s="432"/>
      <c r="H289" s="432"/>
      <c r="I289" s="432"/>
      <c r="J289" s="432"/>
      <c r="K289" s="432"/>
      <c r="L289" s="432"/>
      <c r="M289" s="432"/>
    </row>
    <row r="290" spans="1:15">
      <c r="A290" s="438">
        <v>203</v>
      </c>
      <c r="B290" s="439" t="s">
        <v>1786</v>
      </c>
      <c r="C290" s="307">
        <f t="shared" si="4"/>
        <v>700</v>
      </c>
      <c r="D290" s="432"/>
      <c r="E290" s="432"/>
      <c r="F290" s="438"/>
      <c r="G290" s="432"/>
      <c r="H290" s="432"/>
      <c r="I290" s="432">
        <v>428</v>
      </c>
      <c r="J290" s="432">
        <v>50</v>
      </c>
      <c r="K290" s="432"/>
      <c r="L290" s="432">
        <v>73</v>
      </c>
      <c r="M290" s="432"/>
      <c r="O290">
        <v>149</v>
      </c>
    </row>
    <row r="291" hidden="1" spans="1:13">
      <c r="A291" s="438">
        <v>20301</v>
      </c>
      <c r="B291" s="398" t="s">
        <v>1787</v>
      </c>
      <c r="C291" s="307">
        <f t="shared" si="4"/>
        <v>0</v>
      </c>
      <c r="D291" s="432"/>
      <c r="E291" s="432"/>
      <c r="F291" s="438"/>
      <c r="G291" s="432"/>
      <c r="H291" s="432"/>
      <c r="I291" s="432"/>
      <c r="J291" s="432"/>
      <c r="K291" s="432"/>
      <c r="L291" s="432"/>
      <c r="M291" s="432"/>
    </row>
    <row r="292" hidden="1" spans="1:13">
      <c r="A292" s="438">
        <v>2030101</v>
      </c>
      <c r="B292" s="398" t="s">
        <v>1788</v>
      </c>
      <c r="C292" s="307">
        <f t="shared" si="4"/>
        <v>0</v>
      </c>
      <c r="D292" s="432"/>
      <c r="E292" s="432"/>
      <c r="F292" s="438"/>
      <c r="G292" s="432"/>
      <c r="H292" s="432"/>
      <c r="I292" s="432"/>
      <c r="J292" s="432"/>
      <c r="K292" s="432"/>
      <c r="L292" s="432"/>
      <c r="M292" s="432"/>
    </row>
    <row r="293" hidden="1" spans="1:13">
      <c r="A293" s="438">
        <v>2030102</v>
      </c>
      <c r="B293" s="398" t="s">
        <v>1789</v>
      </c>
      <c r="C293" s="307">
        <f t="shared" si="4"/>
        <v>0</v>
      </c>
      <c r="D293" s="432"/>
      <c r="E293" s="432"/>
      <c r="F293" s="438"/>
      <c r="G293" s="432"/>
      <c r="H293" s="432"/>
      <c r="I293" s="432"/>
      <c r="J293" s="432"/>
      <c r="K293" s="432"/>
      <c r="L293" s="432"/>
      <c r="M293" s="432"/>
    </row>
    <row r="294" hidden="1" spans="1:13">
      <c r="A294" s="438">
        <v>2030199</v>
      </c>
      <c r="B294" s="398" t="s">
        <v>1790</v>
      </c>
      <c r="C294" s="307">
        <f t="shared" si="4"/>
        <v>0</v>
      </c>
      <c r="D294" s="432"/>
      <c r="E294" s="432"/>
      <c r="F294" s="438"/>
      <c r="G294" s="432"/>
      <c r="H294" s="432"/>
      <c r="I294" s="432"/>
      <c r="J294" s="432"/>
      <c r="K294" s="432"/>
      <c r="L294" s="432"/>
      <c r="M294" s="432"/>
    </row>
    <row r="295" hidden="1" spans="1:13">
      <c r="A295" s="438">
        <v>20304</v>
      </c>
      <c r="B295" s="398" t="s">
        <v>1791</v>
      </c>
      <c r="C295" s="307">
        <f t="shared" si="4"/>
        <v>0</v>
      </c>
      <c r="D295" s="432"/>
      <c r="E295" s="432"/>
      <c r="F295" s="438"/>
      <c r="G295" s="432"/>
      <c r="H295" s="432"/>
      <c r="I295" s="432"/>
      <c r="J295" s="432"/>
      <c r="K295" s="432"/>
      <c r="L295" s="432"/>
      <c r="M295" s="432"/>
    </row>
    <row r="296" hidden="1" spans="1:13">
      <c r="A296" s="438">
        <v>2030401</v>
      </c>
      <c r="B296" s="398" t="s">
        <v>1792</v>
      </c>
      <c r="C296" s="307">
        <f t="shared" si="4"/>
        <v>0</v>
      </c>
      <c r="D296" s="432"/>
      <c r="E296" s="432"/>
      <c r="F296" s="438"/>
      <c r="G296" s="432"/>
      <c r="H296" s="432"/>
      <c r="I296" s="432"/>
      <c r="J296" s="432"/>
      <c r="K296" s="432"/>
      <c r="L296" s="432"/>
      <c r="M296" s="432"/>
    </row>
    <row r="297" hidden="1" spans="1:13">
      <c r="A297" s="438">
        <v>20305</v>
      </c>
      <c r="B297" s="398" t="s">
        <v>1793</v>
      </c>
      <c r="C297" s="307">
        <f t="shared" si="4"/>
        <v>0</v>
      </c>
      <c r="D297" s="432"/>
      <c r="E297" s="432"/>
      <c r="F297" s="438"/>
      <c r="G297" s="432"/>
      <c r="H297" s="432"/>
      <c r="I297" s="432"/>
      <c r="J297" s="432"/>
      <c r="K297" s="432"/>
      <c r="L297" s="432"/>
      <c r="M297" s="432"/>
    </row>
    <row r="298" hidden="1" spans="1:13">
      <c r="A298" s="438">
        <v>2030501</v>
      </c>
      <c r="B298" s="398" t="s">
        <v>1794</v>
      </c>
      <c r="C298" s="307">
        <f t="shared" si="4"/>
        <v>0</v>
      </c>
      <c r="D298" s="432"/>
      <c r="E298" s="432"/>
      <c r="F298" s="438"/>
      <c r="G298" s="432"/>
      <c r="H298" s="432"/>
      <c r="I298" s="432"/>
      <c r="J298" s="432"/>
      <c r="K298" s="432"/>
      <c r="L298" s="432"/>
      <c r="M298" s="432"/>
    </row>
    <row r="299" spans="1:15">
      <c r="A299" s="438">
        <v>20306</v>
      </c>
      <c r="B299" s="398" t="s">
        <v>1795</v>
      </c>
      <c r="C299" s="307">
        <f t="shared" si="4"/>
        <v>700</v>
      </c>
      <c r="D299" s="432"/>
      <c r="E299" s="432"/>
      <c r="F299" s="438"/>
      <c r="G299" s="432"/>
      <c r="H299" s="432"/>
      <c r="I299" s="432">
        <v>428</v>
      </c>
      <c r="J299" s="432">
        <v>50</v>
      </c>
      <c r="K299" s="432"/>
      <c r="L299" s="432">
        <v>73</v>
      </c>
      <c r="M299" s="432"/>
      <c r="O299">
        <v>149</v>
      </c>
    </row>
    <row r="300" spans="1:15">
      <c r="A300" s="438">
        <v>2030601</v>
      </c>
      <c r="B300" s="398" t="s">
        <v>1796</v>
      </c>
      <c r="C300" s="307">
        <f t="shared" si="4"/>
        <v>274</v>
      </c>
      <c r="D300" s="432"/>
      <c r="E300" s="432"/>
      <c r="F300" s="438"/>
      <c r="G300" s="432"/>
      <c r="H300" s="432"/>
      <c r="I300" s="432">
        <v>225</v>
      </c>
      <c r="J300" s="432"/>
      <c r="K300" s="432"/>
      <c r="L300" s="432"/>
      <c r="M300" s="432"/>
      <c r="O300">
        <v>49</v>
      </c>
    </row>
    <row r="301" hidden="1" spans="1:13">
      <c r="A301" s="438">
        <v>2030602</v>
      </c>
      <c r="B301" s="398" t="s">
        <v>1797</v>
      </c>
      <c r="C301" s="307">
        <f t="shared" si="4"/>
        <v>0</v>
      </c>
      <c r="D301" s="432"/>
      <c r="E301" s="432"/>
      <c r="F301" s="438"/>
      <c r="G301" s="432"/>
      <c r="H301" s="432"/>
      <c r="I301" s="432"/>
      <c r="J301" s="432"/>
      <c r="K301" s="432"/>
      <c r="L301" s="432"/>
      <c r="M301" s="432"/>
    </row>
    <row r="302" spans="1:15">
      <c r="A302" s="438">
        <v>2030603</v>
      </c>
      <c r="B302" s="398" t="s">
        <v>1798</v>
      </c>
      <c r="C302" s="307">
        <f t="shared" si="4"/>
        <v>100</v>
      </c>
      <c r="D302" s="432"/>
      <c r="E302" s="432"/>
      <c r="F302" s="438"/>
      <c r="G302" s="432"/>
      <c r="H302" s="432"/>
      <c r="I302" s="432"/>
      <c r="J302" s="432">
        <v>50</v>
      </c>
      <c r="K302" s="432"/>
      <c r="L302" s="432"/>
      <c r="M302" s="432"/>
      <c r="O302">
        <v>50</v>
      </c>
    </row>
    <row r="303" hidden="1" spans="1:13">
      <c r="A303" s="438">
        <v>2030604</v>
      </c>
      <c r="B303" s="398" t="s">
        <v>1799</v>
      </c>
      <c r="C303" s="307">
        <f t="shared" si="4"/>
        <v>0</v>
      </c>
      <c r="D303" s="432"/>
      <c r="E303" s="432"/>
      <c r="F303" s="438"/>
      <c r="G303" s="432"/>
      <c r="H303" s="432"/>
      <c r="I303" s="432"/>
      <c r="J303" s="432"/>
      <c r="K303" s="432"/>
      <c r="L303" s="432"/>
      <c r="M303" s="432"/>
    </row>
    <row r="304" spans="1:15">
      <c r="A304" s="438">
        <v>2030607</v>
      </c>
      <c r="B304" s="398" t="s">
        <v>1800</v>
      </c>
      <c r="C304" s="307">
        <f t="shared" si="4"/>
        <v>296</v>
      </c>
      <c r="D304" s="432"/>
      <c r="E304" s="432"/>
      <c r="F304" s="438"/>
      <c r="G304" s="432"/>
      <c r="H304" s="432"/>
      <c r="I304" s="432">
        <v>173</v>
      </c>
      <c r="J304" s="432"/>
      <c r="K304" s="432"/>
      <c r="L304" s="432">
        <v>73</v>
      </c>
      <c r="M304" s="432"/>
      <c r="O304">
        <v>50</v>
      </c>
    </row>
    <row r="305" hidden="1" spans="1:13">
      <c r="A305" s="438">
        <v>2030608</v>
      </c>
      <c r="B305" s="398" t="s">
        <v>1801</v>
      </c>
      <c r="C305" s="307">
        <f t="shared" si="4"/>
        <v>0</v>
      </c>
      <c r="D305" s="432"/>
      <c r="E305" s="432"/>
      <c r="F305" s="438"/>
      <c r="G305" s="432"/>
      <c r="H305" s="432"/>
      <c r="I305" s="432"/>
      <c r="J305" s="432"/>
      <c r="K305" s="432"/>
      <c r="L305" s="432"/>
      <c r="M305" s="432"/>
    </row>
    <row r="306" spans="1:13">
      <c r="A306" s="438">
        <v>2030699</v>
      </c>
      <c r="B306" s="398" t="s">
        <v>1802</v>
      </c>
      <c r="C306" s="307">
        <f t="shared" si="4"/>
        <v>30</v>
      </c>
      <c r="D306" s="432"/>
      <c r="E306" s="432"/>
      <c r="F306" s="438"/>
      <c r="G306" s="432"/>
      <c r="H306" s="432"/>
      <c r="I306" s="432">
        <v>30</v>
      </c>
      <c r="J306" s="432"/>
      <c r="K306" s="432"/>
      <c r="L306" s="432"/>
      <c r="M306" s="432"/>
    </row>
    <row r="307" hidden="1" spans="1:13">
      <c r="A307" s="438">
        <v>20399</v>
      </c>
      <c r="B307" s="398" t="s">
        <v>1803</v>
      </c>
      <c r="C307" s="307">
        <f t="shared" si="4"/>
        <v>0</v>
      </c>
      <c r="D307" s="432"/>
      <c r="E307" s="432"/>
      <c r="F307" s="438"/>
      <c r="G307" s="432"/>
      <c r="H307" s="432"/>
      <c r="I307" s="432"/>
      <c r="J307" s="432"/>
      <c r="K307" s="432"/>
      <c r="L307" s="432"/>
      <c r="M307" s="432"/>
    </row>
    <row r="308" hidden="1" spans="1:13">
      <c r="A308" s="438">
        <v>2039999</v>
      </c>
      <c r="B308" s="398" t="s">
        <v>1804</v>
      </c>
      <c r="C308" s="307">
        <f t="shared" si="4"/>
        <v>0</v>
      </c>
      <c r="D308" s="432"/>
      <c r="E308" s="432"/>
      <c r="F308" s="438"/>
      <c r="G308" s="432"/>
      <c r="H308" s="432"/>
      <c r="I308" s="432"/>
      <c r="J308" s="432"/>
      <c r="K308" s="432"/>
      <c r="L308" s="432"/>
      <c r="M308" s="432"/>
    </row>
    <row r="309" spans="1:15">
      <c r="A309" s="438">
        <v>204</v>
      </c>
      <c r="B309" s="439" t="s">
        <v>1805</v>
      </c>
      <c r="C309" s="307">
        <f t="shared" si="4"/>
        <v>51368</v>
      </c>
      <c r="D309" s="432"/>
      <c r="E309" s="432"/>
      <c r="F309" s="438">
        <v>24158</v>
      </c>
      <c r="G309" s="432"/>
      <c r="H309" s="432"/>
      <c r="I309" s="432">
        <v>5720</v>
      </c>
      <c r="J309" s="432">
        <v>4557</v>
      </c>
      <c r="K309" s="432"/>
      <c r="L309" s="432">
        <v>4184</v>
      </c>
      <c r="M309" s="432">
        <v>7749</v>
      </c>
      <c r="O309">
        <v>5000</v>
      </c>
    </row>
    <row r="310" hidden="1" spans="1:13">
      <c r="A310" s="438">
        <v>20401</v>
      </c>
      <c r="B310" s="398" t="s">
        <v>1806</v>
      </c>
      <c r="C310" s="307">
        <f t="shared" si="4"/>
        <v>0</v>
      </c>
      <c r="D310" s="432"/>
      <c r="E310" s="432"/>
      <c r="F310" s="438"/>
      <c r="G310" s="432"/>
      <c r="H310" s="432"/>
      <c r="I310" s="432"/>
      <c r="J310" s="432"/>
      <c r="K310" s="432"/>
      <c r="L310" s="432"/>
      <c r="M310" s="432"/>
    </row>
    <row r="311" hidden="1" spans="1:13">
      <c r="A311" s="438">
        <v>2040101</v>
      </c>
      <c r="B311" s="398" t="s">
        <v>1807</v>
      </c>
      <c r="C311" s="307">
        <f t="shared" si="4"/>
        <v>0</v>
      </c>
      <c r="D311" s="432"/>
      <c r="E311" s="432"/>
      <c r="F311" s="438"/>
      <c r="G311" s="432"/>
      <c r="H311" s="432"/>
      <c r="I311" s="432"/>
      <c r="J311" s="432"/>
      <c r="K311" s="432"/>
      <c r="L311" s="432"/>
      <c r="M311" s="432"/>
    </row>
    <row r="312" hidden="1" spans="1:13">
      <c r="A312" s="438">
        <v>2040199</v>
      </c>
      <c r="B312" s="398" t="s">
        <v>1808</v>
      </c>
      <c r="C312" s="307">
        <f t="shared" si="4"/>
        <v>0</v>
      </c>
      <c r="D312" s="432"/>
      <c r="E312" s="432"/>
      <c r="F312" s="438"/>
      <c r="G312" s="432"/>
      <c r="H312" s="432"/>
      <c r="I312" s="432"/>
      <c r="J312" s="432"/>
      <c r="K312" s="432"/>
      <c r="L312" s="432"/>
      <c r="M312" s="432"/>
    </row>
    <row r="313" spans="1:15">
      <c r="A313" s="438">
        <v>20402</v>
      </c>
      <c r="B313" s="398" t="s">
        <v>1809</v>
      </c>
      <c r="C313" s="307">
        <f t="shared" si="4"/>
        <v>47789</v>
      </c>
      <c r="D313" s="432"/>
      <c r="E313" s="432"/>
      <c r="F313" s="445">
        <v>22427</v>
      </c>
      <c r="G313" s="432"/>
      <c r="H313" s="432"/>
      <c r="I313" s="432">
        <v>5645</v>
      </c>
      <c r="J313" s="432">
        <v>4454</v>
      </c>
      <c r="K313" s="432"/>
      <c r="L313" s="432">
        <v>3628</v>
      </c>
      <c r="M313" s="432">
        <v>7635</v>
      </c>
      <c r="O313">
        <v>4000</v>
      </c>
    </row>
    <row r="314" spans="1:15">
      <c r="A314" s="438">
        <v>2040201</v>
      </c>
      <c r="B314" s="398" t="s">
        <v>1621</v>
      </c>
      <c r="C314" s="307">
        <f t="shared" si="4"/>
        <v>22303</v>
      </c>
      <c r="D314" s="432"/>
      <c r="E314" s="432"/>
      <c r="F314" s="438">
        <v>20303</v>
      </c>
      <c r="G314" s="432"/>
      <c r="H314" s="432"/>
      <c r="I314" s="432"/>
      <c r="J314" s="432"/>
      <c r="K314" s="432"/>
      <c r="L314" s="432"/>
      <c r="M314" s="432"/>
      <c r="O314">
        <v>2000</v>
      </c>
    </row>
    <row r="315" spans="1:15">
      <c r="A315" s="438">
        <v>2040202</v>
      </c>
      <c r="B315" s="398" t="s">
        <v>1622</v>
      </c>
      <c r="C315" s="307">
        <f t="shared" si="4"/>
        <v>9067</v>
      </c>
      <c r="D315" s="432"/>
      <c r="E315" s="432"/>
      <c r="F315" s="438"/>
      <c r="G315" s="432"/>
      <c r="H315" s="432"/>
      <c r="I315" s="432"/>
      <c r="J315" s="432">
        <v>2036</v>
      </c>
      <c r="K315" s="432"/>
      <c r="L315" s="432"/>
      <c r="M315" s="432">
        <v>6031</v>
      </c>
      <c r="O315">
        <v>1000</v>
      </c>
    </row>
    <row r="316" hidden="1" spans="1:13">
      <c r="A316" s="438">
        <v>2040203</v>
      </c>
      <c r="B316" s="398" t="s">
        <v>1623</v>
      </c>
      <c r="C316" s="307">
        <f t="shared" si="4"/>
        <v>0</v>
      </c>
      <c r="D316" s="432"/>
      <c r="E316" s="432"/>
      <c r="F316" s="438"/>
      <c r="G316" s="432"/>
      <c r="H316" s="432"/>
      <c r="I316" s="432"/>
      <c r="J316" s="432"/>
      <c r="K316" s="432"/>
      <c r="L316" s="432"/>
      <c r="M316" s="432"/>
    </row>
    <row r="317" spans="1:13">
      <c r="A317" s="438">
        <v>2040219</v>
      </c>
      <c r="B317" s="398" t="s">
        <v>1662</v>
      </c>
      <c r="C317" s="307">
        <f t="shared" si="4"/>
        <v>2179</v>
      </c>
      <c r="D317" s="432"/>
      <c r="E317" s="432"/>
      <c r="F317" s="438"/>
      <c r="G317" s="432"/>
      <c r="H317" s="432"/>
      <c r="I317" s="432"/>
      <c r="J317" s="432">
        <v>2179</v>
      </c>
      <c r="K317" s="432"/>
      <c r="L317" s="432"/>
      <c r="M317" s="432"/>
    </row>
    <row r="318" spans="1:13">
      <c r="A318" s="438">
        <v>2040220</v>
      </c>
      <c r="B318" s="398" t="s">
        <v>1810</v>
      </c>
      <c r="C318" s="307">
        <f t="shared" si="4"/>
        <v>10740</v>
      </c>
      <c r="D318" s="432"/>
      <c r="E318" s="432"/>
      <c r="F318" s="438"/>
      <c r="G318" s="432"/>
      <c r="H318" s="432"/>
      <c r="I318" s="432">
        <v>5511</v>
      </c>
      <c r="J318" s="432">
        <v>190</v>
      </c>
      <c r="K318" s="432"/>
      <c r="L318" s="432">
        <v>3628</v>
      </c>
      <c r="M318" s="432">
        <v>1411</v>
      </c>
    </row>
    <row r="319" hidden="1" spans="1:13">
      <c r="A319" s="438">
        <v>2040221</v>
      </c>
      <c r="B319" s="398" t="s">
        <v>1811</v>
      </c>
      <c r="C319" s="307">
        <f t="shared" si="4"/>
        <v>0</v>
      </c>
      <c r="D319" s="432"/>
      <c r="E319" s="432"/>
      <c r="F319" s="438"/>
      <c r="G319" s="432"/>
      <c r="H319" s="432"/>
      <c r="I319" s="432"/>
      <c r="J319" s="432"/>
      <c r="K319" s="432"/>
      <c r="L319" s="432"/>
      <c r="M319" s="432"/>
    </row>
    <row r="320" hidden="1" spans="1:13">
      <c r="A320" s="438">
        <v>2040222</v>
      </c>
      <c r="B320" s="398" t="s">
        <v>1812</v>
      </c>
      <c r="C320" s="307">
        <f t="shared" si="4"/>
        <v>0</v>
      </c>
      <c r="D320" s="432"/>
      <c r="E320" s="432"/>
      <c r="F320" s="438"/>
      <c r="G320" s="432"/>
      <c r="H320" s="432"/>
      <c r="I320" s="432"/>
      <c r="J320" s="432"/>
      <c r="K320" s="432"/>
      <c r="L320" s="432"/>
      <c r="M320" s="432"/>
    </row>
    <row r="321" hidden="1" spans="1:13">
      <c r="A321" s="438">
        <v>2040223</v>
      </c>
      <c r="B321" s="398" t="s">
        <v>1813</v>
      </c>
      <c r="C321" s="307">
        <f t="shared" si="4"/>
        <v>0</v>
      </c>
      <c r="D321" s="432"/>
      <c r="E321" s="432"/>
      <c r="F321" s="438"/>
      <c r="G321" s="432"/>
      <c r="H321" s="432"/>
      <c r="I321" s="432"/>
      <c r="J321" s="432"/>
      <c r="K321" s="432"/>
      <c r="L321" s="432"/>
      <c r="M321" s="432"/>
    </row>
    <row r="322" spans="1:15">
      <c r="A322" s="438">
        <v>2040250</v>
      </c>
      <c r="B322" s="398" t="s">
        <v>1630</v>
      </c>
      <c r="C322" s="307">
        <f t="shared" si="4"/>
        <v>3258</v>
      </c>
      <c r="D322" s="432"/>
      <c r="E322" s="432"/>
      <c r="F322" s="438">
        <v>2124</v>
      </c>
      <c r="G322" s="432"/>
      <c r="H322" s="432"/>
      <c r="I322" s="432">
        <v>134</v>
      </c>
      <c r="J322" s="432"/>
      <c r="K322" s="432"/>
      <c r="L322" s="432"/>
      <c r="M322" s="432"/>
      <c r="O322">
        <v>1000</v>
      </c>
    </row>
    <row r="323" spans="1:13">
      <c r="A323" s="438">
        <v>2040299</v>
      </c>
      <c r="B323" s="398" t="s">
        <v>1814</v>
      </c>
      <c r="C323" s="307">
        <f t="shared" si="4"/>
        <v>242</v>
      </c>
      <c r="D323" s="432"/>
      <c r="E323" s="432"/>
      <c r="F323" s="438"/>
      <c r="G323" s="432"/>
      <c r="H323" s="432"/>
      <c r="I323" s="432"/>
      <c r="J323" s="432">
        <v>49</v>
      </c>
      <c r="K323" s="432"/>
      <c r="L323" s="432"/>
      <c r="M323" s="432">
        <v>193</v>
      </c>
    </row>
    <row r="324" hidden="1" spans="1:13">
      <c r="A324" s="438">
        <v>20403</v>
      </c>
      <c r="B324" s="398" t="s">
        <v>1815</v>
      </c>
      <c r="C324" s="307">
        <f t="shared" si="4"/>
        <v>0</v>
      </c>
      <c r="D324" s="432"/>
      <c r="E324" s="432"/>
      <c r="F324" s="438"/>
      <c r="G324" s="432"/>
      <c r="H324" s="432"/>
      <c r="I324" s="432"/>
      <c r="J324" s="432"/>
      <c r="K324" s="432"/>
      <c r="L324" s="432"/>
      <c r="M324" s="432"/>
    </row>
    <row r="325" hidden="1" spans="1:13">
      <c r="A325" s="438">
        <v>2040301</v>
      </c>
      <c r="B325" s="398" t="s">
        <v>1621</v>
      </c>
      <c r="C325" s="307">
        <f t="shared" si="4"/>
        <v>0</v>
      </c>
      <c r="D325" s="432"/>
      <c r="E325" s="432"/>
      <c r="F325" s="438"/>
      <c r="G325" s="432"/>
      <c r="H325" s="432"/>
      <c r="I325" s="432"/>
      <c r="J325" s="432"/>
      <c r="K325" s="432"/>
      <c r="L325" s="432"/>
      <c r="M325" s="432"/>
    </row>
    <row r="326" hidden="1" spans="1:13">
      <c r="A326" s="438">
        <v>2040302</v>
      </c>
      <c r="B326" s="398" t="s">
        <v>1622</v>
      </c>
      <c r="C326" s="307">
        <f t="shared" ref="C326:C389" si="5">D326+E326+F326+G326+H326+I326+J326+K326+L326+M326+N326+O326</f>
        <v>0</v>
      </c>
      <c r="D326" s="432"/>
      <c r="E326" s="432"/>
      <c r="F326" s="438"/>
      <c r="G326" s="432"/>
      <c r="H326" s="432"/>
      <c r="I326" s="432"/>
      <c r="J326" s="432"/>
      <c r="K326" s="432"/>
      <c r="L326" s="432"/>
      <c r="M326" s="432"/>
    </row>
    <row r="327" hidden="1" spans="1:13">
      <c r="A327" s="438">
        <v>2040303</v>
      </c>
      <c r="B327" s="398" t="s">
        <v>1623</v>
      </c>
      <c r="C327" s="307">
        <f t="shared" si="5"/>
        <v>0</v>
      </c>
      <c r="D327" s="432"/>
      <c r="E327" s="432"/>
      <c r="F327" s="438"/>
      <c r="G327" s="432"/>
      <c r="H327" s="432"/>
      <c r="I327" s="432"/>
      <c r="J327" s="432"/>
      <c r="K327" s="432"/>
      <c r="L327" s="432"/>
      <c r="M327" s="432"/>
    </row>
    <row r="328" hidden="1" spans="1:13">
      <c r="A328" s="438">
        <v>2040304</v>
      </c>
      <c r="B328" s="398" t="s">
        <v>1816</v>
      </c>
      <c r="C328" s="307">
        <f t="shared" si="5"/>
        <v>0</v>
      </c>
      <c r="D328" s="432"/>
      <c r="E328" s="432"/>
      <c r="F328" s="438"/>
      <c r="G328" s="432"/>
      <c r="H328" s="432"/>
      <c r="I328" s="432"/>
      <c r="J328" s="432"/>
      <c r="K328" s="432"/>
      <c r="L328" s="432"/>
      <c r="M328" s="432"/>
    </row>
    <row r="329" hidden="1" spans="1:13">
      <c r="A329" s="438">
        <v>2040350</v>
      </c>
      <c r="B329" s="398" t="s">
        <v>1630</v>
      </c>
      <c r="C329" s="307">
        <f t="shared" si="5"/>
        <v>0</v>
      </c>
      <c r="D329" s="432"/>
      <c r="E329" s="432"/>
      <c r="F329" s="438"/>
      <c r="G329" s="432"/>
      <c r="H329" s="432"/>
      <c r="I329" s="432"/>
      <c r="J329" s="432"/>
      <c r="K329" s="432"/>
      <c r="L329" s="432"/>
      <c r="M329" s="432"/>
    </row>
    <row r="330" hidden="1" spans="1:13">
      <c r="A330" s="438">
        <v>2040399</v>
      </c>
      <c r="B330" s="398" t="s">
        <v>1817</v>
      </c>
      <c r="C330" s="307">
        <f t="shared" si="5"/>
        <v>0</v>
      </c>
      <c r="D330" s="432"/>
      <c r="E330" s="432"/>
      <c r="F330" s="438"/>
      <c r="G330" s="432"/>
      <c r="H330" s="432"/>
      <c r="I330" s="432"/>
      <c r="J330" s="432"/>
      <c r="K330" s="432"/>
      <c r="L330" s="432"/>
      <c r="M330" s="432"/>
    </row>
    <row r="331" spans="1:13">
      <c r="A331" s="438">
        <v>20404</v>
      </c>
      <c r="B331" s="398" t="s">
        <v>1818</v>
      </c>
      <c r="C331" s="307">
        <f t="shared" si="5"/>
        <v>4</v>
      </c>
      <c r="D331" s="432"/>
      <c r="E331" s="432"/>
      <c r="F331" s="438"/>
      <c r="G331" s="432"/>
      <c r="H331" s="432"/>
      <c r="I331" s="432"/>
      <c r="J331" s="432">
        <v>4</v>
      </c>
      <c r="K331" s="432"/>
      <c r="L331" s="432"/>
      <c r="M331" s="432"/>
    </row>
    <row r="332" hidden="1" spans="1:13">
      <c r="A332" s="438">
        <v>2040401</v>
      </c>
      <c r="B332" s="398" t="s">
        <v>1621</v>
      </c>
      <c r="C332" s="307">
        <f t="shared" si="5"/>
        <v>0</v>
      </c>
      <c r="D332" s="432"/>
      <c r="E332" s="432"/>
      <c r="F332" s="438"/>
      <c r="G332" s="432"/>
      <c r="H332" s="432"/>
      <c r="I332" s="432"/>
      <c r="J332" s="432"/>
      <c r="K332" s="432"/>
      <c r="L332" s="432"/>
      <c r="M332" s="432"/>
    </row>
    <row r="333" spans="1:13">
      <c r="A333" s="438">
        <v>2040402</v>
      </c>
      <c r="B333" s="398" t="s">
        <v>1622</v>
      </c>
      <c r="C333" s="307">
        <f t="shared" si="5"/>
        <v>4</v>
      </c>
      <c r="D333" s="432"/>
      <c r="E333" s="432"/>
      <c r="F333" s="438"/>
      <c r="G333" s="432"/>
      <c r="H333" s="432"/>
      <c r="I333" s="432"/>
      <c r="J333" s="432">
        <v>4</v>
      </c>
      <c r="K333" s="432"/>
      <c r="L333" s="432"/>
      <c r="M333" s="432"/>
    </row>
    <row r="334" hidden="1" spans="1:13">
      <c r="A334" s="438">
        <v>2040403</v>
      </c>
      <c r="B334" s="398" t="s">
        <v>1623</v>
      </c>
      <c r="C334" s="307">
        <f t="shared" si="5"/>
        <v>0</v>
      </c>
      <c r="D334" s="432"/>
      <c r="E334" s="432"/>
      <c r="F334" s="438"/>
      <c r="G334" s="432"/>
      <c r="H334" s="432"/>
      <c r="I334" s="432"/>
      <c r="J334" s="432"/>
      <c r="K334" s="432"/>
      <c r="L334" s="432"/>
      <c r="M334" s="432"/>
    </row>
    <row r="335" hidden="1" spans="1:13">
      <c r="A335" s="438">
        <v>2040409</v>
      </c>
      <c r="B335" s="398" t="s">
        <v>1819</v>
      </c>
      <c r="C335" s="307">
        <f t="shared" si="5"/>
        <v>0</v>
      </c>
      <c r="D335" s="432"/>
      <c r="E335" s="432"/>
      <c r="F335" s="438"/>
      <c r="G335" s="432"/>
      <c r="H335" s="432"/>
      <c r="I335" s="432"/>
      <c r="J335" s="432"/>
      <c r="K335" s="432"/>
      <c r="L335" s="432"/>
      <c r="M335" s="432"/>
    </row>
    <row r="336" hidden="1" spans="1:13">
      <c r="A336" s="438">
        <v>2040410</v>
      </c>
      <c r="B336" s="398" t="s">
        <v>1820</v>
      </c>
      <c r="C336" s="307">
        <f t="shared" si="5"/>
        <v>0</v>
      </c>
      <c r="D336" s="432"/>
      <c r="E336" s="432"/>
      <c r="F336" s="438"/>
      <c r="G336" s="432"/>
      <c r="H336" s="432"/>
      <c r="I336" s="432"/>
      <c r="J336" s="432"/>
      <c r="K336" s="432"/>
      <c r="L336" s="432"/>
      <c r="M336" s="432"/>
    </row>
    <row r="337" hidden="1" spans="1:13">
      <c r="A337" s="438">
        <v>2040450</v>
      </c>
      <c r="B337" s="398" t="s">
        <v>1630</v>
      </c>
      <c r="C337" s="307">
        <f t="shared" si="5"/>
        <v>0</v>
      </c>
      <c r="D337" s="432"/>
      <c r="E337" s="432"/>
      <c r="F337" s="438"/>
      <c r="G337" s="432"/>
      <c r="H337" s="432"/>
      <c r="I337" s="432"/>
      <c r="J337" s="432"/>
      <c r="K337" s="432"/>
      <c r="L337" s="432"/>
      <c r="M337" s="432"/>
    </row>
    <row r="338" hidden="1" spans="1:13">
      <c r="A338" s="438">
        <v>2040499</v>
      </c>
      <c r="B338" s="398" t="s">
        <v>1821</v>
      </c>
      <c r="C338" s="307">
        <f t="shared" si="5"/>
        <v>0</v>
      </c>
      <c r="D338" s="432"/>
      <c r="E338" s="432"/>
      <c r="F338" s="438"/>
      <c r="G338" s="432"/>
      <c r="H338" s="432"/>
      <c r="I338" s="432"/>
      <c r="J338" s="432"/>
      <c r="K338" s="432"/>
      <c r="L338" s="432"/>
      <c r="M338" s="432"/>
    </row>
    <row r="339" spans="1:13">
      <c r="A339" s="438">
        <v>20405</v>
      </c>
      <c r="B339" s="398" t="s">
        <v>1822</v>
      </c>
      <c r="C339" s="307">
        <f t="shared" si="5"/>
        <v>8</v>
      </c>
      <c r="D339" s="432"/>
      <c r="E339" s="432"/>
      <c r="F339" s="438"/>
      <c r="G339" s="432"/>
      <c r="H339" s="432"/>
      <c r="I339" s="432"/>
      <c r="J339" s="432">
        <v>8</v>
      </c>
      <c r="K339" s="432"/>
      <c r="L339" s="432"/>
      <c r="M339" s="432"/>
    </row>
    <row r="340" hidden="1" spans="1:13">
      <c r="A340" s="438">
        <v>2040501</v>
      </c>
      <c r="B340" s="398" t="s">
        <v>1621</v>
      </c>
      <c r="C340" s="307">
        <f t="shared" si="5"/>
        <v>0</v>
      </c>
      <c r="D340" s="432"/>
      <c r="E340" s="432"/>
      <c r="F340" s="438"/>
      <c r="G340" s="432"/>
      <c r="H340" s="432"/>
      <c r="I340" s="432"/>
      <c r="J340" s="432"/>
      <c r="K340" s="432"/>
      <c r="L340" s="432"/>
      <c r="M340" s="432"/>
    </row>
    <row r="341" spans="1:13">
      <c r="A341" s="438">
        <v>2040502</v>
      </c>
      <c r="B341" s="398" t="s">
        <v>1622</v>
      </c>
      <c r="C341" s="307">
        <f t="shared" si="5"/>
        <v>8</v>
      </c>
      <c r="D341" s="432"/>
      <c r="E341" s="432"/>
      <c r="F341" s="438"/>
      <c r="G341" s="432"/>
      <c r="H341" s="432"/>
      <c r="I341" s="432"/>
      <c r="J341" s="432">
        <v>8</v>
      </c>
      <c r="K341" s="432"/>
      <c r="L341" s="432"/>
      <c r="M341" s="432"/>
    </row>
    <row r="342" hidden="1" spans="1:13">
      <c r="A342" s="438">
        <v>2040503</v>
      </c>
      <c r="B342" s="398" t="s">
        <v>1623</v>
      </c>
      <c r="C342" s="307">
        <f t="shared" si="5"/>
        <v>0</v>
      </c>
      <c r="D342" s="432"/>
      <c r="E342" s="432"/>
      <c r="F342" s="438"/>
      <c r="G342" s="432"/>
      <c r="H342" s="432"/>
      <c r="I342" s="432"/>
      <c r="J342" s="432"/>
      <c r="K342" s="432"/>
      <c r="L342" s="432"/>
      <c r="M342" s="432"/>
    </row>
    <row r="343" hidden="1" spans="1:13">
      <c r="A343" s="438">
        <v>2040504</v>
      </c>
      <c r="B343" s="398" t="s">
        <v>1823</v>
      </c>
      <c r="C343" s="307">
        <f t="shared" si="5"/>
        <v>0</v>
      </c>
      <c r="D343" s="432"/>
      <c r="E343" s="432"/>
      <c r="F343" s="438"/>
      <c r="G343" s="432"/>
      <c r="H343" s="432"/>
      <c r="I343" s="432"/>
      <c r="J343" s="432"/>
      <c r="K343" s="432"/>
      <c r="L343" s="432"/>
      <c r="M343" s="432"/>
    </row>
    <row r="344" hidden="1" spans="1:13">
      <c r="A344" s="438">
        <v>2040505</v>
      </c>
      <c r="B344" s="398" t="s">
        <v>1824</v>
      </c>
      <c r="C344" s="307">
        <f t="shared" si="5"/>
        <v>0</v>
      </c>
      <c r="D344" s="432"/>
      <c r="E344" s="432"/>
      <c r="F344" s="438"/>
      <c r="G344" s="432"/>
      <c r="H344" s="432"/>
      <c r="I344" s="432"/>
      <c r="J344" s="432"/>
      <c r="K344" s="432"/>
      <c r="L344" s="432"/>
      <c r="M344" s="432"/>
    </row>
    <row r="345" hidden="1" spans="1:13">
      <c r="A345" s="438">
        <v>2040506</v>
      </c>
      <c r="B345" s="398" t="s">
        <v>1825</v>
      </c>
      <c r="C345" s="307">
        <f t="shared" si="5"/>
        <v>0</v>
      </c>
      <c r="D345" s="432"/>
      <c r="E345" s="432"/>
      <c r="F345" s="438"/>
      <c r="G345" s="432"/>
      <c r="H345" s="432"/>
      <c r="I345" s="432"/>
      <c r="J345" s="432"/>
      <c r="K345" s="432"/>
      <c r="L345" s="432"/>
      <c r="M345" s="432"/>
    </row>
    <row r="346" hidden="1" spans="1:13">
      <c r="A346" s="438">
        <v>2040550</v>
      </c>
      <c r="B346" s="398" t="s">
        <v>1630</v>
      </c>
      <c r="C346" s="307">
        <f t="shared" si="5"/>
        <v>0</v>
      </c>
      <c r="D346" s="432"/>
      <c r="E346" s="432"/>
      <c r="F346" s="438"/>
      <c r="G346" s="432"/>
      <c r="H346" s="432"/>
      <c r="I346" s="432"/>
      <c r="J346" s="432"/>
      <c r="K346" s="432"/>
      <c r="L346" s="432"/>
      <c r="M346" s="432"/>
    </row>
    <row r="347" hidden="1" spans="1:13">
      <c r="A347" s="438">
        <v>2040599</v>
      </c>
      <c r="B347" s="398" t="s">
        <v>1826</v>
      </c>
      <c r="C347" s="307">
        <f t="shared" si="5"/>
        <v>0</v>
      </c>
      <c r="D347" s="432"/>
      <c r="E347" s="432"/>
      <c r="F347" s="438"/>
      <c r="G347" s="432"/>
      <c r="H347" s="432"/>
      <c r="I347" s="432"/>
      <c r="J347" s="432"/>
      <c r="K347" s="432"/>
      <c r="L347" s="432"/>
      <c r="M347" s="432"/>
    </row>
    <row r="348" spans="1:15">
      <c r="A348" s="438">
        <v>20406</v>
      </c>
      <c r="B348" s="398" t="s">
        <v>1827</v>
      </c>
      <c r="C348" s="307">
        <f t="shared" si="5"/>
        <v>3567</v>
      </c>
      <c r="D348" s="432"/>
      <c r="E348" s="432"/>
      <c r="F348" s="438">
        <v>1731</v>
      </c>
      <c r="G348" s="432"/>
      <c r="H348" s="432"/>
      <c r="I348" s="432">
        <v>75</v>
      </c>
      <c r="J348" s="432">
        <v>91</v>
      </c>
      <c r="K348" s="432"/>
      <c r="L348" s="432">
        <v>556</v>
      </c>
      <c r="M348" s="432">
        <v>114</v>
      </c>
      <c r="O348">
        <v>1000</v>
      </c>
    </row>
    <row r="349" spans="1:15">
      <c r="A349" s="438">
        <v>2040601</v>
      </c>
      <c r="B349" s="398" t="s">
        <v>1621</v>
      </c>
      <c r="C349" s="307">
        <f t="shared" si="5"/>
        <v>1916</v>
      </c>
      <c r="D349" s="432"/>
      <c r="E349" s="432"/>
      <c r="F349" s="438">
        <v>1416</v>
      </c>
      <c r="G349" s="432"/>
      <c r="H349" s="432"/>
      <c r="I349" s="432"/>
      <c r="J349" s="432"/>
      <c r="K349" s="432"/>
      <c r="L349" s="432"/>
      <c r="M349" s="432"/>
      <c r="O349">
        <v>500</v>
      </c>
    </row>
    <row r="350" spans="1:13">
      <c r="A350" s="438">
        <v>2040602</v>
      </c>
      <c r="B350" s="398" t="s">
        <v>1622</v>
      </c>
      <c r="C350" s="307">
        <f t="shared" si="5"/>
        <v>91</v>
      </c>
      <c r="D350" s="432"/>
      <c r="E350" s="432"/>
      <c r="F350" s="438"/>
      <c r="G350" s="432"/>
      <c r="H350" s="432"/>
      <c r="I350" s="432"/>
      <c r="J350" s="432">
        <v>91</v>
      </c>
      <c r="K350" s="432"/>
      <c r="L350" s="432"/>
      <c r="M350" s="432"/>
    </row>
    <row r="351" hidden="1" spans="1:13">
      <c r="A351" s="438">
        <v>2040603</v>
      </c>
      <c r="B351" s="398" t="s">
        <v>1623</v>
      </c>
      <c r="C351" s="307">
        <f t="shared" si="5"/>
        <v>0</v>
      </c>
      <c r="D351" s="432"/>
      <c r="E351" s="432"/>
      <c r="F351" s="438"/>
      <c r="G351" s="432"/>
      <c r="H351" s="432"/>
      <c r="I351" s="432"/>
      <c r="J351" s="432"/>
      <c r="K351" s="432"/>
      <c r="L351" s="432"/>
      <c r="M351" s="432"/>
    </row>
    <row r="352" spans="1:15">
      <c r="A352" s="438">
        <v>2040604</v>
      </c>
      <c r="B352" s="398" t="s">
        <v>1828</v>
      </c>
      <c r="C352" s="307">
        <f t="shared" si="5"/>
        <v>1006</v>
      </c>
      <c r="D352" s="432"/>
      <c r="E352" s="432"/>
      <c r="F352" s="438"/>
      <c r="G352" s="432"/>
      <c r="H352" s="432"/>
      <c r="I352" s="432">
        <v>36</v>
      </c>
      <c r="J352" s="432"/>
      <c r="K352" s="432"/>
      <c r="L352" s="432">
        <v>556</v>
      </c>
      <c r="M352" s="432">
        <v>114</v>
      </c>
      <c r="O352">
        <v>300</v>
      </c>
    </row>
    <row r="353" spans="1:13">
      <c r="A353" s="438">
        <v>2040605</v>
      </c>
      <c r="B353" s="398" t="s">
        <v>1829</v>
      </c>
      <c r="C353" s="307">
        <f t="shared" si="5"/>
        <v>13</v>
      </c>
      <c r="D353" s="432"/>
      <c r="E353" s="432"/>
      <c r="F353" s="438"/>
      <c r="G353" s="432"/>
      <c r="H353" s="432"/>
      <c r="I353" s="432">
        <v>13</v>
      </c>
      <c r="J353" s="432"/>
      <c r="K353" s="432"/>
      <c r="L353" s="432"/>
      <c r="M353" s="432"/>
    </row>
    <row r="354" spans="1:13">
      <c r="A354" s="438">
        <v>2040606</v>
      </c>
      <c r="B354" s="398" t="s">
        <v>1830</v>
      </c>
      <c r="C354" s="307">
        <f t="shared" si="5"/>
        <v>26</v>
      </c>
      <c r="D354" s="432"/>
      <c r="E354" s="432"/>
      <c r="F354" s="438"/>
      <c r="G354" s="432"/>
      <c r="H354" s="432"/>
      <c r="I354" s="432">
        <v>26</v>
      </c>
      <c r="J354" s="432"/>
      <c r="K354" s="432"/>
      <c r="L354" s="432"/>
      <c r="M354" s="432"/>
    </row>
    <row r="355" hidden="1" spans="1:13">
      <c r="A355" s="438">
        <v>2040607</v>
      </c>
      <c r="B355" s="398" t="s">
        <v>1831</v>
      </c>
      <c r="C355" s="307">
        <f t="shared" si="5"/>
        <v>0</v>
      </c>
      <c r="D355" s="432"/>
      <c r="E355" s="432"/>
      <c r="F355" s="438"/>
      <c r="G355" s="432"/>
      <c r="H355" s="432"/>
      <c r="I355" s="432">
        <v>0</v>
      </c>
      <c r="J355" s="432"/>
      <c r="K355" s="432"/>
      <c r="L355" s="432"/>
      <c r="M355" s="432"/>
    </row>
    <row r="356" hidden="1" spans="1:13">
      <c r="A356" s="438">
        <v>2040608</v>
      </c>
      <c r="B356" s="398" t="s">
        <v>1832</v>
      </c>
      <c r="C356" s="307">
        <f t="shared" si="5"/>
        <v>0</v>
      </c>
      <c r="D356" s="432"/>
      <c r="E356" s="432"/>
      <c r="F356" s="438"/>
      <c r="G356" s="432"/>
      <c r="H356" s="432"/>
      <c r="I356" s="432"/>
      <c r="J356" s="432"/>
      <c r="K356" s="432"/>
      <c r="L356" s="432"/>
      <c r="M356" s="432"/>
    </row>
    <row r="357" hidden="1" spans="1:13">
      <c r="A357" s="438">
        <v>2040610</v>
      </c>
      <c r="B357" s="398" t="s">
        <v>1833</v>
      </c>
      <c r="C357" s="307">
        <f t="shared" si="5"/>
        <v>0</v>
      </c>
      <c r="D357" s="432"/>
      <c r="E357" s="432"/>
      <c r="F357" s="438"/>
      <c r="G357" s="432"/>
      <c r="H357" s="432"/>
      <c r="I357" s="432"/>
      <c r="J357" s="432"/>
      <c r="K357" s="432"/>
      <c r="L357" s="432"/>
      <c r="M357" s="432"/>
    </row>
    <row r="358" hidden="1" spans="1:13">
      <c r="A358" s="438">
        <v>2040612</v>
      </c>
      <c r="B358" s="398" t="s">
        <v>1834</v>
      </c>
      <c r="C358" s="307">
        <f t="shared" si="5"/>
        <v>0</v>
      </c>
      <c r="D358" s="432"/>
      <c r="E358" s="432"/>
      <c r="F358" s="438"/>
      <c r="G358" s="432"/>
      <c r="H358" s="432"/>
      <c r="I358" s="432"/>
      <c r="J358" s="432"/>
      <c r="K358" s="432"/>
      <c r="L358" s="432"/>
      <c r="M358" s="432"/>
    </row>
    <row r="359" hidden="1" spans="1:13">
      <c r="A359" s="438">
        <v>2040613</v>
      </c>
      <c r="B359" s="398" t="s">
        <v>1662</v>
      </c>
      <c r="C359" s="307">
        <f t="shared" si="5"/>
        <v>0</v>
      </c>
      <c r="D359" s="432"/>
      <c r="E359" s="432"/>
      <c r="F359" s="438"/>
      <c r="G359" s="432"/>
      <c r="H359" s="432"/>
      <c r="I359" s="432"/>
      <c r="J359" s="432"/>
      <c r="K359" s="432"/>
      <c r="L359" s="432"/>
      <c r="M359" s="432"/>
    </row>
    <row r="360" spans="1:15">
      <c r="A360" s="438">
        <v>2040650</v>
      </c>
      <c r="B360" s="398" t="s">
        <v>1630</v>
      </c>
      <c r="C360" s="307">
        <f t="shared" si="5"/>
        <v>515</v>
      </c>
      <c r="D360" s="432"/>
      <c r="E360" s="432"/>
      <c r="F360" s="438">
        <v>315</v>
      </c>
      <c r="G360" s="432"/>
      <c r="H360" s="432"/>
      <c r="I360" s="432"/>
      <c r="J360" s="432"/>
      <c r="K360" s="432"/>
      <c r="L360" s="432"/>
      <c r="M360" s="432"/>
      <c r="O360">
        <v>200</v>
      </c>
    </row>
    <row r="361" hidden="1" spans="1:13">
      <c r="A361" s="438">
        <v>2040699</v>
      </c>
      <c r="B361" s="398" t="s">
        <v>1835</v>
      </c>
      <c r="C361" s="307">
        <f t="shared" si="5"/>
        <v>0</v>
      </c>
      <c r="D361" s="432"/>
      <c r="E361" s="432"/>
      <c r="F361" s="438"/>
      <c r="G361" s="432"/>
      <c r="H361" s="432"/>
      <c r="I361" s="432"/>
      <c r="J361" s="432"/>
      <c r="K361" s="432"/>
      <c r="L361" s="432"/>
      <c r="M361" s="432"/>
    </row>
    <row r="362" hidden="1" spans="1:13">
      <c r="A362" s="438">
        <v>20407</v>
      </c>
      <c r="B362" s="398" t="s">
        <v>1836</v>
      </c>
      <c r="C362" s="307">
        <f t="shared" si="5"/>
        <v>0</v>
      </c>
      <c r="D362" s="432"/>
      <c r="E362" s="432"/>
      <c r="F362" s="438"/>
      <c r="G362" s="432"/>
      <c r="H362" s="432"/>
      <c r="I362" s="432"/>
      <c r="J362" s="432"/>
      <c r="K362" s="432"/>
      <c r="L362" s="432"/>
      <c r="M362" s="432"/>
    </row>
    <row r="363" hidden="1" spans="1:13">
      <c r="A363" s="438">
        <v>2040701</v>
      </c>
      <c r="B363" s="398" t="s">
        <v>1621</v>
      </c>
      <c r="C363" s="307">
        <f t="shared" si="5"/>
        <v>0</v>
      </c>
      <c r="D363" s="432"/>
      <c r="E363" s="432"/>
      <c r="F363" s="438"/>
      <c r="G363" s="432"/>
      <c r="H363" s="432"/>
      <c r="I363" s="432"/>
      <c r="J363" s="432"/>
      <c r="K363" s="432"/>
      <c r="L363" s="432"/>
      <c r="M363" s="432"/>
    </row>
    <row r="364" hidden="1" spans="1:13">
      <c r="A364" s="438">
        <v>2040702</v>
      </c>
      <c r="B364" s="398" t="s">
        <v>1622</v>
      </c>
      <c r="C364" s="307">
        <f t="shared" si="5"/>
        <v>0</v>
      </c>
      <c r="D364" s="432"/>
      <c r="E364" s="432"/>
      <c r="F364" s="438"/>
      <c r="G364" s="432"/>
      <c r="H364" s="432"/>
      <c r="I364" s="432"/>
      <c r="J364" s="432"/>
      <c r="K364" s="432"/>
      <c r="L364" s="432"/>
      <c r="M364" s="432"/>
    </row>
    <row r="365" hidden="1" spans="1:13">
      <c r="A365" s="438">
        <v>2040703</v>
      </c>
      <c r="B365" s="398" t="s">
        <v>1623</v>
      </c>
      <c r="C365" s="307">
        <f t="shared" si="5"/>
        <v>0</v>
      </c>
      <c r="D365" s="432"/>
      <c r="E365" s="432"/>
      <c r="F365" s="438"/>
      <c r="G365" s="432"/>
      <c r="H365" s="432"/>
      <c r="I365" s="432"/>
      <c r="J365" s="432"/>
      <c r="K365" s="432"/>
      <c r="L365" s="432"/>
      <c r="M365" s="432"/>
    </row>
    <row r="366" hidden="1" spans="1:13">
      <c r="A366" s="438">
        <v>2040704</v>
      </c>
      <c r="B366" s="398" t="s">
        <v>1837</v>
      </c>
      <c r="C366" s="307">
        <f t="shared" si="5"/>
        <v>0</v>
      </c>
      <c r="D366" s="432"/>
      <c r="E366" s="432"/>
      <c r="F366" s="438"/>
      <c r="G366" s="432"/>
      <c r="H366" s="432"/>
      <c r="I366" s="432"/>
      <c r="J366" s="432"/>
      <c r="K366" s="432"/>
      <c r="L366" s="432"/>
      <c r="M366" s="432"/>
    </row>
    <row r="367" hidden="1" spans="1:13">
      <c r="A367" s="438">
        <v>2040705</v>
      </c>
      <c r="B367" s="398" t="s">
        <v>1838</v>
      </c>
      <c r="C367" s="307">
        <f t="shared" si="5"/>
        <v>0</v>
      </c>
      <c r="D367" s="432"/>
      <c r="E367" s="432"/>
      <c r="F367" s="438"/>
      <c r="G367" s="432"/>
      <c r="H367" s="432"/>
      <c r="I367" s="432"/>
      <c r="J367" s="432"/>
      <c r="K367" s="432"/>
      <c r="L367" s="432"/>
      <c r="M367" s="432"/>
    </row>
    <row r="368" hidden="1" spans="1:13">
      <c r="A368" s="438">
        <v>2040706</v>
      </c>
      <c r="B368" s="398" t="s">
        <v>1839</v>
      </c>
      <c r="C368" s="307">
        <f t="shared" si="5"/>
        <v>0</v>
      </c>
      <c r="D368" s="432"/>
      <c r="E368" s="432"/>
      <c r="F368" s="438"/>
      <c r="G368" s="432"/>
      <c r="H368" s="432"/>
      <c r="I368" s="432"/>
      <c r="J368" s="432"/>
      <c r="K368" s="432"/>
      <c r="L368" s="432"/>
      <c r="M368" s="432"/>
    </row>
    <row r="369" hidden="1" spans="1:13">
      <c r="A369" s="438">
        <v>2040707</v>
      </c>
      <c r="B369" s="398" t="s">
        <v>1662</v>
      </c>
      <c r="C369" s="307">
        <f t="shared" si="5"/>
        <v>0</v>
      </c>
      <c r="D369" s="432"/>
      <c r="E369" s="432"/>
      <c r="F369" s="438"/>
      <c r="G369" s="432"/>
      <c r="H369" s="432"/>
      <c r="I369" s="432"/>
      <c r="J369" s="432"/>
      <c r="K369" s="432"/>
      <c r="L369" s="432"/>
      <c r="M369" s="432"/>
    </row>
    <row r="370" hidden="1" spans="1:13">
      <c r="A370" s="438">
        <v>2040750</v>
      </c>
      <c r="B370" s="398" t="s">
        <v>1630</v>
      </c>
      <c r="C370" s="307">
        <f t="shared" si="5"/>
        <v>0</v>
      </c>
      <c r="D370" s="432"/>
      <c r="E370" s="432"/>
      <c r="F370" s="438"/>
      <c r="G370" s="432"/>
      <c r="H370" s="432"/>
      <c r="I370" s="432"/>
      <c r="J370" s="432"/>
      <c r="K370" s="432"/>
      <c r="L370" s="432"/>
      <c r="M370" s="432"/>
    </row>
    <row r="371" hidden="1" spans="1:13">
      <c r="A371" s="438">
        <v>2040799</v>
      </c>
      <c r="B371" s="398" t="s">
        <v>1840</v>
      </c>
      <c r="C371" s="307">
        <f t="shared" si="5"/>
        <v>0</v>
      </c>
      <c r="D371" s="432"/>
      <c r="E371" s="432"/>
      <c r="F371" s="438"/>
      <c r="G371" s="432"/>
      <c r="H371" s="432"/>
      <c r="I371" s="432"/>
      <c r="J371" s="432"/>
      <c r="K371" s="432"/>
      <c r="L371" s="432"/>
      <c r="M371" s="432"/>
    </row>
    <row r="372" hidden="1" spans="1:13">
      <c r="A372" s="438">
        <v>20408</v>
      </c>
      <c r="B372" s="398" t="s">
        <v>1841</v>
      </c>
      <c r="C372" s="307">
        <f t="shared" si="5"/>
        <v>0</v>
      </c>
      <c r="D372" s="432"/>
      <c r="E372" s="432"/>
      <c r="F372" s="438"/>
      <c r="G372" s="432"/>
      <c r="H372" s="432"/>
      <c r="I372" s="432"/>
      <c r="J372" s="432"/>
      <c r="K372" s="432"/>
      <c r="L372" s="432"/>
      <c r="M372" s="432"/>
    </row>
    <row r="373" hidden="1" spans="1:13">
      <c r="A373" s="438">
        <v>2040801</v>
      </c>
      <c r="B373" s="398" t="s">
        <v>1621</v>
      </c>
      <c r="C373" s="307">
        <f t="shared" si="5"/>
        <v>0</v>
      </c>
      <c r="D373" s="432"/>
      <c r="E373" s="432"/>
      <c r="F373" s="438"/>
      <c r="G373" s="432"/>
      <c r="H373" s="432"/>
      <c r="I373" s="432"/>
      <c r="J373" s="432"/>
      <c r="K373" s="432"/>
      <c r="L373" s="432"/>
      <c r="M373" s="432"/>
    </row>
    <row r="374" hidden="1" spans="1:13">
      <c r="A374" s="438">
        <v>2040802</v>
      </c>
      <c r="B374" s="398" t="s">
        <v>1622</v>
      </c>
      <c r="C374" s="307">
        <f t="shared" si="5"/>
        <v>0</v>
      </c>
      <c r="D374" s="432"/>
      <c r="E374" s="432"/>
      <c r="F374" s="438"/>
      <c r="G374" s="432"/>
      <c r="H374" s="432"/>
      <c r="I374" s="432"/>
      <c r="J374" s="432"/>
      <c r="K374" s="432"/>
      <c r="L374" s="432"/>
      <c r="M374" s="432"/>
    </row>
    <row r="375" hidden="1" spans="1:13">
      <c r="A375" s="438">
        <v>2040803</v>
      </c>
      <c r="B375" s="398" t="s">
        <v>1623</v>
      </c>
      <c r="C375" s="307">
        <f t="shared" si="5"/>
        <v>0</v>
      </c>
      <c r="D375" s="432"/>
      <c r="E375" s="432"/>
      <c r="F375" s="438"/>
      <c r="G375" s="432"/>
      <c r="H375" s="432"/>
      <c r="I375" s="432"/>
      <c r="J375" s="432"/>
      <c r="K375" s="432"/>
      <c r="L375" s="432"/>
      <c r="M375" s="432"/>
    </row>
    <row r="376" hidden="1" spans="1:13">
      <c r="A376" s="438">
        <v>2040804</v>
      </c>
      <c r="B376" s="398" t="s">
        <v>1842</v>
      </c>
      <c r="C376" s="307">
        <f t="shared" si="5"/>
        <v>0</v>
      </c>
      <c r="D376" s="432"/>
      <c r="E376" s="432"/>
      <c r="F376" s="438"/>
      <c r="G376" s="432"/>
      <c r="H376" s="432"/>
      <c r="I376" s="432"/>
      <c r="J376" s="432"/>
      <c r="K376" s="432"/>
      <c r="L376" s="432"/>
      <c r="M376" s="432"/>
    </row>
    <row r="377" hidden="1" spans="1:13">
      <c r="A377" s="438">
        <v>2040805</v>
      </c>
      <c r="B377" s="398" t="s">
        <v>1843</v>
      </c>
      <c r="C377" s="307">
        <f t="shared" si="5"/>
        <v>0</v>
      </c>
      <c r="D377" s="432"/>
      <c r="E377" s="432"/>
      <c r="F377" s="438"/>
      <c r="G377" s="432"/>
      <c r="H377" s="432"/>
      <c r="I377" s="432"/>
      <c r="J377" s="432"/>
      <c r="K377" s="432"/>
      <c r="L377" s="432"/>
      <c r="M377" s="432"/>
    </row>
    <row r="378" hidden="1" spans="1:13">
      <c r="A378" s="438">
        <v>2040806</v>
      </c>
      <c r="B378" s="398" t="s">
        <v>1844</v>
      </c>
      <c r="C378" s="307">
        <f t="shared" si="5"/>
        <v>0</v>
      </c>
      <c r="D378" s="432"/>
      <c r="E378" s="432"/>
      <c r="F378" s="438"/>
      <c r="G378" s="432"/>
      <c r="H378" s="432"/>
      <c r="I378" s="432"/>
      <c r="J378" s="432"/>
      <c r="K378" s="432"/>
      <c r="L378" s="432"/>
      <c r="M378" s="432"/>
    </row>
    <row r="379" hidden="1" spans="1:13">
      <c r="A379" s="438">
        <v>2040807</v>
      </c>
      <c r="B379" s="398" t="s">
        <v>1662</v>
      </c>
      <c r="C379" s="307">
        <f t="shared" si="5"/>
        <v>0</v>
      </c>
      <c r="D379" s="432"/>
      <c r="E379" s="432"/>
      <c r="F379" s="438"/>
      <c r="G379" s="432"/>
      <c r="H379" s="432"/>
      <c r="I379" s="432"/>
      <c r="J379" s="432"/>
      <c r="K379" s="432"/>
      <c r="L379" s="432"/>
      <c r="M379" s="432"/>
    </row>
    <row r="380" hidden="1" spans="1:13">
      <c r="A380" s="438">
        <v>2040850</v>
      </c>
      <c r="B380" s="398" t="s">
        <v>1630</v>
      </c>
      <c r="C380" s="307">
        <f t="shared" si="5"/>
        <v>0</v>
      </c>
      <c r="D380" s="432"/>
      <c r="E380" s="432"/>
      <c r="F380" s="438"/>
      <c r="G380" s="432"/>
      <c r="H380" s="432"/>
      <c r="I380" s="432"/>
      <c r="J380" s="432"/>
      <c r="K380" s="432"/>
      <c r="L380" s="432"/>
      <c r="M380" s="432"/>
    </row>
    <row r="381" hidden="1" spans="1:13">
      <c r="A381" s="438">
        <v>2040899</v>
      </c>
      <c r="B381" s="398" t="s">
        <v>1845</v>
      </c>
      <c r="C381" s="307">
        <f t="shared" si="5"/>
        <v>0</v>
      </c>
      <c r="D381" s="432"/>
      <c r="E381" s="432"/>
      <c r="F381" s="438"/>
      <c r="G381" s="432"/>
      <c r="H381" s="432"/>
      <c r="I381" s="432"/>
      <c r="J381" s="432"/>
      <c r="K381" s="432"/>
      <c r="L381" s="432"/>
      <c r="M381" s="432"/>
    </row>
    <row r="382" hidden="1" spans="1:13">
      <c r="A382" s="438">
        <v>20409</v>
      </c>
      <c r="B382" s="398" t="s">
        <v>1846</v>
      </c>
      <c r="C382" s="307">
        <f t="shared" si="5"/>
        <v>0</v>
      </c>
      <c r="D382" s="432"/>
      <c r="E382" s="432"/>
      <c r="F382" s="438"/>
      <c r="G382" s="432"/>
      <c r="H382" s="432"/>
      <c r="I382" s="432"/>
      <c r="J382" s="432"/>
      <c r="K382" s="432"/>
      <c r="L382" s="432"/>
      <c r="M382" s="432"/>
    </row>
    <row r="383" hidden="1" spans="1:13">
      <c r="A383" s="438">
        <v>2040901</v>
      </c>
      <c r="B383" s="398" t="s">
        <v>1621</v>
      </c>
      <c r="C383" s="307">
        <f t="shared" si="5"/>
        <v>0</v>
      </c>
      <c r="D383" s="432"/>
      <c r="E383" s="432"/>
      <c r="F383" s="438"/>
      <c r="G383" s="432"/>
      <c r="H383" s="432"/>
      <c r="I383" s="432"/>
      <c r="J383" s="432"/>
      <c r="K383" s="432"/>
      <c r="L383" s="432"/>
      <c r="M383" s="432"/>
    </row>
    <row r="384" hidden="1" spans="1:13">
      <c r="A384" s="438">
        <v>2040902</v>
      </c>
      <c r="B384" s="398" t="s">
        <v>1622</v>
      </c>
      <c r="C384" s="307">
        <f t="shared" si="5"/>
        <v>0</v>
      </c>
      <c r="D384" s="432"/>
      <c r="E384" s="432"/>
      <c r="F384" s="438"/>
      <c r="G384" s="432"/>
      <c r="H384" s="432"/>
      <c r="I384" s="432"/>
      <c r="J384" s="432"/>
      <c r="K384" s="432"/>
      <c r="L384" s="432"/>
      <c r="M384" s="432"/>
    </row>
    <row r="385" hidden="1" spans="1:13">
      <c r="A385" s="438">
        <v>2040903</v>
      </c>
      <c r="B385" s="398" t="s">
        <v>1623</v>
      </c>
      <c r="C385" s="307">
        <f t="shared" si="5"/>
        <v>0</v>
      </c>
      <c r="D385" s="432"/>
      <c r="E385" s="432"/>
      <c r="F385" s="438"/>
      <c r="G385" s="432"/>
      <c r="H385" s="432"/>
      <c r="I385" s="432"/>
      <c r="J385" s="432"/>
      <c r="K385" s="432"/>
      <c r="L385" s="432"/>
      <c r="M385" s="432"/>
    </row>
    <row r="386" hidden="1" spans="1:13">
      <c r="A386" s="438">
        <v>2040904</v>
      </c>
      <c r="B386" s="398" t="s">
        <v>1847</v>
      </c>
      <c r="C386" s="307">
        <f t="shared" si="5"/>
        <v>0</v>
      </c>
      <c r="D386" s="432"/>
      <c r="E386" s="432"/>
      <c r="F386" s="438"/>
      <c r="G386" s="432"/>
      <c r="H386" s="432"/>
      <c r="I386" s="432"/>
      <c r="J386" s="432"/>
      <c r="K386" s="432"/>
      <c r="L386" s="432"/>
      <c r="M386" s="432"/>
    </row>
    <row r="387" hidden="1" spans="1:13">
      <c r="A387" s="438">
        <v>2040905</v>
      </c>
      <c r="B387" s="398" t="s">
        <v>1848</v>
      </c>
      <c r="C387" s="307">
        <f t="shared" si="5"/>
        <v>0</v>
      </c>
      <c r="D387" s="432"/>
      <c r="E387" s="432"/>
      <c r="F387" s="438"/>
      <c r="G387" s="432"/>
      <c r="H387" s="432"/>
      <c r="I387" s="432"/>
      <c r="J387" s="432"/>
      <c r="K387" s="432"/>
      <c r="L387" s="432"/>
      <c r="M387" s="432"/>
    </row>
    <row r="388" hidden="1" spans="1:13">
      <c r="A388" s="438">
        <v>2040950</v>
      </c>
      <c r="B388" s="398" t="s">
        <v>1630</v>
      </c>
      <c r="C388" s="307">
        <f t="shared" si="5"/>
        <v>0</v>
      </c>
      <c r="D388" s="432"/>
      <c r="E388" s="432"/>
      <c r="F388" s="438"/>
      <c r="G388" s="432"/>
      <c r="H388" s="432"/>
      <c r="I388" s="432"/>
      <c r="J388" s="432"/>
      <c r="K388" s="432"/>
      <c r="L388" s="432"/>
      <c r="M388" s="432"/>
    </row>
    <row r="389" hidden="1" spans="1:13">
      <c r="A389" s="438">
        <v>2040999</v>
      </c>
      <c r="B389" s="398" t="s">
        <v>1849</v>
      </c>
      <c r="C389" s="307">
        <f t="shared" si="5"/>
        <v>0</v>
      </c>
      <c r="D389" s="432"/>
      <c r="E389" s="432"/>
      <c r="F389" s="438"/>
      <c r="G389" s="432"/>
      <c r="H389" s="432"/>
      <c r="I389" s="432"/>
      <c r="J389" s="432"/>
      <c r="K389" s="432"/>
      <c r="L389" s="432"/>
      <c r="M389" s="432"/>
    </row>
    <row r="390" hidden="1" spans="1:13">
      <c r="A390" s="438">
        <v>20410</v>
      </c>
      <c r="B390" s="398" t="s">
        <v>1850</v>
      </c>
      <c r="C390" s="307">
        <f t="shared" ref="C390:C453" si="6">D390+E390+F390+G390+H390+I390+J390+K390+L390+M390+N390+O390</f>
        <v>0</v>
      </c>
      <c r="D390" s="432"/>
      <c r="E390" s="432"/>
      <c r="F390" s="438"/>
      <c r="G390" s="432"/>
      <c r="H390" s="432"/>
      <c r="I390" s="432"/>
      <c r="J390" s="432"/>
      <c r="K390" s="432"/>
      <c r="L390" s="432"/>
      <c r="M390" s="432"/>
    </row>
    <row r="391" hidden="1" spans="1:13">
      <c r="A391" s="438">
        <v>2041001</v>
      </c>
      <c r="B391" s="398" t="s">
        <v>1621</v>
      </c>
      <c r="C391" s="307">
        <f t="shared" si="6"/>
        <v>0</v>
      </c>
      <c r="D391" s="432"/>
      <c r="E391" s="432"/>
      <c r="F391" s="438"/>
      <c r="G391" s="432"/>
      <c r="H391" s="432"/>
      <c r="I391" s="432"/>
      <c r="J391" s="432"/>
      <c r="K391" s="432"/>
      <c r="L391" s="432"/>
      <c r="M391" s="432"/>
    </row>
    <row r="392" hidden="1" spans="1:13">
      <c r="A392" s="438">
        <v>2041002</v>
      </c>
      <c r="B392" s="398" t="s">
        <v>1622</v>
      </c>
      <c r="C392" s="307">
        <f t="shared" si="6"/>
        <v>0</v>
      </c>
      <c r="D392" s="432"/>
      <c r="E392" s="432"/>
      <c r="F392" s="438"/>
      <c r="G392" s="432"/>
      <c r="H392" s="432"/>
      <c r="I392" s="432"/>
      <c r="J392" s="432"/>
      <c r="K392" s="432"/>
      <c r="L392" s="432"/>
      <c r="M392" s="432"/>
    </row>
    <row r="393" hidden="1" spans="1:13">
      <c r="A393" s="438">
        <v>2041006</v>
      </c>
      <c r="B393" s="398" t="s">
        <v>1662</v>
      </c>
      <c r="C393" s="307">
        <f t="shared" si="6"/>
        <v>0</v>
      </c>
      <c r="D393" s="432"/>
      <c r="E393" s="432"/>
      <c r="F393" s="438"/>
      <c r="G393" s="432"/>
      <c r="H393" s="432"/>
      <c r="I393" s="432"/>
      <c r="J393" s="432"/>
      <c r="K393" s="432"/>
      <c r="L393" s="432"/>
      <c r="M393" s="432"/>
    </row>
    <row r="394" hidden="1" spans="1:13">
      <c r="A394" s="438">
        <v>2041007</v>
      </c>
      <c r="B394" s="398" t="s">
        <v>1851</v>
      </c>
      <c r="C394" s="307">
        <f t="shared" si="6"/>
        <v>0</v>
      </c>
      <c r="D394" s="432"/>
      <c r="E394" s="432"/>
      <c r="F394" s="438"/>
      <c r="G394" s="432"/>
      <c r="H394" s="432"/>
      <c r="I394" s="432"/>
      <c r="J394" s="432"/>
      <c r="K394" s="432"/>
      <c r="L394" s="432"/>
      <c r="M394" s="432"/>
    </row>
    <row r="395" hidden="1" spans="1:13">
      <c r="A395" s="438">
        <v>2041099</v>
      </c>
      <c r="B395" s="398" t="s">
        <v>1852</v>
      </c>
      <c r="C395" s="307">
        <f t="shared" si="6"/>
        <v>0</v>
      </c>
      <c r="D395" s="432"/>
      <c r="E395" s="432"/>
      <c r="F395" s="438"/>
      <c r="G395" s="432"/>
      <c r="H395" s="432"/>
      <c r="I395" s="432"/>
      <c r="J395" s="432"/>
      <c r="K395" s="432"/>
      <c r="L395" s="432"/>
      <c r="M395" s="432"/>
    </row>
    <row r="396" hidden="1" spans="1:13">
      <c r="A396" s="438">
        <v>20499</v>
      </c>
      <c r="B396" s="398" t="s">
        <v>1853</v>
      </c>
      <c r="C396" s="307">
        <f t="shared" si="6"/>
        <v>0</v>
      </c>
      <c r="D396" s="432"/>
      <c r="E396" s="432"/>
      <c r="F396" s="438"/>
      <c r="G396" s="432"/>
      <c r="H396" s="432"/>
      <c r="I396" s="432"/>
      <c r="J396" s="432"/>
      <c r="K396" s="432"/>
      <c r="L396" s="432"/>
      <c r="M396" s="432"/>
    </row>
    <row r="397" hidden="1" spans="1:13">
      <c r="A397" s="438">
        <v>2049902</v>
      </c>
      <c r="B397" s="398" t="s">
        <v>1854</v>
      </c>
      <c r="C397" s="307">
        <f t="shared" si="6"/>
        <v>0</v>
      </c>
      <c r="D397" s="432"/>
      <c r="E397" s="432"/>
      <c r="F397" s="438"/>
      <c r="G397" s="432"/>
      <c r="H397" s="432"/>
      <c r="I397" s="432"/>
      <c r="J397" s="432"/>
      <c r="K397" s="432"/>
      <c r="L397" s="432"/>
      <c r="M397" s="432"/>
    </row>
    <row r="398" hidden="1" spans="1:13">
      <c r="A398" s="438">
        <v>2049999</v>
      </c>
      <c r="B398" s="398" t="s">
        <v>1855</v>
      </c>
      <c r="C398" s="307">
        <f t="shared" si="6"/>
        <v>0</v>
      </c>
      <c r="D398" s="432"/>
      <c r="E398" s="432"/>
      <c r="F398" s="438"/>
      <c r="G398" s="432"/>
      <c r="H398" s="432"/>
      <c r="I398" s="432"/>
      <c r="J398" s="432"/>
      <c r="K398" s="432"/>
      <c r="L398" s="432"/>
      <c r="M398" s="432"/>
    </row>
    <row r="399" spans="1:13">
      <c r="A399" s="438">
        <v>205</v>
      </c>
      <c r="B399" s="439" t="s">
        <v>1856</v>
      </c>
      <c r="C399" s="307">
        <f t="shared" si="6"/>
        <v>274570</v>
      </c>
      <c r="D399" s="432"/>
      <c r="E399" s="432"/>
      <c r="F399" s="445">
        <v>211075</v>
      </c>
      <c r="G399" s="432">
        <v>11955</v>
      </c>
      <c r="H399" s="432">
        <v>6086</v>
      </c>
      <c r="I399" s="432">
        <v>594</v>
      </c>
      <c r="J399" s="432">
        <v>2737</v>
      </c>
      <c r="K399" s="432">
        <v>150</v>
      </c>
      <c r="L399" s="432">
        <v>27898</v>
      </c>
      <c r="M399" s="432">
        <v>14075</v>
      </c>
    </row>
    <row r="400" spans="1:13">
      <c r="A400" s="438">
        <v>20501</v>
      </c>
      <c r="B400" s="398" t="s">
        <v>1857</v>
      </c>
      <c r="C400" s="307">
        <f t="shared" si="6"/>
        <v>1567</v>
      </c>
      <c r="D400" s="432"/>
      <c r="E400" s="432"/>
      <c r="F400" s="438">
        <v>1567</v>
      </c>
      <c r="G400" s="432"/>
      <c r="H400" s="432"/>
      <c r="I400" s="432"/>
      <c r="J400" s="432"/>
      <c r="K400" s="432"/>
      <c r="L400" s="432"/>
      <c r="M400" s="432"/>
    </row>
    <row r="401" spans="1:13">
      <c r="A401" s="438">
        <v>2050101</v>
      </c>
      <c r="B401" s="398" t="s">
        <v>1621</v>
      </c>
      <c r="C401" s="307">
        <f t="shared" si="6"/>
        <v>410</v>
      </c>
      <c r="D401" s="432"/>
      <c r="E401" s="432"/>
      <c r="F401" s="438">
        <v>410</v>
      </c>
      <c r="G401" s="432"/>
      <c r="H401" s="432"/>
      <c r="I401" s="432"/>
      <c r="J401" s="432"/>
      <c r="K401" s="432"/>
      <c r="L401" s="432"/>
      <c r="M401" s="432"/>
    </row>
    <row r="402" hidden="1" spans="1:13">
      <c r="A402" s="438">
        <v>2050102</v>
      </c>
      <c r="B402" s="398" t="s">
        <v>1622</v>
      </c>
      <c r="C402" s="307">
        <f t="shared" si="6"/>
        <v>0</v>
      </c>
      <c r="D402" s="432"/>
      <c r="E402" s="432"/>
      <c r="F402" s="438"/>
      <c r="G402" s="432"/>
      <c r="H402" s="432"/>
      <c r="I402" s="432"/>
      <c r="J402" s="432"/>
      <c r="K402" s="432"/>
      <c r="L402" s="432"/>
      <c r="M402" s="432"/>
    </row>
    <row r="403" hidden="1" spans="1:13">
      <c r="A403" s="438">
        <v>2050103</v>
      </c>
      <c r="B403" s="439" t="s">
        <v>1623</v>
      </c>
      <c r="C403" s="307">
        <f t="shared" si="6"/>
        <v>0</v>
      </c>
      <c r="D403" s="432"/>
      <c r="E403" s="432"/>
      <c r="F403" s="438"/>
      <c r="G403" s="432"/>
      <c r="H403" s="432"/>
      <c r="I403" s="432"/>
      <c r="J403" s="432"/>
      <c r="K403" s="432"/>
      <c r="L403" s="432"/>
      <c r="M403" s="432"/>
    </row>
    <row r="404" spans="1:13">
      <c r="A404" s="438">
        <v>2050199</v>
      </c>
      <c r="B404" s="398" t="s">
        <v>1858</v>
      </c>
      <c r="C404" s="307">
        <f t="shared" si="6"/>
        <v>1157</v>
      </c>
      <c r="D404" s="432"/>
      <c r="E404" s="432"/>
      <c r="F404" s="445">
        <v>1157</v>
      </c>
      <c r="G404" s="432"/>
      <c r="H404" s="432"/>
      <c r="I404" s="432"/>
      <c r="J404" s="432"/>
      <c r="K404" s="432"/>
      <c r="L404" s="432"/>
      <c r="M404" s="432"/>
    </row>
    <row r="405" spans="1:13">
      <c r="A405" s="438">
        <v>20502</v>
      </c>
      <c r="B405" s="398" t="s">
        <v>1859</v>
      </c>
      <c r="C405" s="307">
        <f t="shared" si="6"/>
        <v>256980</v>
      </c>
      <c r="D405" s="432"/>
      <c r="E405" s="432"/>
      <c r="F405" s="438">
        <v>200107</v>
      </c>
      <c r="G405" s="432">
        <v>11955</v>
      </c>
      <c r="H405" s="432">
        <v>5975</v>
      </c>
      <c r="I405" s="432">
        <v>408</v>
      </c>
      <c r="J405" s="432">
        <v>37</v>
      </c>
      <c r="K405" s="432"/>
      <c r="L405" s="432">
        <v>25274</v>
      </c>
      <c r="M405" s="432">
        <v>13224</v>
      </c>
    </row>
    <row r="406" spans="1:13">
      <c r="A406" s="438">
        <v>2050201</v>
      </c>
      <c r="B406" s="398" t="s">
        <v>1860</v>
      </c>
      <c r="C406" s="307">
        <f t="shared" si="6"/>
        <v>19057</v>
      </c>
      <c r="D406" s="432"/>
      <c r="E406" s="432"/>
      <c r="F406" s="445">
        <v>9400</v>
      </c>
      <c r="G406" s="432">
        <v>650</v>
      </c>
      <c r="H406" s="432">
        <v>1452</v>
      </c>
      <c r="I406" s="432">
        <v>0</v>
      </c>
      <c r="J406" s="432">
        <v>0</v>
      </c>
      <c r="K406" s="432"/>
      <c r="L406" s="432">
        <v>6156</v>
      </c>
      <c r="M406" s="432">
        <v>1399</v>
      </c>
    </row>
    <row r="407" spans="1:13">
      <c r="A407" s="438">
        <v>2050202</v>
      </c>
      <c r="B407" s="398" t="s">
        <v>1861</v>
      </c>
      <c r="C407" s="307">
        <f t="shared" si="6"/>
        <v>112617</v>
      </c>
      <c r="D407" s="432"/>
      <c r="E407" s="432"/>
      <c r="F407" s="438">
        <v>88748</v>
      </c>
      <c r="G407" s="432">
        <v>4577</v>
      </c>
      <c r="H407" s="432">
        <v>2737</v>
      </c>
      <c r="I407" s="432">
        <v>261</v>
      </c>
      <c r="J407" s="432">
        <v>37</v>
      </c>
      <c r="K407" s="432"/>
      <c r="L407" s="432">
        <v>9011</v>
      </c>
      <c r="M407" s="432">
        <v>7246</v>
      </c>
    </row>
    <row r="408" spans="1:13">
      <c r="A408" s="438">
        <v>2050203</v>
      </c>
      <c r="B408" s="398" t="s">
        <v>1862</v>
      </c>
      <c r="C408" s="307">
        <f t="shared" si="6"/>
        <v>77749</v>
      </c>
      <c r="D408" s="432"/>
      <c r="E408" s="432"/>
      <c r="F408" s="438">
        <v>63308</v>
      </c>
      <c r="G408" s="432">
        <v>4388</v>
      </c>
      <c r="H408" s="432">
        <v>1606</v>
      </c>
      <c r="I408" s="432">
        <v>144</v>
      </c>
      <c r="J408" s="432"/>
      <c r="K408" s="432"/>
      <c r="L408" s="432">
        <v>5429</v>
      </c>
      <c r="M408" s="432">
        <v>2874</v>
      </c>
    </row>
    <row r="409" spans="1:13">
      <c r="A409" s="438">
        <v>2050204</v>
      </c>
      <c r="B409" s="398" t="s">
        <v>1863</v>
      </c>
      <c r="C409" s="307">
        <f t="shared" si="6"/>
        <v>47544</v>
      </c>
      <c r="D409" s="432"/>
      <c r="E409" s="432"/>
      <c r="F409" s="438">
        <v>38651</v>
      </c>
      <c r="G409" s="432">
        <v>2340</v>
      </c>
      <c r="H409" s="432">
        <v>180</v>
      </c>
      <c r="I409" s="432">
        <v>0</v>
      </c>
      <c r="J409" s="432"/>
      <c r="K409" s="432"/>
      <c r="L409" s="432">
        <v>4678</v>
      </c>
      <c r="M409" s="432">
        <v>1695</v>
      </c>
    </row>
    <row r="410" spans="1:13">
      <c r="A410" s="438">
        <v>2050205</v>
      </c>
      <c r="B410" s="398" t="s">
        <v>1864</v>
      </c>
      <c r="C410" s="307">
        <f t="shared" si="6"/>
        <v>13</v>
      </c>
      <c r="D410" s="432"/>
      <c r="E410" s="432"/>
      <c r="F410" s="438"/>
      <c r="G410" s="432"/>
      <c r="H410" s="432"/>
      <c r="I410" s="432">
        <v>3</v>
      </c>
      <c r="J410" s="432"/>
      <c r="K410" s="432"/>
      <c r="L410" s="432"/>
      <c r="M410" s="450">
        <v>10</v>
      </c>
    </row>
    <row r="411" hidden="1" spans="1:13">
      <c r="A411" s="438">
        <v>2050299</v>
      </c>
      <c r="B411" s="398" t="s">
        <v>1865</v>
      </c>
      <c r="C411" s="307">
        <f t="shared" si="6"/>
        <v>0</v>
      </c>
      <c r="D411" s="432"/>
      <c r="E411" s="432"/>
      <c r="F411" s="438"/>
      <c r="G411" s="432"/>
      <c r="H411" s="432"/>
      <c r="I411" s="432"/>
      <c r="J411" s="432"/>
      <c r="K411" s="432"/>
      <c r="L411" s="432"/>
      <c r="M411" s="432"/>
    </row>
    <row r="412" spans="1:13">
      <c r="A412" s="438">
        <v>20503</v>
      </c>
      <c r="B412" s="398" t="s">
        <v>1866</v>
      </c>
      <c r="C412" s="307">
        <f t="shared" si="6"/>
        <v>9905</v>
      </c>
      <c r="D412" s="432"/>
      <c r="E412" s="432"/>
      <c r="F412" s="438">
        <v>6497</v>
      </c>
      <c r="G412" s="432"/>
      <c r="H412" s="432">
        <v>111</v>
      </c>
      <c r="I412" s="432"/>
      <c r="J412" s="432"/>
      <c r="K412" s="432">
        <v>150</v>
      </c>
      <c r="L412" s="432">
        <v>2462</v>
      </c>
      <c r="M412" s="432">
        <v>685</v>
      </c>
    </row>
    <row r="413" hidden="1" spans="1:13">
      <c r="A413" s="438">
        <v>2050301</v>
      </c>
      <c r="B413" s="398" t="s">
        <v>1867</v>
      </c>
      <c r="C413" s="307">
        <f t="shared" si="6"/>
        <v>0</v>
      </c>
      <c r="D413" s="432"/>
      <c r="E413" s="432"/>
      <c r="F413" s="438"/>
      <c r="G413" s="432"/>
      <c r="H413" s="432"/>
      <c r="I413" s="432"/>
      <c r="J413" s="432"/>
      <c r="K413" s="432"/>
      <c r="L413" s="432"/>
      <c r="M413" s="432"/>
    </row>
    <row r="414" spans="1:13">
      <c r="A414" s="438">
        <v>2050302</v>
      </c>
      <c r="B414" s="398" t="s">
        <v>1868</v>
      </c>
      <c r="C414" s="307">
        <f t="shared" si="6"/>
        <v>9755</v>
      </c>
      <c r="D414" s="432"/>
      <c r="E414" s="432"/>
      <c r="F414" s="438">
        <v>6497</v>
      </c>
      <c r="G414" s="432"/>
      <c r="H414" s="432">
        <v>111</v>
      </c>
      <c r="I414" s="432"/>
      <c r="J414" s="432"/>
      <c r="K414" s="432"/>
      <c r="L414" s="432">
        <v>2462</v>
      </c>
      <c r="M414" s="432">
        <v>685</v>
      </c>
    </row>
    <row r="415" spans="1:13">
      <c r="A415" s="438">
        <v>2050303</v>
      </c>
      <c r="B415" s="398" t="s">
        <v>1869</v>
      </c>
      <c r="C415" s="307">
        <f t="shared" si="6"/>
        <v>150</v>
      </c>
      <c r="D415" s="432"/>
      <c r="E415" s="432"/>
      <c r="F415" s="438"/>
      <c r="G415" s="432"/>
      <c r="H415" s="432"/>
      <c r="I415" s="432"/>
      <c r="J415" s="432"/>
      <c r="K415" s="432">
        <v>150</v>
      </c>
      <c r="L415" s="432"/>
      <c r="M415" s="432"/>
    </row>
    <row r="416" hidden="1" spans="1:13">
      <c r="A416" s="438">
        <v>2050305</v>
      </c>
      <c r="B416" s="398" t="s">
        <v>1870</v>
      </c>
      <c r="C416" s="307">
        <f t="shared" si="6"/>
        <v>0</v>
      </c>
      <c r="D416" s="432"/>
      <c r="E416" s="432"/>
      <c r="F416" s="438"/>
      <c r="G416" s="432"/>
      <c r="H416" s="432"/>
      <c r="I416" s="432"/>
      <c r="J416" s="432"/>
      <c r="K416" s="432"/>
      <c r="L416" s="432"/>
      <c r="M416" s="432"/>
    </row>
    <row r="417" hidden="1" spans="1:13">
      <c r="A417" s="438">
        <v>2050399</v>
      </c>
      <c r="B417" s="398" t="s">
        <v>1871</v>
      </c>
      <c r="C417" s="307">
        <f t="shared" si="6"/>
        <v>0</v>
      </c>
      <c r="D417" s="432"/>
      <c r="E417" s="432"/>
      <c r="F417" s="438"/>
      <c r="G417" s="432"/>
      <c r="H417" s="432"/>
      <c r="I417" s="432"/>
      <c r="J417" s="432"/>
      <c r="K417" s="432"/>
      <c r="L417" s="432"/>
      <c r="M417" s="432"/>
    </row>
    <row r="418" hidden="1" spans="1:13">
      <c r="A418" s="438">
        <v>20504</v>
      </c>
      <c r="B418" s="398" t="s">
        <v>1872</v>
      </c>
      <c r="C418" s="307">
        <f t="shared" si="6"/>
        <v>0</v>
      </c>
      <c r="D418" s="432"/>
      <c r="E418" s="432"/>
      <c r="F418" s="438"/>
      <c r="G418" s="432"/>
      <c r="H418" s="432"/>
      <c r="I418" s="432"/>
      <c r="J418" s="432"/>
      <c r="K418" s="432"/>
      <c r="L418" s="432"/>
      <c r="M418" s="432"/>
    </row>
    <row r="419" hidden="1" spans="1:13">
      <c r="A419" s="438">
        <v>2050401</v>
      </c>
      <c r="B419" s="398" t="s">
        <v>1873</v>
      </c>
      <c r="C419" s="307">
        <f t="shared" si="6"/>
        <v>0</v>
      </c>
      <c r="D419" s="432"/>
      <c r="E419" s="432"/>
      <c r="F419" s="438"/>
      <c r="G419" s="432"/>
      <c r="H419" s="432"/>
      <c r="I419" s="432"/>
      <c r="J419" s="432"/>
      <c r="K419" s="432"/>
      <c r="L419" s="432"/>
      <c r="M419" s="432"/>
    </row>
    <row r="420" hidden="1" spans="1:13">
      <c r="A420" s="438">
        <v>2050402</v>
      </c>
      <c r="B420" s="398" t="s">
        <v>1874</v>
      </c>
      <c r="C420" s="307">
        <f t="shared" si="6"/>
        <v>0</v>
      </c>
      <c r="D420" s="432"/>
      <c r="E420" s="432"/>
      <c r="F420" s="438"/>
      <c r="G420" s="432"/>
      <c r="H420" s="432"/>
      <c r="I420" s="432"/>
      <c r="J420" s="432"/>
      <c r="K420" s="432"/>
      <c r="L420" s="432"/>
      <c r="M420" s="432"/>
    </row>
    <row r="421" hidden="1" spans="1:13">
      <c r="A421" s="438">
        <v>2050403</v>
      </c>
      <c r="B421" s="398" t="s">
        <v>1875</v>
      </c>
      <c r="C421" s="307">
        <f t="shared" si="6"/>
        <v>0</v>
      </c>
      <c r="D421" s="432"/>
      <c r="E421" s="432"/>
      <c r="F421" s="438"/>
      <c r="G421" s="432"/>
      <c r="H421" s="432"/>
      <c r="I421" s="432"/>
      <c r="J421" s="432"/>
      <c r="K421" s="432"/>
      <c r="L421" s="432"/>
      <c r="M421" s="432"/>
    </row>
    <row r="422" hidden="1" spans="1:13">
      <c r="A422" s="438">
        <v>2050404</v>
      </c>
      <c r="B422" s="398" t="s">
        <v>1876</v>
      </c>
      <c r="C422" s="307">
        <f t="shared" si="6"/>
        <v>0</v>
      </c>
      <c r="D422" s="432"/>
      <c r="E422" s="432"/>
      <c r="F422" s="438"/>
      <c r="G422" s="432"/>
      <c r="H422" s="432"/>
      <c r="I422" s="432"/>
      <c r="J422" s="432"/>
      <c r="K422" s="432"/>
      <c r="L422" s="432"/>
      <c r="M422" s="432"/>
    </row>
    <row r="423" hidden="1" spans="1:13">
      <c r="A423" s="438">
        <v>2050499</v>
      </c>
      <c r="B423" s="398" t="s">
        <v>1877</v>
      </c>
      <c r="C423" s="307">
        <f t="shared" si="6"/>
        <v>0</v>
      </c>
      <c r="D423" s="432"/>
      <c r="E423" s="432"/>
      <c r="F423" s="438"/>
      <c r="G423" s="432"/>
      <c r="H423" s="432"/>
      <c r="I423" s="432"/>
      <c r="J423" s="432"/>
      <c r="K423" s="432"/>
      <c r="L423" s="432"/>
      <c r="M423" s="432"/>
    </row>
    <row r="424" hidden="1" spans="1:13">
      <c r="A424" s="438">
        <v>20505</v>
      </c>
      <c r="B424" s="398" t="s">
        <v>1878</v>
      </c>
      <c r="C424" s="307">
        <f t="shared" si="6"/>
        <v>0</v>
      </c>
      <c r="D424" s="432"/>
      <c r="E424" s="432"/>
      <c r="F424" s="438"/>
      <c r="G424" s="432"/>
      <c r="H424" s="432"/>
      <c r="I424" s="432"/>
      <c r="J424" s="432"/>
      <c r="K424" s="432"/>
      <c r="L424" s="432"/>
      <c r="M424" s="432"/>
    </row>
    <row r="425" hidden="1" spans="1:13">
      <c r="A425" s="438">
        <v>2050501</v>
      </c>
      <c r="B425" s="398" t="s">
        <v>1879</v>
      </c>
      <c r="C425" s="307">
        <f t="shared" si="6"/>
        <v>0</v>
      </c>
      <c r="D425" s="432"/>
      <c r="E425" s="432"/>
      <c r="F425" s="438"/>
      <c r="G425" s="432"/>
      <c r="H425" s="432"/>
      <c r="I425" s="432"/>
      <c r="J425" s="432"/>
      <c r="K425" s="432"/>
      <c r="L425" s="432"/>
      <c r="M425" s="432"/>
    </row>
    <row r="426" hidden="1" spans="1:13">
      <c r="A426" s="438">
        <v>2050502</v>
      </c>
      <c r="B426" s="398" t="s">
        <v>1880</v>
      </c>
      <c r="C426" s="307">
        <f t="shared" si="6"/>
        <v>0</v>
      </c>
      <c r="D426" s="432"/>
      <c r="E426" s="432"/>
      <c r="F426" s="438"/>
      <c r="G426" s="432"/>
      <c r="H426" s="432"/>
      <c r="I426" s="432"/>
      <c r="J426" s="432"/>
      <c r="K426" s="432"/>
      <c r="L426" s="432"/>
      <c r="M426" s="432"/>
    </row>
    <row r="427" hidden="1" spans="1:13">
      <c r="A427" s="438">
        <v>2050599</v>
      </c>
      <c r="B427" s="398" t="s">
        <v>1881</v>
      </c>
      <c r="C427" s="307">
        <f t="shared" si="6"/>
        <v>0</v>
      </c>
      <c r="D427" s="432"/>
      <c r="E427" s="432"/>
      <c r="F427" s="438"/>
      <c r="G427" s="432"/>
      <c r="H427" s="432"/>
      <c r="I427" s="432"/>
      <c r="J427" s="432"/>
      <c r="K427" s="432"/>
      <c r="L427" s="432"/>
      <c r="M427" s="432"/>
    </row>
    <row r="428" hidden="1" spans="1:13">
      <c r="A428" s="438">
        <v>20506</v>
      </c>
      <c r="B428" s="398" t="s">
        <v>1882</v>
      </c>
      <c r="C428" s="307">
        <f t="shared" si="6"/>
        <v>0</v>
      </c>
      <c r="D428" s="432"/>
      <c r="E428" s="432"/>
      <c r="F428" s="438"/>
      <c r="G428" s="432"/>
      <c r="H428" s="432"/>
      <c r="I428" s="432"/>
      <c r="J428" s="432"/>
      <c r="K428" s="432"/>
      <c r="L428" s="432"/>
      <c r="M428" s="432"/>
    </row>
    <row r="429" hidden="1" spans="1:13">
      <c r="A429" s="438">
        <v>2050601</v>
      </c>
      <c r="B429" s="398" t="s">
        <v>1883</v>
      </c>
      <c r="C429" s="307">
        <f t="shared" si="6"/>
        <v>0</v>
      </c>
      <c r="D429" s="432"/>
      <c r="E429" s="432"/>
      <c r="F429" s="438"/>
      <c r="G429" s="432"/>
      <c r="H429" s="432"/>
      <c r="I429" s="432"/>
      <c r="J429" s="432"/>
      <c r="K429" s="432"/>
      <c r="L429" s="432"/>
      <c r="M429" s="432"/>
    </row>
    <row r="430" hidden="1" spans="1:13">
      <c r="A430" s="438">
        <v>2050602</v>
      </c>
      <c r="B430" s="398" t="s">
        <v>1884</v>
      </c>
      <c r="C430" s="307">
        <f t="shared" si="6"/>
        <v>0</v>
      </c>
      <c r="D430" s="432"/>
      <c r="E430" s="432"/>
      <c r="F430" s="438"/>
      <c r="G430" s="432"/>
      <c r="H430" s="432"/>
      <c r="I430" s="432"/>
      <c r="J430" s="432"/>
      <c r="K430" s="432"/>
      <c r="L430" s="432"/>
      <c r="M430" s="432"/>
    </row>
    <row r="431" hidden="1" spans="1:13">
      <c r="A431" s="438">
        <v>2050699</v>
      </c>
      <c r="B431" s="398" t="s">
        <v>1885</v>
      </c>
      <c r="C431" s="307">
        <f t="shared" si="6"/>
        <v>0</v>
      </c>
      <c r="D431" s="432"/>
      <c r="E431" s="432"/>
      <c r="F431" s="438"/>
      <c r="G431" s="432"/>
      <c r="H431" s="432"/>
      <c r="I431" s="432"/>
      <c r="J431" s="432"/>
      <c r="K431" s="432"/>
      <c r="L431" s="432"/>
      <c r="M431" s="432"/>
    </row>
    <row r="432" spans="1:13">
      <c r="A432" s="438">
        <v>20507</v>
      </c>
      <c r="B432" s="398" t="s">
        <v>1886</v>
      </c>
      <c r="C432" s="307">
        <f t="shared" si="6"/>
        <v>1115</v>
      </c>
      <c r="D432" s="432"/>
      <c r="E432" s="432"/>
      <c r="F432" s="438">
        <v>839</v>
      </c>
      <c r="G432" s="432"/>
      <c r="H432" s="432"/>
      <c r="I432" s="432"/>
      <c r="J432" s="432"/>
      <c r="K432" s="432"/>
      <c r="L432" s="432">
        <v>162</v>
      </c>
      <c r="M432" s="432">
        <v>114</v>
      </c>
    </row>
    <row r="433" spans="1:13">
      <c r="A433" s="438">
        <v>2050701</v>
      </c>
      <c r="B433" s="398" t="s">
        <v>1887</v>
      </c>
      <c r="C433" s="307">
        <f t="shared" si="6"/>
        <v>1115</v>
      </c>
      <c r="D433" s="432"/>
      <c r="E433" s="432"/>
      <c r="F433" s="438">
        <v>839</v>
      </c>
      <c r="G433" s="432"/>
      <c r="H433" s="432"/>
      <c r="I433" s="432"/>
      <c r="J433" s="432"/>
      <c r="K433" s="432"/>
      <c r="L433" s="432">
        <v>162</v>
      </c>
      <c r="M433" s="432">
        <v>114</v>
      </c>
    </row>
    <row r="434" hidden="1" spans="1:13">
      <c r="A434" s="438">
        <v>2050702</v>
      </c>
      <c r="B434" s="398" t="s">
        <v>1888</v>
      </c>
      <c r="C434" s="307">
        <f t="shared" si="6"/>
        <v>0</v>
      </c>
      <c r="D434" s="432"/>
      <c r="E434" s="432"/>
      <c r="F434" s="438"/>
      <c r="G434" s="432"/>
      <c r="H434" s="432"/>
      <c r="I434" s="432"/>
      <c r="J434" s="432"/>
      <c r="K434" s="432"/>
      <c r="L434" s="432"/>
      <c r="M434" s="432"/>
    </row>
    <row r="435" hidden="1" spans="1:13">
      <c r="A435" s="438">
        <v>2050799</v>
      </c>
      <c r="B435" s="398" t="s">
        <v>1889</v>
      </c>
      <c r="C435" s="307">
        <f t="shared" si="6"/>
        <v>0</v>
      </c>
      <c r="D435" s="432"/>
      <c r="E435" s="432"/>
      <c r="F435" s="438"/>
      <c r="G435" s="432"/>
      <c r="H435" s="432"/>
      <c r="I435" s="432"/>
      <c r="J435" s="432"/>
      <c r="K435" s="432"/>
      <c r="L435" s="432"/>
      <c r="M435" s="432"/>
    </row>
    <row r="436" spans="1:13">
      <c r="A436" s="438">
        <v>20508</v>
      </c>
      <c r="B436" s="398" t="s">
        <v>1890</v>
      </c>
      <c r="C436" s="307">
        <f t="shared" si="6"/>
        <v>4817</v>
      </c>
      <c r="D436" s="432"/>
      <c r="E436" s="432"/>
      <c r="F436" s="438">
        <v>2065</v>
      </c>
      <c r="G436" s="432"/>
      <c r="H436" s="432"/>
      <c r="I436" s="432">
        <v>0</v>
      </c>
      <c r="J436" s="432">
        <v>2700</v>
      </c>
      <c r="K436" s="432"/>
      <c r="L436" s="432"/>
      <c r="M436" s="432">
        <v>52</v>
      </c>
    </row>
    <row r="437" spans="1:13">
      <c r="A437" s="438">
        <v>2050801</v>
      </c>
      <c r="B437" s="398" t="s">
        <v>1891</v>
      </c>
      <c r="C437" s="307">
        <f t="shared" si="6"/>
        <v>4256</v>
      </c>
      <c r="D437" s="432"/>
      <c r="E437" s="432"/>
      <c r="F437" s="438">
        <v>1624</v>
      </c>
      <c r="G437" s="432"/>
      <c r="H437" s="432"/>
      <c r="I437" s="432">
        <v>0</v>
      </c>
      <c r="J437" s="432">
        <v>2632</v>
      </c>
      <c r="K437" s="432"/>
      <c r="L437" s="432"/>
      <c r="M437" s="432"/>
    </row>
    <row r="438" spans="1:13">
      <c r="A438" s="438">
        <v>2050802</v>
      </c>
      <c r="B438" s="398" t="s">
        <v>1892</v>
      </c>
      <c r="C438" s="307">
        <f t="shared" si="6"/>
        <v>509</v>
      </c>
      <c r="D438" s="432"/>
      <c r="E438" s="432"/>
      <c r="F438" s="438">
        <v>441</v>
      </c>
      <c r="G438" s="432"/>
      <c r="H438" s="432"/>
      <c r="I438" s="432"/>
      <c r="J438" s="432">
        <v>68</v>
      </c>
      <c r="K438" s="432"/>
      <c r="L438" s="432"/>
      <c r="M438" s="432"/>
    </row>
    <row r="439" spans="1:13">
      <c r="A439" s="438">
        <v>2050803</v>
      </c>
      <c r="B439" s="398" t="s">
        <v>1893</v>
      </c>
      <c r="C439" s="307">
        <f t="shared" si="6"/>
        <v>52</v>
      </c>
      <c r="D439" s="432"/>
      <c r="E439" s="432"/>
      <c r="F439" s="438"/>
      <c r="G439" s="432"/>
      <c r="H439" s="432"/>
      <c r="I439" s="432"/>
      <c r="J439" s="432"/>
      <c r="K439" s="432"/>
      <c r="L439" s="432"/>
      <c r="M439" s="432">
        <v>52</v>
      </c>
    </row>
    <row r="440" hidden="1" spans="1:13">
      <c r="A440" s="438">
        <v>2050804</v>
      </c>
      <c r="B440" s="398" t="s">
        <v>1894</v>
      </c>
      <c r="C440" s="307">
        <f t="shared" si="6"/>
        <v>0</v>
      </c>
      <c r="D440" s="432"/>
      <c r="E440" s="432"/>
      <c r="F440" s="438"/>
      <c r="G440" s="432"/>
      <c r="H440" s="432"/>
      <c r="I440" s="432"/>
      <c r="J440" s="432"/>
      <c r="K440" s="432"/>
      <c r="L440" s="432"/>
      <c r="M440" s="432"/>
    </row>
    <row r="441" hidden="1" spans="1:13">
      <c r="A441" s="438">
        <v>2050899</v>
      </c>
      <c r="B441" s="398" t="s">
        <v>1895</v>
      </c>
      <c r="C441" s="307">
        <f t="shared" si="6"/>
        <v>0</v>
      </c>
      <c r="D441" s="432"/>
      <c r="E441" s="432"/>
      <c r="F441" s="438"/>
      <c r="G441" s="432"/>
      <c r="H441" s="432"/>
      <c r="I441" s="432"/>
      <c r="J441" s="432"/>
      <c r="K441" s="432"/>
      <c r="L441" s="432"/>
      <c r="M441" s="432"/>
    </row>
    <row r="442" hidden="1" spans="1:13">
      <c r="A442" s="438">
        <v>20509</v>
      </c>
      <c r="B442" s="398" t="s">
        <v>1896</v>
      </c>
      <c r="C442" s="307">
        <f t="shared" si="6"/>
        <v>0</v>
      </c>
      <c r="D442" s="432"/>
      <c r="E442" s="432"/>
      <c r="F442" s="438"/>
      <c r="G442" s="432"/>
      <c r="H442" s="432"/>
      <c r="I442" s="432">
        <v>0</v>
      </c>
      <c r="J442" s="432"/>
      <c r="K442" s="432"/>
      <c r="L442" s="432"/>
      <c r="M442" s="432"/>
    </row>
    <row r="443" hidden="1" spans="1:13">
      <c r="A443" s="438">
        <v>2050901</v>
      </c>
      <c r="B443" s="398" t="s">
        <v>1897</v>
      </c>
      <c r="C443" s="307">
        <f t="shared" si="6"/>
        <v>0</v>
      </c>
      <c r="D443" s="432"/>
      <c r="E443" s="432"/>
      <c r="F443" s="438"/>
      <c r="G443" s="432"/>
      <c r="H443" s="432"/>
      <c r="I443" s="432"/>
      <c r="J443" s="432"/>
      <c r="K443" s="432"/>
      <c r="L443" s="432"/>
      <c r="M443" s="432"/>
    </row>
    <row r="444" hidden="1" spans="1:13">
      <c r="A444" s="438">
        <v>2050902</v>
      </c>
      <c r="B444" s="398" t="s">
        <v>1898</v>
      </c>
      <c r="C444" s="307">
        <f t="shared" si="6"/>
        <v>0</v>
      </c>
      <c r="D444" s="432"/>
      <c r="E444" s="432"/>
      <c r="F444" s="438"/>
      <c r="G444" s="432"/>
      <c r="H444" s="432"/>
      <c r="I444" s="432"/>
      <c r="J444" s="432"/>
      <c r="K444" s="432"/>
      <c r="L444" s="432"/>
      <c r="M444" s="432"/>
    </row>
    <row r="445" hidden="1" spans="1:13">
      <c r="A445" s="438">
        <v>2050903</v>
      </c>
      <c r="B445" s="398" t="s">
        <v>1899</v>
      </c>
      <c r="C445" s="307">
        <f t="shared" si="6"/>
        <v>0</v>
      </c>
      <c r="D445" s="432"/>
      <c r="E445" s="432"/>
      <c r="F445" s="438"/>
      <c r="G445" s="432"/>
      <c r="H445" s="432"/>
      <c r="I445" s="432"/>
      <c r="J445" s="432"/>
      <c r="K445" s="432"/>
      <c r="L445" s="432"/>
      <c r="M445" s="432"/>
    </row>
    <row r="446" hidden="1" spans="1:13">
      <c r="A446" s="438">
        <v>2050904</v>
      </c>
      <c r="B446" s="398" t="s">
        <v>1900</v>
      </c>
      <c r="C446" s="307">
        <f t="shared" si="6"/>
        <v>0</v>
      </c>
      <c r="D446" s="432"/>
      <c r="E446" s="432"/>
      <c r="F446" s="438"/>
      <c r="G446" s="432"/>
      <c r="H446" s="432"/>
      <c r="I446" s="432"/>
      <c r="J446" s="432"/>
      <c r="K446" s="432"/>
      <c r="L446" s="432"/>
      <c r="M446" s="432"/>
    </row>
    <row r="447" hidden="1" spans="1:13">
      <c r="A447" s="438">
        <v>2050905</v>
      </c>
      <c r="B447" s="398" t="s">
        <v>1901</v>
      </c>
      <c r="C447" s="307">
        <f t="shared" si="6"/>
        <v>0</v>
      </c>
      <c r="D447" s="432"/>
      <c r="E447" s="432"/>
      <c r="F447" s="438"/>
      <c r="G447" s="432"/>
      <c r="H447" s="432"/>
      <c r="I447" s="432"/>
      <c r="J447" s="432"/>
      <c r="K447" s="432"/>
      <c r="L447" s="432"/>
      <c r="M447" s="432"/>
    </row>
    <row r="448" hidden="1" spans="1:13">
      <c r="A448" s="438">
        <v>2050999</v>
      </c>
      <c r="B448" s="398" t="s">
        <v>1902</v>
      </c>
      <c r="C448" s="307">
        <f t="shared" si="6"/>
        <v>0</v>
      </c>
      <c r="D448" s="432"/>
      <c r="E448" s="432"/>
      <c r="F448" s="438"/>
      <c r="G448" s="432"/>
      <c r="H448" s="432"/>
      <c r="I448" s="432">
        <v>0</v>
      </c>
      <c r="J448" s="432"/>
      <c r="K448" s="432"/>
      <c r="L448" s="432"/>
      <c r="M448" s="432"/>
    </row>
    <row r="449" spans="1:13">
      <c r="A449" s="438">
        <v>20599</v>
      </c>
      <c r="B449" s="398" t="s">
        <v>1903</v>
      </c>
      <c r="C449" s="307">
        <f t="shared" si="6"/>
        <v>186</v>
      </c>
      <c r="D449" s="432"/>
      <c r="E449" s="432"/>
      <c r="F449" s="438"/>
      <c r="G449" s="432"/>
      <c r="H449" s="432"/>
      <c r="I449" s="432">
        <v>186</v>
      </c>
      <c r="J449" s="432"/>
      <c r="K449" s="432"/>
      <c r="L449" s="432"/>
      <c r="M449" s="432"/>
    </row>
    <row r="450" spans="1:13">
      <c r="A450" s="438">
        <v>2059999</v>
      </c>
      <c r="B450" s="398" t="s">
        <v>1904</v>
      </c>
      <c r="C450" s="307">
        <f t="shared" si="6"/>
        <v>186</v>
      </c>
      <c r="D450" s="432"/>
      <c r="E450" s="432"/>
      <c r="F450" s="438"/>
      <c r="G450" s="432"/>
      <c r="H450" s="432"/>
      <c r="I450" s="432">
        <v>186</v>
      </c>
      <c r="J450" s="432"/>
      <c r="K450" s="432"/>
      <c r="L450" s="432"/>
      <c r="M450" s="432"/>
    </row>
    <row r="451" spans="1:13">
      <c r="A451" s="438">
        <v>206</v>
      </c>
      <c r="B451" s="439" t="s">
        <v>1905</v>
      </c>
      <c r="C451" s="307">
        <f t="shared" si="6"/>
        <v>3601</v>
      </c>
      <c r="D451" s="432"/>
      <c r="E451" s="432"/>
      <c r="F451" s="438">
        <v>495</v>
      </c>
      <c r="G451" s="432">
        <v>1273</v>
      </c>
      <c r="H451" s="432"/>
      <c r="I451" s="432">
        <v>1153</v>
      </c>
      <c r="J451" s="432">
        <v>626</v>
      </c>
      <c r="K451" s="432"/>
      <c r="L451" s="432">
        <v>34</v>
      </c>
      <c r="M451" s="432">
        <v>20</v>
      </c>
    </row>
    <row r="452" spans="1:13">
      <c r="A452" s="438">
        <v>20601</v>
      </c>
      <c r="B452" s="398" t="s">
        <v>1906</v>
      </c>
      <c r="C452" s="307">
        <f t="shared" si="6"/>
        <v>370</v>
      </c>
      <c r="D452" s="432"/>
      <c r="E452" s="432"/>
      <c r="F452" s="438">
        <v>370</v>
      </c>
      <c r="G452" s="432"/>
      <c r="H452" s="432"/>
      <c r="I452" s="432"/>
      <c r="J452" s="432"/>
      <c r="K452" s="432"/>
      <c r="L452" s="432"/>
      <c r="M452" s="432"/>
    </row>
    <row r="453" spans="1:13">
      <c r="A453" s="438">
        <v>2060101</v>
      </c>
      <c r="B453" s="398" t="s">
        <v>1621</v>
      </c>
      <c r="C453" s="307">
        <f t="shared" si="6"/>
        <v>370</v>
      </c>
      <c r="D453" s="432"/>
      <c r="E453" s="432"/>
      <c r="F453" s="438">
        <v>370</v>
      </c>
      <c r="G453" s="432"/>
      <c r="H453" s="432"/>
      <c r="I453" s="432"/>
      <c r="J453" s="432"/>
      <c r="K453" s="432"/>
      <c r="L453" s="432"/>
      <c r="M453" s="432"/>
    </row>
    <row r="454" hidden="1" spans="1:13">
      <c r="A454" s="438">
        <v>2060102</v>
      </c>
      <c r="B454" s="398" t="s">
        <v>1622</v>
      </c>
      <c r="C454" s="307">
        <f t="shared" ref="C454:C517" si="7">D454+E454+F454+G454+H454+I454+J454+K454+L454+M454+N454+O454</f>
        <v>0</v>
      </c>
      <c r="D454" s="432"/>
      <c r="E454" s="432"/>
      <c r="F454" s="438"/>
      <c r="G454" s="432"/>
      <c r="H454" s="432"/>
      <c r="I454" s="432"/>
      <c r="J454" s="432"/>
      <c r="K454" s="432"/>
      <c r="L454" s="432"/>
      <c r="M454" s="432"/>
    </row>
    <row r="455" hidden="1" spans="1:13">
      <c r="A455" s="438">
        <v>2060103</v>
      </c>
      <c r="B455" s="398" t="s">
        <v>1623</v>
      </c>
      <c r="C455" s="307">
        <f t="shared" si="7"/>
        <v>0</v>
      </c>
      <c r="D455" s="432"/>
      <c r="E455" s="432"/>
      <c r="F455" s="438"/>
      <c r="G455" s="432"/>
      <c r="H455" s="432"/>
      <c r="I455" s="432"/>
      <c r="J455" s="432"/>
      <c r="K455" s="432"/>
      <c r="L455" s="432"/>
      <c r="M455" s="432"/>
    </row>
    <row r="456" hidden="1" spans="1:13">
      <c r="A456" s="438">
        <v>2060199</v>
      </c>
      <c r="B456" s="398" t="s">
        <v>1907</v>
      </c>
      <c r="C456" s="307">
        <f t="shared" si="7"/>
        <v>0</v>
      </c>
      <c r="D456" s="432"/>
      <c r="E456" s="432"/>
      <c r="F456" s="438"/>
      <c r="G456" s="432"/>
      <c r="H456" s="432"/>
      <c r="I456" s="432"/>
      <c r="J456" s="432"/>
      <c r="K456" s="432"/>
      <c r="L456" s="432"/>
      <c r="M456" s="432"/>
    </row>
    <row r="457" hidden="1" spans="1:13">
      <c r="A457" s="438">
        <v>20602</v>
      </c>
      <c r="B457" s="398" t="s">
        <v>1908</v>
      </c>
      <c r="C457" s="307">
        <f t="shared" si="7"/>
        <v>0</v>
      </c>
      <c r="D457" s="432"/>
      <c r="E457" s="432"/>
      <c r="F457" s="438"/>
      <c r="G457" s="432"/>
      <c r="H457" s="432"/>
      <c r="I457" s="432"/>
      <c r="J457" s="432"/>
      <c r="K457" s="432"/>
      <c r="L457" s="432"/>
      <c r="M457" s="432"/>
    </row>
    <row r="458" hidden="1" spans="1:13">
      <c r="A458" s="438">
        <v>2060201</v>
      </c>
      <c r="B458" s="398" t="s">
        <v>1909</v>
      </c>
      <c r="C458" s="307">
        <f t="shared" si="7"/>
        <v>0</v>
      </c>
      <c r="D458" s="432"/>
      <c r="E458" s="432"/>
      <c r="F458" s="438"/>
      <c r="G458" s="432"/>
      <c r="H458" s="432"/>
      <c r="I458" s="432"/>
      <c r="J458" s="432"/>
      <c r="K458" s="432"/>
      <c r="L458" s="432"/>
      <c r="M458" s="432"/>
    </row>
    <row r="459" hidden="1" spans="1:13">
      <c r="A459" s="438">
        <v>2060203</v>
      </c>
      <c r="B459" s="398" t="s">
        <v>1910</v>
      </c>
      <c r="C459" s="307">
        <f t="shared" si="7"/>
        <v>0</v>
      </c>
      <c r="D459" s="432"/>
      <c r="E459" s="432"/>
      <c r="F459" s="438"/>
      <c r="G459" s="432"/>
      <c r="H459" s="432"/>
      <c r="I459" s="432"/>
      <c r="J459" s="432"/>
      <c r="K459" s="432"/>
      <c r="L459" s="432"/>
      <c r="M459" s="432"/>
    </row>
    <row r="460" hidden="1" spans="1:13">
      <c r="A460" s="438">
        <v>2060204</v>
      </c>
      <c r="B460" s="398" t="s">
        <v>1911</v>
      </c>
      <c r="C460" s="307">
        <f t="shared" si="7"/>
        <v>0</v>
      </c>
      <c r="D460" s="432"/>
      <c r="E460" s="432"/>
      <c r="F460" s="438"/>
      <c r="G460" s="432"/>
      <c r="H460" s="432"/>
      <c r="I460" s="432"/>
      <c r="J460" s="432"/>
      <c r="K460" s="432"/>
      <c r="L460" s="432"/>
      <c r="M460" s="432"/>
    </row>
    <row r="461" hidden="1" spans="1:13">
      <c r="A461" s="438">
        <v>2060205</v>
      </c>
      <c r="B461" s="398" t="s">
        <v>1912</v>
      </c>
      <c r="C461" s="307">
        <f t="shared" si="7"/>
        <v>0</v>
      </c>
      <c r="D461" s="432"/>
      <c r="E461" s="432"/>
      <c r="F461" s="438"/>
      <c r="G461" s="432"/>
      <c r="H461" s="432"/>
      <c r="I461" s="432"/>
      <c r="J461" s="432"/>
      <c r="K461" s="432"/>
      <c r="L461" s="432"/>
      <c r="M461" s="432"/>
    </row>
    <row r="462" hidden="1" spans="1:13">
      <c r="A462" s="438">
        <v>2060206</v>
      </c>
      <c r="B462" s="398" t="s">
        <v>1913</v>
      </c>
      <c r="C462" s="307">
        <f t="shared" si="7"/>
        <v>0</v>
      </c>
      <c r="D462" s="432"/>
      <c r="E462" s="432"/>
      <c r="F462" s="438"/>
      <c r="G462" s="432"/>
      <c r="H462" s="432"/>
      <c r="I462" s="432"/>
      <c r="J462" s="432"/>
      <c r="K462" s="432"/>
      <c r="L462" s="432"/>
      <c r="M462" s="432"/>
    </row>
    <row r="463" hidden="1" spans="1:13">
      <c r="A463" s="438">
        <v>2060207</v>
      </c>
      <c r="B463" s="439" t="s">
        <v>1914</v>
      </c>
      <c r="C463" s="307">
        <f t="shared" si="7"/>
        <v>0</v>
      </c>
      <c r="D463" s="432"/>
      <c r="E463" s="432"/>
      <c r="F463" s="438"/>
      <c r="G463" s="432"/>
      <c r="H463" s="432"/>
      <c r="I463" s="432"/>
      <c r="J463" s="432"/>
      <c r="K463" s="432"/>
      <c r="L463" s="432"/>
      <c r="M463" s="432"/>
    </row>
    <row r="464" hidden="1" spans="1:13">
      <c r="A464" s="438">
        <v>2060208</v>
      </c>
      <c r="B464" s="398" t="s">
        <v>1915</v>
      </c>
      <c r="C464" s="307">
        <f t="shared" si="7"/>
        <v>0</v>
      </c>
      <c r="D464" s="432"/>
      <c r="E464" s="432"/>
      <c r="F464" s="438"/>
      <c r="G464" s="432"/>
      <c r="H464" s="432"/>
      <c r="I464" s="432"/>
      <c r="J464" s="432"/>
      <c r="K464" s="432"/>
      <c r="L464" s="432"/>
      <c r="M464" s="432"/>
    </row>
    <row r="465" hidden="1" spans="1:13">
      <c r="A465" s="438">
        <v>2060299</v>
      </c>
      <c r="B465" s="398" t="s">
        <v>1916</v>
      </c>
      <c r="C465" s="307">
        <f t="shared" si="7"/>
        <v>0</v>
      </c>
      <c r="D465" s="432"/>
      <c r="E465" s="432"/>
      <c r="F465" s="438"/>
      <c r="G465" s="432"/>
      <c r="H465" s="432"/>
      <c r="I465" s="432"/>
      <c r="J465" s="432"/>
      <c r="K465" s="432"/>
      <c r="L465" s="432"/>
      <c r="M465" s="432"/>
    </row>
    <row r="466" hidden="1" spans="1:13">
      <c r="A466" s="438">
        <v>20603</v>
      </c>
      <c r="B466" s="398" t="s">
        <v>1917</v>
      </c>
      <c r="C466" s="307">
        <f t="shared" si="7"/>
        <v>0</v>
      </c>
      <c r="D466" s="432"/>
      <c r="E466" s="432"/>
      <c r="F466" s="438"/>
      <c r="G466" s="432"/>
      <c r="H466" s="432"/>
      <c r="I466" s="432"/>
      <c r="J466" s="432"/>
      <c r="K466" s="432"/>
      <c r="L466" s="432"/>
      <c r="M466" s="432"/>
    </row>
    <row r="467" hidden="1" spans="1:13">
      <c r="A467" s="438">
        <v>2060301</v>
      </c>
      <c r="B467" s="398" t="s">
        <v>1909</v>
      </c>
      <c r="C467" s="307">
        <f t="shared" si="7"/>
        <v>0</v>
      </c>
      <c r="D467" s="432"/>
      <c r="E467" s="432"/>
      <c r="F467" s="438"/>
      <c r="G467" s="432"/>
      <c r="H467" s="432"/>
      <c r="I467" s="432"/>
      <c r="J467" s="432"/>
      <c r="K467" s="432"/>
      <c r="L467" s="432"/>
      <c r="M467" s="432"/>
    </row>
    <row r="468" hidden="1" spans="1:13">
      <c r="A468" s="438">
        <v>2060302</v>
      </c>
      <c r="B468" s="398" t="s">
        <v>1918</v>
      </c>
      <c r="C468" s="307">
        <f t="shared" si="7"/>
        <v>0</v>
      </c>
      <c r="D468" s="432"/>
      <c r="E468" s="432"/>
      <c r="F468" s="438"/>
      <c r="G468" s="432"/>
      <c r="H468" s="432"/>
      <c r="I468" s="432"/>
      <c r="J468" s="432"/>
      <c r="K468" s="432"/>
      <c r="L468" s="432"/>
      <c r="M468" s="432"/>
    </row>
    <row r="469" hidden="1" spans="1:13">
      <c r="A469" s="438">
        <v>2060303</v>
      </c>
      <c r="B469" s="398" t="s">
        <v>1919</v>
      </c>
      <c r="C469" s="307">
        <f t="shared" si="7"/>
        <v>0</v>
      </c>
      <c r="D469" s="432"/>
      <c r="E469" s="432"/>
      <c r="F469" s="438"/>
      <c r="G469" s="432"/>
      <c r="H469" s="432"/>
      <c r="I469" s="432"/>
      <c r="J469" s="432"/>
      <c r="K469" s="432"/>
      <c r="L469" s="432"/>
      <c r="M469" s="432"/>
    </row>
    <row r="470" hidden="1" spans="1:13">
      <c r="A470" s="438">
        <v>2060304</v>
      </c>
      <c r="B470" s="398" t="s">
        <v>1920</v>
      </c>
      <c r="C470" s="307">
        <f t="shared" si="7"/>
        <v>0</v>
      </c>
      <c r="D470" s="432"/>
      <c r="E470" s="432"/>
      <c r="F470" s="438"/>
      <c r="G470" s="432"/>
      <c r="H470" s="432"/>
      <c r="I470" s="432"/>
      <c r="J470" s="432"/>
      <c r="K470" s="432"/>
      <c r="L470" s="432"/>
      <c r="M470" s="432"/>
    </row>
    <row r="471" hidden="1" spans="1:13">
      <c r="A471" s="438">
        <v>2060399</v>
      </c>
      <c r="B471" s="398" t="s">
        <v>1921</v>
      </c>
      <c r="C471" s="307">
        <f t="shared" si="7"/>
        <v>0</v>
      </c>
      <c r="D471" s="432"/>
      <c r="E471" s="432"/>
      <c r="F471" s="438"/>
      <c r="G471" s="432"/>
      <c r="H471" s="432"/>
      <c r="I471" s="432"/>
      <c r="J471" s="432"/>
      <c r="K471" s="432"/>
      <c r="L471" s="432"/>
      <c r="M471" s="432"/>
    </row>
    <row r="472" spans="1:13">
      <c r="A472" s="438">
        <v>20604</v>
      </c>
      <c r="B472" s="398" t="s">
        <v>1922</v>
      </c>
      <c r="C472" s="307">
        <f t="shared" si="7"/>
        <v>1926</v>
      </c>
      <c r="D472" s="432"/>
      <c r="E472" s="432"/>
      <c r="F472" s="438"/>
      <c r="G472" s="432">
        <v>200</v>
      </c>
      <c r="H472" s="432"/>
      <c r="I472" s="432">
        <v>1100</v>
      </c>
      <c r="J472" s="432">
        <v>626</v>
      </c>
      <c r="K472" s="432"/>
      <c r="L472" s="432"/>
      <c r="M472" s="432"/>
    </row>
    <row r="473" hidden="1" spans="1:13">
      <c r="A473" s="438">
        <v>2060401</v>
      </c>
      <c r="B473" s="398" t="s">
        <v>1909</v>
      </c>
      <c r="C473" s="307">
        <f t="shared" si="7"/>
        <v>0</v>
      </c>
      <c r="D473" s="432"/>
      <c r="E473" s="432"/>
      <c r="F473" s="438"/>
      <c r="G473" s="432"/>
      <c r="H473" s="432"/>
      <c r="I473" s="432"/>
      <c r="J473" s="432"/>
      <c r="K473" s="432"/>
      <c r="L473" s="432"/>
      <c r="M473" s="432"/>
    </row>
    <row r="474" spans="1:13">
      <c r="A474" s="438">
        <v>2060404</v>
      </c>
      <c r="B474" s="398" t="s">
        <v>1923</v>
      </c>
      <c r="C474" s="307">
        <f t="shared" si="7"/>
        <v>1926</v>
      </c>
      <c r="D474" s="432"/>
      <c r="E474" s="432"/>
      <c r="F474" s="438"/>
      <c r="G474" s="432">
        <v>200</v>
      </c>
      <c r="H474" s="432"/>
      <c r="I474" s="432">
        <v>1100</v>
      </c>
      <c r="J474" s="432">
        <v>626</v>
      </c>
      <c r="K474" s="432"/>
      <c r="L474" s="432"/>
      <c r="M474" s="432"/>
    </row>
    <row r="475" hidden="1" spans="1:13">
      <c r="A475" s="438">
        <v>2060405</v>
      </c>
      <c r="B475" s="398" t="s">
        <v>1924</v>
      </c>
      <c r="C475" s="307">
        <f t="shared" si="7"/>
        <v>0</v>
      </c>
      <c r="D475" s="432"/>
      <c r="E475" s="432"/>
      <c r="F475" s="438"/>
      <c r="G475" s="432"/>
      <c r="H475" s="432"/>
      <c r="I475" s="432"/>
      <c r="J475" s="432"/>
      <c r="K475" s="432"/>
      <c r="L475" s="432"/>
      <c r="M475" s="432"/>
    </row>
    <row r="476" hidden="1" spans="1:13">
      <c r="A476" s="438">
        <v>2060499</v>
      </c>
      <c r="B476" s="398" t="s">
        <v>1925</v>
      </c>
      <c r="C476" s="307">
        <f t="shared" si="7"/>
        <v>0</v>
      </c>
      <c r="D476" s="432"/>
      <c r="E476" s="432"/>
      <c r="F476" s="438"/>
      <c r="G476" s="432"/>
      <c r="H476" s="432"/>
      <c r="I476" s="432"/>
      <c r="J476" s="432"/>
      <c r="K476" s="432"/>
      <c r="L476" s="432"/>
      <c r="M476" s="432"/>
    </row>
    <row r="477" spans="1:13">
      <c r="A477" s="438">
        <v>20605</v>
      </c>
      <c r="B477" s="398" t="s">
        <v>1926</v>
      </c>
      <c r="C477" s="307">
        <f t="shared" si="7"/>
        <v>125</v>
      </c>
      <c r="D477" s="432"/>
      <c r="E477" s="432"/>
      <c r="F477" s="438">
        <v>125</v>
      </c>
      <c r="G477" s="432"/>
      <c r="H477" s="432"/>
      <c r="I477" s="432"/>
      <c r="J477" s="432"/>
      <c r="K477" s="432"/>
      <c r="L477" s="432"/>
      <c r="M477" s="432"/>
    </row>
    <row r="478" spans="1:13">
      <c r="A478" s="438">
        <v>2060501</v>
      </c>
      <c r="B478" s="398" t="s">
        <v>1909</v>
      </c>
      <c r="C478" s="307">
        <f t="shared" si="7"/>
        <v>125</v>
      </c>
      <c r="D478" s="432"/>
      <c r="E478" s="432"/>
      <c r="F478" s="438">
        <v>125</v>
      </c>
      <c r="G478" s="432"/>
      <c r="H478" s="432"/>
      <c r="I478" s="432"/>
      <c r="J478" s="432"/>
      <c r="K478" s="432"/>
      <c r="L478" s="432"/>
      <c r="M478" s="432"/>
    </row>
    <row r="479" hidden="1" spans="1:13">
      <c r="A479" s="438">
        <v>2060502</v>
      </c>
      <c r="B479" s="398" t="s">
        <v>1927</v>
      </c>
      <c r="C479" s="307">
        <f t="shared" si="7"/>
        <v>0</v>
      </c>
      <c r="D479" s="432"/>
      <c r="E479" s="432"/>
      <c r="F479" s="438"/>
      <c r="G479" s="432"/>
      <c r="H479" s="432"/>
      <c r="I479" s="432"/>
      <c r="J479" s="432"/>
      <c r="K479" s="432"/>
      <c r="L479" s="432"/>
      <c r="M479" s="432"/>
    </row>
    <row r="480" hidden="1" spans="1:13">
      <c r="A480" s="438">
        <v>2060503</v>
      </c>
      <c r="B480" s="398" t="s">
        <v>1928</v>
      </c>
      <c r="C480" s="307">
        <f t="shared" si="7"/>
        <v>0</v>
      </c>
      <c r="D480" s="432"/>
      <c r="E480" s="432"/>
      <c r="F480" s="438"/>
      <c r="G480" s="432"/>
      <c r="H480" s="432"/>
      <c r="I480" s="432"/>
      <c r="J480" s="432"/>
      <c r="K480" s="432"/>
      <c r="L480" s="432"/>
      <c r="M480" s="432"/>
    </row>
    <row r="481" hidden="1" spans="1:13">
      <c r="A481" s="438">
        <v>2060599</v>
      </c>
      <c r="B481" s="398" t="s">
        <v>1929</v>
      </c>
      <c r="C481" s="307">
        <f t="shared" si="7"/>
        <v>0</v>
      </c>
      <c r="D481" s="432"/>
      <c r="E481" s="432"/>
      <c r="F481" s="438"/>
      <c r="G481" s="432"/>
      <c r="H481" s="432"/>
      <c r="I481" s="432"/>
      <c r="J481" s="432"/>
      <c r="K481" s="432"/>
      <c r="L481" s="432"/>
      <c r="M481" s="432"/>
    </row>
    <row r="482" hidden="1" spans="1:13">
      <c r="A482" s="438">
        <v>20606</v>
      </c>
      <c r="B482" s="398" t="s">
        <v>1930</v>
      </c>
      <c r="C482" s="307">
        <f t="shared" si="7"/>
        <v>0</v>
      </c>
      <c r="D482" s="432"/>
      <c r="E482" s="432"/>
      <c r="F482" s="438"/>
      <c r="G482" s="432"/>
      <c r="H482" s="432"/>
      <c r="I482" s="432"/>
      <c r="J482" s="432"/>
      <c r="K482" s="432"/>
      <c r="L482" s="432"/>
      <c r="M482" s="432"/>
    </row>
    <row r="483" hidden="1" spans="1:13">
      <c r="A483" s="438">
        <v>2060601</v>
      </c>
      <c r="B483" s="398" t="s">
        <v>1931</v>
      </c>
      <c r="C483" s="307">
        <f t="shared" si="7"/>
        <v>0</v>
      </c>
      <c r="D483" s="432"/>
      <c r="E483" s="432"/>
      <c r="F483" s="438"/>
      <c r="G483" s="432"/>
      <c r="H483" s="432"/>
      <c r="I483" s="432"/>
      <c r="J483" s="432"/>
      <c r="K483" s="432"/>
      <c r="L483" s="432"/>
      <c r="M483" s="432"/>
    </row>
    <row r="484" hidden="1" spans="1:13">
      <c r="A484" s="438">
        <v>2060602</v>
      </c>
      <c r="B484" s="398" t="s">
        <v>1932</v>
      </c>
      <c r="C484" s="307">
        <f t="shared" si="7"/>
        <v>0</v>
      </c>
      <c r="D484" s="432"/>
      <c r="E484" s="432"/>
      <c r="F484" s="438"/>
      <c r="G484" s="432"/>
      <c r="H484" s="432"/>
      <c r="I484" s="432"/>
      <c r="J484" s="432"/>
      <c r="K484" s="432"/>
      <c r="L484" s="432"/>
      <c r="M484" s="432"/>
    </row>
    <row r="485" hidden="1" spans="1:13">
      <c r="A485" s="438">
        <v>2060603</v>
      </c>
      <c r="B485" s="398" t="s">
        <v>1933</v>
      </c>
      <c r="C485" s="307">
        <f t="shared" si="7"/>
        <v>0</v>
      </c>
      <c r="D485" s="432"/>
      <c r="E485" s="432"/>
      <c r="F485" s="438"/>
      <c r="G485" s="432"/>
      <c r="H485" s="432"/>
      <c r="I485" s="432"/>
      <c r="J485" s="432"/>
      <c r="K485" s="432"/>
      <c r="L485" s="432"/>
      <c r="M485" s="432"/>
    </row>
    <row r="486" hidden="1" spans="1:13">
      <c r="A486" s="438">
        <v>2060699</v>
      </c>
      <c r="B486" s="398" t="s">
        <v>1934</v>
      </c>
      <c r="C486" s="307">
        <f t="shared" si="7"/>
        <v>0</v>
      </c>
      <c r="D486" s="432"/>
      <c r="E486" s="432"/>
      <c r="F486" s="438"/>
      <c r="G486" s="432"/>
      <c r="H486" s="432"/>
      <c r="I486" s="432"/>
      <c r="J486" s="432"/>
      <c r="K486" s="432"/>
      <c r="L486" s="432"/>
      <c r="M486" s="432"/>
    </row>
    <row r="487" spans="1:13">
      <c r="A487" s="438">
        <v>20607</v>
      </c>
      <c r="B487" s="398" t="s">
        <v>1935</v>
      </c>
      <c r="C487" s="307">
        <f t="shared" si="7"/>
        <v>1180</v>
      </c>
      <c r="D487" s="432"/>
      <c r="E487" s="432"/>
      <c r="F487" s="438"/>
      <c r="G487" s="432">
        <v>1073</v>
      </c>
      <c r="H487" s="432"/>
      <c r="I487" s="432">
        <v>53</v>
      </c>
      <c r="J487" s="432"/>
      <c r="K487" s="432"/>
      <c r="L487" s="432">
        <v>34</v>
      </c>
      <c r="M487" s="432">
        <v>20</v>
      </c>
    </row>
    <row r="488" hidden="1" spans="1:13">
      <c r="A488" s="438">
        <v>2060701</v>
      </c>
      <c r="B488" s="398" t="s">
        <v>1909</v>
      </c>
      <c r="C488" s="307">
        <f t="shared" si="7"/>
        <v>0</v>
      </c>
      <c r="D488" s="432"/>
      <c r="E488" s="432"/>
      <c r="F488" s="438"/>
      <c r="G488" s="432"/>
      <c r="H488" s="432"/>
      <c r="I488" s="432"/>
      <c r="J488" s="432"/>
      <c r="K488" s="432"/>
      <c r="L488" s="432"/>
      <c r="M488" s="432"/>
    </row>
    <row r="489" spans="1:13">
      <c r="A489" s="438">
        <v>2060702</v>
      </c>
      <c r="B489" s="398" t="s">
        <v>1936</v>
      </c>
      <c r="C489" s="307">
        <f t="shared" si="7"/>
        <v>53</v>
      </c>
      <c r="D489" s="432"/>
      <c r="E489" s="432"/>
      <c r="F489" s="438"/>
      <c r="G489" s="432"/>
      <c r="H489" s="432"/>
      <c r="I489" s="432">
        <v>53</v>
      </c>
      <c r="J489" s="432"/>
      <c r="K489" s="432"/>
      <c r="L489" s="432"/>
      <c r="M489" s="432"/>
    </row>
    <row r="490" hidden="1" spans="1:13">
      <c r="A490" s="438">
        <v>2060703</v>
      </c>
      <c r="B490" s="398" t="s">
        <v>1937</v>
      </c>
      <c r="C490" s="307">
        <f t="shared" si="7"/>
        <v>0</v>
      </c>
      <c r="D490" s="432"/>
      <c r="E490" s="432"/>
      <c r="F490" s="438"/>
      <c r="G490" s="432"/>
      <c r="H490" s="432"/>
      <c r="I490" s="432"/>
      <c r="J490" s="432"/>
      <c r="K490" s="432"/>
      <c r="L490" s="432"/>
      <c r="M490" s="432"/>
    </row>
    <row r="491" hidden="1" spans="1:13">
      <c r="A491" s="438">
        <v>2060704</v>
      </c>
      <c r="B491" s="398" t="s">
        <v>1938</v>
      </c>
      <c r="C491" s="307">
        <f t="shared" si="7"/>
        <v>0</v>
      </c>
      <c r="D491" s="432"/>
      <c r="E491" s="432"/>
      <c r="F491" s="438"/>
      <c r="G491" s="432"/>
      <c r="H491" s="432"/>
      <c r="I491" s="432"/>
      <c r="J491" s="432"/>
      <c r="K491" s="432"/>
      <c r="L491" s="432"/>
      <c r="M491" s="432"/>
    </row>
    <row r="492" hidden="1" spans="1:13">
      <c r="A492" s="438">
        <v>2060705</v>
      </c>
      <c r="B492" s="398" t="s">
        <v>1939</v>
      </c>
      <c r="C492" s="307">
        <f t="shared" si="7"/>
        <v>0</v>
      </c>
      <c r="D492" s="432"/>
      <c r="E492" s="432"/>
      <c r="F492" s="438"/>
      <c r="G492" s="432"/>
      <c r="H492" s="432"/>
      <c r="I492" s="432"/>
      <c r="J492" s="432"/>
      <c r="K492" s="432"/>
      <c r="L492" s="432"/>
      <c r="M492" s="432"/>
    </row>
    <row r="493" spans="1:13">
      <c r="A493" s="438">
        <v>2060799</v>
      </c>
      <c r="B493" s="398" t="s">
        <v>1940</v>
      </c>
      <c r="C493" s="307">
        <f t="shared" si="7"/>
        <v>1127</v>
      </c>
      <c r="D493" s="432"/>
      <c r="E493" s="432"/>
      <c r="F493" s="438"/>
      <c r="G493" s="432">
        <v>1073</v>
      </c>
      <c r="H493" s="432"/>
      <c r="I493" s="432"/>
      <c r="J493" s="432"/>
      <c r="K493" s="432"/>
      <c r="L493" s="432">
        <v>34</v>
      </c>
      <c r="M493" s="432">
        <v>20</v>
      </c>
    </row>
    <row r="494" hidden="1" spans="1:13">
      <c r="A494" s="438">
        <v>20608</v>
      </c>
      <c r="B494" s="398" t="s">
        <v>1941</v>
      </c>
      <c r="C494" s="307">
        <f t="shared" si="7"/>
        <v>0</v>
      </c>
      <c r="D494" s="432"/>
      <c r="E494" s="432"/>
      <c r="F494" s="438"/>
      <c r="G494" s="432"/>
      <c r="H494" s="432"/>
      <c r="I494" s="432"/>
      <c r="J494" s="432"/>
      <c r="K494" s="432"/>
      <c r="L494" s="432"/>
      <c r="M494" s="432"/>
    </row>
    <row r="495" hidden="1" spans="1:13">
      <c r="A495" s="438">
        <v>2060801</v>
      </c>
      <c r="B495" s="398" t="s">
        <v>1942</v>
      </c>
      <c r="C495" s="307">
        <f t="shared" si="7"/>
        <v>0</v>
      </c>
      <c r="D495" s="432"/>
      <c r="E495" s="432"/>
      <c r="F495" s="438"/>
      <c r="G495" s="432"/>
      <c r="H495" s="432"/>
      <c r="I495" s="432"/>
      <c r="J495" s="432"/>
      <c r="K495" s="432"/>
      <c r="L495" s="432"/>
      <c r="M495" s="432"/>
    </row>
    <row r="496" hidden="1" spans="1:13">
      <c r="A496" s="438">
        <v>2060802</v>
      </c>
      <c r="B496" s="398" t="s">
        <v>1943</v>
      </c>
      <c r="C496" s="307">
        <f t="shared" si="7"/>
        <v>0</v>
      </c>
      <c r="D496" s="432"/>
      <c r="E496" s="432"/>
      <c r="F496" s="438"/>
      <c r="G496" s="432"/>
      <c r="H496" s="432"/>
      <c r="I496" s="432"/>
      <c r="J496" s="432"/>
      <c r="K496" s="432"/>
      <c r="L496" s="432"/>
      <c r="M496" s="432"/>
    </row>
    <row r="497" hidden="1" spans="1:13">
      <c r="A497" s="438">
        <v>2060899</v>
      </c>
      <c r="B497" s="398" t="s">
        <v>1944</v>
      </c>
      <c r="C497" s="307">
        <f t="shared" si="7"/>
        <v>0</v>
      </c>
      <c r="D497" s="432"/>
      <c r="E497" s="432"/>
      <c r="F497" s="438"/>
      <c r="G497" s="432"/>
      <c r="H497" s="432"/>
      <c r="I497" s="432"/>
      <c r="J497" s="432"/>
      <c r="K497" s="432"/>
      <c r="L497" s="432"/>
      <c r="M497" s="432"/>
    </row>
    <row r="498" hidden="1" spans="1:13">
      <c r="A498" s="438">
        <v>20609</v>
      </c>
      <c r="B498" s="398" t="s">
        <v>1945</v>
      </c>
      <c r="C498" s="307">
        <f t="shared" si="7"/>
        <v>0</v>
      </c>
      <c r="D498" s="432"/>
      <c r="E498" s="432"/>
      <c r="F498" s="438"/>
      <c r="G498" s="432"/>
      <c r="H498" s="432"/>
      <c r="I498" s="432"/>
      <c r="J498" s="432"/>
      <c r="K498" s="432"/>
      <c r="L498" s="432"/>
      <c r="M498" s="432"/>
    </row>
    <row r="499" hidden="1" spans="1:13">
      <c r="A499" s="438">
        <v>2060901</v>
      </c>
      <c r="B499" s="398" t="s">
        <v>1946</v>
      </c>
      <c r="C499" s="307">
        <f t="shared" si="7"/>
        <v>0</v>
      </c>
      <c r="D499" s="432"/>
      <c r="E499" s="432"/>
      <c r="F499" s="438"/>
      <c r="G499" s="432"/>
      <c r="H499" s="432"/>
      <c r="I499" s="432"/>
      <c r="J499" s="432"/>
      <c r="K499" s="432"/>
      <c r="L499" s="432"/>
      <c r="M499" s="432"/>
    </row>
    <row r="500" hidden="1" spans="1:13">
      <c r="A500" s="438">
        <v>2060902</v>
      </c>
      <c r="B500" s="398" t="s">
        <v>1947</v>
      </c>
      <c r="C500" s="307">
        <f t="shared" si="7"/>
        <v>0</v>
      </c>
      <c r="D500" s="432"/>
      <c r="E500" s="432"/>
      <c r="F500" s="438"/>
      <c r="G500" s="432"/>
      <c r="H500" s="432"/>
      <c r="I500" s="432"/>
      <c r="J500" s="432"/>
      <c r="K500" s="432"/>
      <c r="L500" s="432"/>
      <c r="M500" s="432"/>
    </row>
    <row r="501" hidden="1" spans="1:13">
      <c r="A501" s="438">
        <v>2060999</v>
      </c>
      <c r="B501" s="398" t="s">
        <v>1948</v>
      </c>
      <c r="C501" s="307">
        <f t="shared" si="7"/>
        <v>0</v>
      </c>
      <c r="D501" s="432"/>
      <c r="E501" s="432"/>
      <c r="F501" s="438"/>
      <c r="G501" s="432"/>
      <c r="H501" s="432"/>
      <c r="I501" s="432"/>
      <c r="J501" s="432"/>
      <c r="K501" s="432"/>
      <c r="L501" s="432"/>
      <c r="M501" s="432"/>
    </row>
    <row r="502" hidden="1" spans="1:13">
      <c r="A502" s="438">
        <v>20699</v>
      </c>
      <c r="B502" s="398" t="s">
        <v>1949</v>
      </c>
      <c r="C502" s="307">
        <f t="shared" si="7"/>
        <v>0</v>
      </c>
      <c r="D502" s="432"/>
      <c r="E502" s="432"/>
      <c r="F502" s="438"/>
      <c r="G502" s="432"/>
      <c r="H502" s="432"/>
      <c r="I502" s="432"/>
      <c r="J502" s="432"/>
      <c r="K502" s="432"/>
      <c r="L502" s="432"/>
      <c r="M502" s="432"/>
    </row>
    <row r="503" hidden="1" spans="1:13">
      <c r="A503" s="438">
        <v>2069901</v>
      </c>
      <c r="B503" s="398" t="s">
        <v>1950</v>
      </c>
      <c r="C503" s="307">
        <f t="shared" si="7"/>
        <v>0</v>
      </c>
      <c r="D503" s="432"/>
      <c r="E503" s="432"/>
      <c r="F503" s="438"/>
      <c r="G503" s="432"/>
      <c r="H503" s="432"/>
      <c r="I503" s="432"/>
      <c r="J503" s="432"/>
      <c r="K503" s="432"/>
      <c r="L503" s="432"/>
      <c r="M503" s="432"/>
    </row>
    <row r="504" hidden="1" spans="1:13">
      <c r="A504" s="438">
        <v>2069902</v>
      </c>
      <c r="B504" s="398" t="s">
        <v>1951</v>
      </c>
      <c r="C504" s="307">
        <f t="shared" si="7"/>
        <v>0</v>
      </c>
      <c r="D504" s="432"/>
      <c r="E504" s="432"/>
      <c r="F504" s="438"/>
      <c r="G504" s="432"/>
      <c r="H504" s="432"/>
      <c r="I504" s="432"/>
      <c r="J504" s="432"/>
      <c r="K504" s="432"/>
      <c r="L504" s="432"/>
      <c r="M504" s="432"/>
    </row>
    <row r="505" hidden="1" spans="1:13">
      <c r="A505" s="438">
        <v>2069903</v>
      </c>
      <c r="B505" s="398" t="s">
        <v>1952</v>
      </c>
      <c r="C505" s="307">
        <f t="shared" si="7"/>
        <v>0</v>
      </c>
      <c r="D505" s="432"/>
      <c r="E505" s="432"/>
      <c r="F505" s="438"/>
      <c r="G505" s="432"/>
      <c r="H505" s="432"/>
      <c r="I505" s="432"/>
      <c r="J505" s="432"/>
      <c r="K505" s="432"/>
      <c r="L505" s="432"/>
      <c r="M505" s="432"/>
    </row>
    <row r="506" hidden="1" spans="1:13">
      <c r="A506" s="438">
        <v>2069999</v>
      </c>
      <c r="B506" s="398" t="s">
        <v>1953</v>
      </c>
      <c r="C506" s="307">
        <f t="shared" si="7"/>
        <v>0</v>
      </c>
      <c r="D506" s="432"/>
      <c r="E506" s="432"/>
      <c r="F506" s="438"/>
      <c r="G506" s="432"/>
      <c r="H506" s="432"/>
      <c r="I506" s="432"/>
      <c r="J506" s="432"/>
      <c r="K506" s="432"/>
      <c r="L506" s="432"/>
      <c r="M506" s="432"/>
    </row>
    <row r="507" spans="1:15">
      <c r="A507" s="438">
        <v>207</v>
      </c>
      <c r="B507" s="439" t="s">
        <v>1954</v>
      </c>
      <c r="C507" s="307">
        <f t="shared" si="7"/>
        <v>10743</v>
      </c>
      <c r="D507" s="432"/>
      <c r="E507" s="432"/>
      <c r="F507" s="438">
        <v>3767</v>
      </c>
      <c r="G507" s="432"/>
      <c r="H507" s="432">
        <v>12</v>
      </c>
      <c r="I507" s="432">
        <v>563</v>
      </c>
      <c r="J507" s="432">
        <v>1443</v>
      </c>
      <c r="K507" s="432"/>
      <c r="L507" s="432">
        <v>1466</v>
      </c>
      <c r="M507" s="432">
        <v>1492</v>
      </c>
      <c r="O507">
        <v>2000</v>
      </c>
    </row>
    <row r="508" spans="1:13">
      <c r="A508" s="438">
        <v>20701</v>
      </c>
      <c r="B508" s="398" t="s">
        <v>1955</v>
      </c>
      <c r="C508" s="307">
        <f t="shared" si="7"/>
        <v>3431</v>
      </c>
      <c r="D508" s="432"/>
      <c r="E508" s="432"/>
      <c r="F508" s="438">
        <v>1594</v>
      </c>
      <c r="G508" s="432"/>
      <c r="H508" s="432">
        <v>12</v>
      </c>
      <c r="I508" s="432"/>
      <c r="J508" s="432">
        <v>420</v>
      </c>
      <c r="K508" s="432"/>
      <c r="L508" s="432">
        <v>1154</v>
      </c>
      <c r="M508" s="432">
        <v>251</v>
      </c>
    </row>
    <row r="509" spans="1:13">
      <c r="A509" s="438">
        <v>2070101</v>
      </c>
      <c r="B509" s="398" t="s">
        <v>1621</v>
      </c>
      <c r="C509" s="307">
        <f t="shared" si="7"/>
        <v>627</v>
      </c>
      <c r="D509" s="432"/>
      <c r="E509" s="432"/>
      <c r="F509" s="438">
        <v>607</v>
      </c>
      <c r="G509" s="432"/>
      <c r="H509" s="432"/>
      <c r="I509" s="432"/>
      <c r="J509" s="432">
        <v>20</v>
      </c>
      <c r="K509" s="432"/>
      <c r="L509" s="432"/>
      <c r="M509" s="432"/>
    </row>
    <row r="510" hidden="1" spans="1:13">
      <c r="A510" s="438">
        <v>2070102</v>
      </c>
      <c r="B510" s="398" t="s">
        <v>1622</v>
      </c>
      <c r="C510" s="307">
        <f t="shared" si="7"/>
        <v>0</v>
      </c>
      <c r="D510" s="432"/>
      <c r="E510" s="432"/>
      <c r="F510" s="438"/>
      <c r="G510" s="432"/>
      <c r="H510" s="432"/>
      <c r="I510" s="432"/>
      <c r="J510" s="432"/>
      <c r="K510" s="432"/>
      <c r="L510" s="432"/>
      <c r="M510" s="432"/>
    </row>
    <row r="511" hidden="1" spans="1:13">
      <c r="A511" s="438">
        <v>2070103</v>
      </c>
      <c r="B511" s="398" t="s">
        <v>1623</v>
      </c>
      <c r="C511" s="307">
        <f t="shared" si="7"/>
        <v>0</v>
      </c>
      <c r="D511" s="432"/>
      <c r="E511" s="432"/>
      <c r="F511" s="438"/>
      <c r="G511" s="432"/>
      <c r="H511" s="432"/>
      <c r="I511" s="432"/>
      <c r="J511" s="432"/>
      <c r="K511" s="432"/>
      <c r="L511" s="432"/>
      <c r="M511" s="432"/>
    </row>
    <row r="512" spans="1:13">
      <c r="A512" s="438">
        <v>2070104</v>
      </c>
      <c r="B512" s="398" t="s">
        <v>1956</v>
      </c>
      <c r="C512" s="307">
        <f t="shared" si="7"/>
        <v>285</v>
      </c>
      <c r="D512" s="432"/>
      <c r="E512" s="432"/>
      <c r="F512" s="438">
        <v>284</v>
      </c>
      <c r="G512" s="432"/>
      <c r="H512" s="432"/>
      <c r="I512" s="432"/>
      <c r="J512" s="432"/>
      <c r="K512" s="432"/>
      <c r="L512" s="432"/>
      <c r="M512" s="432">
        <v>1</v>
      </c>
    </row>
    <row r="513" hidden="1" spans="1:13">
      <c r="A513" s="438">
        <v>2070105</v>
      </c>
      <c r="B513" s="398" t="s">
        <v>1957</v>
      </c>
      <c r="C513" s="307">
        <f t="shared" si="7"/>
        <v>0</v>
      </c>
      <c r="D513" s="432"/>
      <c r="E513" s="432"/>
      <c r="F513" s="438"/>
      <c r="G513" s="432"/>
      <c r="H513" s="432"/>
      <c r="I513" s="432"/>
      <c r="J513" s="432"/>
      <c r="K513" s="432"/>
      <c r="L513" s="432"/>
      <c r="M513" s="432"/>
    </row>
    <row r="514" hidden="1" spans="1:13">
      <c r="A514" s="438">
        <v>2070106</v>
      </c>
      <c r="B514" s="398" t="s">
        <v>1958</v>
      </c>
      <c r="C514" s="307">
        <f t="shared" si="7"/>
        <v>0</v>
      </c>
      <c r="D514" s="432"/>
      <c r="E514" s="432"/>
      <c r="F514" s="438"/>
      <c r="G514" s="432"/>
      <c r="H514" s="432"/>
      <c r="I514" s="432"/>
      <c r="J514" s="432"/>
      <c r="K514" s="432"/>
      <c r="L514" s="432"/>
      <c r="M514" s="432"/>
    </row>
    <row r="515" hidden="1" spans="1:13">
      <c r="A515" s="438">
        <v>2070107</v>
      </c>
      <c r="B515" s="398" t="s">
        <v>1959</v>
      </c>
      <c r="C515" s="307">
        <f t="shared" si="7"/>
        <v>0</v>
      </c>
      <c r="D515" s="432"/>
      <c r="E515" s="432"/>
      <c r="F515" s="438"/>
      <c r="G515" s="432"/>
      <c r="H515" s="432"/>
      <c r="I515" s="432"/>
      <c r="J515" s="432"/>
      <c r="K515" s="432"/>
      <c r="L515" s="432"/>
      <c r="M515" s="432"/>
    </row>
    <row r="516" hidden="1" spans="1:13">
      <c r="A516" s="438">
        <v>2070108</v>
      </c>
      <c r="B516" s="398" t="s">
        <v>1960</v>
      </c>
      <c r="C516" s="307">
        <f t="shared" si="7"/>
        <v>0</v>
      </c>
      <c r="D516" s="432"/>
      <c r="E516" s="432"/>
      <c r="F516" s="438"/>
      <c r="G516" s="432"/>
      <c r="H516" s="432"/>
      <c r="I516" s="432"/>
      <c r="J516" s="432"/>
      <c r="K516" s="432"/>
      <c r="L516" s="432"/>
      <c r="M516" s="432"/>
    </row>
    <row r="517" spans="1:13">
      <c r="A517" s="438">
        <v>2070109</v>
      </c>
      <c r="B517" s="398" t="s">
        <v>1961</v>
      </c>
      <c r="C517" s="307">
        <f t="shared" si="7"/>
        <v>560</v>
      </c>
      <c r="D517" s="432"/>
      <c r="E517" s="432"/>
      <c r="F517" s="438">
        <v>560</v>
      </c>
      <c r="G517" s="432"/>
      <c r="H517" s="432"/>
      <c r="I517" s="432"/>
      <c r="J517" s="432"/>
      <c r="K517" s="432"/>
      <c r="L517" s="432"/>
      <c r="M517" s="432"/>
    </row>
    <row r="518" hidden="1" spans="1:13">
      <c r="A518" s="438">
        <v>2070110</v>
      </c>
      <c r="B518" s="398" t="s">
        <v>1962</v>
      </c>
      <c r="C518" s="307">
        <f t="shared" ref="C518:C581" si="8">D518+E518+F518+G518+H518+I518+J518+K518+L518+M518+N518+O518</f>
        <v>0</v>
      </c>
      <c r="D518" s="432"/>
      <c r="E518" s="432"/>
      <c r="F518" s="438"/>
      <c r="G518" s="432"/>
      <c r="H518" s="432"/>
      <c r="I518" s="432"/>
      <c r="J518" s="432"/>
      <c r="K518" s="432"/>
      <c r="L518" s="432"/>
      <c r="M518" s="432"/>
    </row>
    <row r="519" hidden="1" spans="1:13">
      <c r="A519" s="438">
        <v>2070111</v>
      </c>
      <c r="B519" s="398" t="s">
        <v>1963</v>
      </c>
      <c r="C519" s="307">
        <f t="shared" si="8"/>
        <v>0</v>
      </c>
      <c r="D519" s="432"/>
      <c r="E519" s="432"/>
      <c r="F519" s="438"/>
      <c r="G519" s="432"/>
      <c r="H519" s="432"/>
      <c r="I519" s="432"/>
      <c r="J519" s="432"/>
      <c r="K519" s="432"/>
      <c r="L519" s="432"/>
      <c r="M519" s="432"/>
    </row>
    <row r="520" hidden="1" spans="1:13">
      <c r="A520" s="438">
        <v>2070112</v>
      </c>
      <c r="B520" s="398" t="s">
        <v>1964</v>
      </c>
      <c r="C520" s="307">
        <f t="shared" si="8"/>
        <v>0</v>
      </c>
      <c r="D520" s="432"/>
      <c r="E520" s="432"/>
      <c r="F520" s="438"/>
      <c r="G520" s="432"/>
      <c r="H520" s="432"/>
      <c r="I520" s="432"/>
      <c r="J520" s="432"/>
      <c r="K520" s="432"/>
      <c r="L520" s="432"/>
      <c r="M520" s="432"/>
    </row>
    <row r="521" hidden="1" spans="1:13">
      <c r="A521" s="438">
        <v>2070113</v>
      </c>
      <c r="B521" s="398" t="s">
        <v>1965</v>
      </c>
      <c r="C521" s="307">
        <f t="shared" si="8"/>
        <v>0</v>
      </c>
      <c r="D521" s="432"/>
      <c r="E521" s="432"/>
      <c r="F521" s="438"/>
      <c r="G521" s="432"/>
      <c r="H521" s="432"/>
      <c r="I521" s="432"/>
      <c r="J521" s="432"/>
      <c r="K521" s="432"/>
      <c r="L521" s="432"/>
      <c r="M521" s="432"/>
    </row>
    <row r="522" spans="1:13">
      <c r="A522" s="438">
        <v>2070114</v>
      </c>
      <c r="B522" s="398" t="s">
        <v>1966</v>
      </c>
      <c r="C522" s="307">
        <f t="shared" si="8"/>
        <v>143</v>
      </c>
      <c r="D522" s="432"/>
      <c r="E522" s="432"/>
      <c r="F522" s="438">
        <v>143</v>
      </c>
      <c r="G522" s="432"/>
      <c r="H522" s="432"/>
      <c r="I522" s="432"/>
      <c r="J522" s="432"/>
      <c r="K522" s="432"/>
      <c r="L522" s="432"/>
      <c r="M522" s="432"/>
    </row>
    <row r="523" spans="1:13">
      <c r="A523" s="438">
        <v>2070199</v>
      </c>
      <c r="B523" s="398" t="s">
        <v>1967</v>
      </c>
      <c r="C523" s="307">
        <f t="shared" si="8"/>
        <v>1816</v>
      </c>
      <c r="D523" s="432"/>
      <c r="E523" s="432"/>
      <c r="F523" s="438"/>
      <c r="G523" s="432"/>
      <c r="H523" s="432">
        <v>12</v>
      </c>
      <c r="I523" s="432"/>
      <c r="J523" s="432">
        <v>400</v>
      </c>
      <c r="K523" s="432"/>
      <c r="L523" s="432">
        <v>1154</v>
      </c>
      <c r="M523" s="432">
        <v>250</v>
      </c>
    </row>
    <row r="524" spans="1:15">
      <c r="A524" s="438">
        <v>20702</v>
      </c>
      <c r="B524" s="398" t="s">
        <v>1968</v>
      </c>
      <c r="C524" s="307">
        <f t="shared" si="8"/>
        <v>1799</v>
      </c>
      <c r="D524" s="432"/>
      <c r="E524" s="432"/>
      <c r="F524" s="438">
        <v>585</v>
      </c>
      <c r="G524" s="432"/>
      <c r="H524" s="432"/>
      <c r="I524" s="432"/>
      <c r="J524" s="432">
        <v>19</v>
      </c>
      <c r="K524" s="432"/>
      <c r="L524" s="432">
        <v>132</v>
      </c>
      <c r="M524" s="432">
        <v>63</v>
      </c>
      <c r="O524">
        <v>1000</v>
      </c>
    </row>
    <row r="525" hidden="1" spans="1:13">
      <c r="A525" s="438">
        <v>2070201</v>
      </c>
      <c r="B525" s="398" t="s">
        <v>1621</v>
      </c>
      <c r="C525" s="307">
        <f t="shared" si="8"/>
        <v>0</v>
      </c>
      <c r="D525" s="432"/>
      <c r="E525" s="432"/>
      <c r="F525" s="438"/>
      <c r="G525" s="432"/>
      <c r="H525" s="432"/>
      <c r="I525" s="432"/>
      <c r="J525" s="432"/>
      <c r="K525" s="432"/>
      <c r="L525" s="432"/>
      <c r="M525" s="432"/>
    </row>
    <row r="526" hidden="1" spans="1:13">
      <c r="A526" s="438">
        <v>2070202</v>
      </c>
      <c r="B526" s="398" t="s">
        <v>1622</v>
      </c>
      <c r="C526" s="307">
        <f t="shared" si="8"/>
        <v>0</v>
      </c>
      <c r="D526" s="432"/>
      <c r="E526" s="432"/>
      <c r="F526" s="438"/>
      <c r="G526" s="432"/>
      <c r="H526" s="432"/>
      <c r="I526" s="432"/>
      <c r="J526" s="432"/>
      <c r="K526" s="432"/>
      <c r="L526" s="432"/>
      <c r="M526" s="432"/>
    </row>
    <row r="527" hidden="1" spans="1:13">
      <c r="A527" s="438">
        <v>2070203</v>
      </c>
      <c r="B527" s="398" t="s">
        <v>1623</v>
      </c>
      <c r="C527" s="307">
        <f t="shared" si="8"/>
        <v>0</v>
      </c>
      <c r="D527" s="432"/>
      <c r="E527" s="432"/>
      <c r="F527" s="438"/>
      <c r="G527" s="432"/>
      <c r="H527" s="432"/>
      <c r="I527" s="432"/>
      <c r="J527" s="432"/>
      <c r="K527" s="432"/>
      <c r="L527" s="432"/>
      <c r="M527" s="432"/>
    </row>
    <row r="528" spans="1:15">
      <c r="A528" s="438">
        <v>2070204</v>
      </c>
      <c r="B528" s="398" t="s">
        <v>1969</v>
      </c>
      <c r="C528" s="307">
        <f t="shared" si="8"/>
        <v>887</v>
      </c>
      <c r="D528" s="432"/>
      <c r="E528" s="432"/>
      <c r="F528" s="438">
        <v>250</v>
      </c>
      <c r="G528" s="432"/>
      <c r="H528" s="432"/>
      <c r="I528" s="432"/>
      <c r="J528" s="432">
        <v>5</v>
      </c>
      <c r="K528" s="432"/>
      <c r="L528" s="432">
        <v>132</v>
      </c>
      <c r="M528" s="432"/>
      <c r="O528">
        <v>500</v>
      </c>
    </row>
    <row r="529" spans="1:15">
      <c r="A529" s="438">
        <v>2070205</v>
      </c>
      <c r="B529" s="398" t="s">
        <v>1970</v>
      </c>
      <c r="C529" s="307">
        <f t="shared" si="8"/>
        <v>912</v>
      </c>
      <c r="D529" s="432"/>
      <c r="E529" s="432"/>
      <c r="F529" s="438">
        <v>335</v>
      </c>
      <c r="G529" s="432"/>
      <c r="H529" s="432"/>
      <c r="I529" s="432"/>
      <c r="J529" s="432">
        <v>14</v>
      </c>
      <c r="K529" s="432"/>
      <c r="L529" s="432"/>
      <c r="M529" s="432">
        <v>63</v>
      </c>
      <c r="O529">
        <v>500</v>
      </c>
    </row>
    <row r="530" hidden="1" spans="1:13">
      <c r="A530" s="438">
        <v>2070206</v>
      </c>
      <c r="B530" s="398" t="s">
        <v>1971</v>
      </c>
      <c r="C530" s="307">
        <f t="shared" si="8"/>
        <v>0</v>
      </c>
      <c r="D530" s="432"/>
      <c r="E530" s="432"/>
      <c r="F530" s="438"/>
      <c r="G530" s="432"/>
      <c r="H530" s="432"/>
      <c r="I530" s="432"/>
      <c r="J530" s="432"/>
      <c r="K530" s="432"/>
      <c r="L530" s="432"/>
      <c r="M530" s="432"/>
    </row>
    <row r="531" hidden="1" spans="1:13">
      <c r="A531" s="438">
        <v>2070299</v>
      </c>
      <c r="B531" s="398" t="s">
        <v>1972</v>
      </c>
      <c r="C531" s="307">
        <f t="shared" si="8"/>
        <v>0</v>
      </c>
      <c r="D531" s="432"/>
      <c r="E531" s="432"/>
      <c r="F531" s="438"/>
      <c r="G531" s="432"/>
      <c r="H531" s="432"/>
      <c r="I531" s="432"/>
      <c r="J531" s="432"/>
      <c r="K531" s="432"/>
      <c r="L531" s="432"/>
      <c r="M531" s="432"/>
    </row>
    <row r="532" spans="1:15">
      <c r="A532" s="438">
        <v>20703</v>
      </c>
      <c r="B532" s="398" t="s">
        <v>1973</v>
      </c>
      <c r="C532" s="307">
        <f t="shared" si="8"/>
        <v>2800</v>
      </c>
      <c r="D532" s="432"/>
      <c r="E532" s="432"/>
      <c r="F532" s="438">
        <v>396</v>
      </c>
      <c r="G532" s="432"/>
      <c r="H532" s="432"/>
      <c r="I532" s="432">
        <v>80</v>
      </c>
      <c r="J532" s="432">
        <v>85</v>
      </c>
      <c r="K532" s="432"/>
      <c r="L532" s="432">
        <v>63</v>
      </c>
      <c r="M532" s="432">
        <v>1176</v>
      </c>
      <c r="O532">
        <v>1000</v>
      </c>
    </row>
    <row r="533" hidden="1" spans="1:13">
      <c r="A533" s="438">
        <v>2070301</v>
      </c>
      <c r="B533" s="398" t="s">
        <v>1621</v>
      </c>
      <c r="C533" s="307">
        <f t="shared" si="8"/>
        <v>0</v>
      </c>
      <c r="D533" s="432"/>
      <c r="E533" s="432"/>
      <c r="F533" s="438"/>
      <c r="G533" s="432"/>
      <c r="H533" s="432"/>
      <c r="I533" s="432"/>
      <c r="J533" s="432"/>
      <c r="K533" s="432"/>
      <c r="L533" s="432"/>
      <c r="M533" s="432"/>
    </row>
    <row r="534" hidden="1" spans="1:13">
      <c r="A534" s="438">
        <v>2070302</v>
      </c>
      <c r="B534" s="398" t="s">
        <v>1622</v>
      </c>
      <c r="C534" s="307">
        <f t="shared" si="8"/>
        <v>0</v>
      </c>
      <c r="D534" s="432"/>
      <c r="E534" s="432"/>
      <c r="F534" s="438"/>
      <c r="G534" s="432"/>
      <c r="H534" s="432"/>
      <c r="I534" s="432"/>
      <c r="J534" s="432"/>
      <c r="K534" s="432"/>
      <c r="L534" s="432"/>
      <c r="M534" s="432"/>
    </row>
    <row r="535" hidden="1" spans="1:13">
      <c r="A535" s="438">
        <v>2070303</v>
      </c>
      <c r="B535" s="398" t="s">
        <v>1623</v>
      </c>
      <c r="C535" s="307">
        <f t="shared" si="8"/>
        <v>0</v>
      </c>
      <c r="D535" s="432"/>
      <c r="E535" s="432"/>
      <c r="F535" s="438"/>
      <c r="G535" s="432"/>
      <c r="H535" s="432"/>
      <c r="I535" s="432"/>
      <c r="J535" s="432"/>
      <c r="K535" s="432"/>
      <c r="L535" s="432"/>
      <c r="M535" s="432"/>
    </row>
    <row r="536" spans="1:13">
      <c r="A536" s="438">
        <v>2070304</v>
      </c>
      <c r="B536" s="398" t="s">
        <v>1974</v>
      </c>
      <c r="C536" s="307">
        <f t="shared" si="8"/>
        <v>396</v>
      </c>
      <c r="D536" s="432"/>
      <c r="E536" s="432"/>
      <c r="F536" s="438">
        <v>396</v>
      </c>
      <c r="G536" s="432"/>
      <c r="H536" s="432"/>
      <c r="I536" s="432"/>
      <c r="J536" s="432"/>
      <c r="K536" s="432"/>
      <c r="L536" s="432"/>
      <c r="M536" s="432"/>
    </row>
    <row r="537" hidden="1" spans="1:13">
      <c r="A537" s="438">
        <v>2070305</v>
      </c>
      <c r="B537" s="398" t="s">
        <v>1975</v>
      </c>
      <c r="C537" s="307">
        <f t="shared" si="8"/>
        <v>0</v>
      </c>
      <c r="D537" s="432"/>
      <c r="E537" s="432"/>
      <c r="F537" s="438"/>
      <c r="G537" s="432"/>
      <c r="H537" s="432"/>
      <c r="I537" s="432"/>
      <c r="J537" s="432"/>
      <c r="K537" s="432"/>
      <c r="L537" s="432"/>
      <c r="M537" s="432"/>
    </row>
    <row r="538" spans="1:13">
      <c r="A538" s="438">
        <v>2070306</v>
      </c>
      <c r="B538" s="398" t="s">
        <v>1976</v>
      </c>
      <c r="C538" s="307">
        <f t="shared" si="8"/>
        <v>165</v>
      </c>
      <c r="D538" s="432"/>
      <c r="E538" s="432"/>
      <c r="F538" s="438"/>
      <c r="G538" s="432"/>
      <c r="H538" s="432"/>
      <c r="I538" s="432">
        <v>80</v>
      </c>
      <c r="J538" s="432">
        <v>85</v>
      </c>
      <c r="K538" s="432"/>
      <c r="L538" s="432"/>
      <c r="M538" s="432"/>
    </row>
    <row r="539" spans="1:13">
      <c r="A539" s="438">
        <v>2070307</v>
      </c>
      <c r="B539" s="398" t="s">
        <v>1977</v>
      </c>
      <c r="C539" s="307">
        <f t="shared" si="8"/>
        <v>639</v>
      </c>
      <c r="D539" s="432"/>
      <c r="E539" s="432"/>
      <c r="F539" s="438"/>
      <c r="G539" s="432"/>
      <c r="H539" s="432"/>
      <c r="I539" s="432"/>
      <c r="J539" s="432"/>
      <c r="K539" s="432"/>
      <c r="L539" s="432">
        <v>63</v>
      </c>
      <c r="M539" s="432">
        <v>576</v>
      </c>
    </row>
    <row r="540" spans="1:15">
      <c r="A540" s="438">
        <v>2070308</v>
      </c>
      <c r="B540" s="398" t="s">
        <v>1978</v>
      </c>
      <c r="C540" s="307">
        <f t="shared" si="8"/>
        <v>1600</v>
      </c>
      <c r="D540" s="432"/>
      <c r="E540" s="432"/>
      <c r="F540" s="438"/>
      <c r="G540" s="432"/>
      <c r="H540" s="432"/>
      <c r="I540" s="432"/>
      <c r="J540" s="432"/>
      <c r="K540" s="432"/>
      <c r="L540" s="432"/>
      <c r="M540" s="432">
        <v>600</v>
      </c>
      <c r="O540">
        <v>1000</v>
      </c>
    </row>
    <row r="541" hidden="1" spans="1:13">
      <c r="A541" s="438">
        <v>2070309</v>
      </c>
      <c r="B541" s="398" t="s">
        <v>1979</v>
      </c>
      <c r="C541" s="307">
        <f t="shared" si="8"/>
        <v>0</v>
      </c>
      <c r="D541" s="432"/>
      <c r="E541" s="432"/>
      <c r="F541" s="438"/>
      <c r="G541" s="432"/>
      <c r="H541" s="432"/>
      <c r="I541" s="432"/>
      <c r="J541" s="432"/>
      <c r="K541" s="432"/>
      <c r="L541" s="432"/>
      <c r="M541" s="432"/>
    </row>
    <row r="542" hidden="1" spans="1:13">
      <c r="A542" s="438">
        <v>2070399</v>
      </c>
      <c r="B542" s="398" t="s">
        <v>1980</v>
      </c>
      <c r="C542" s="307">
        <f t="shared" si="8"/>
        <v>0</v>
      </c>
      <c r="D542" s="432"/>
      <c r="E542" s="432"/>
      <c r="F542" s="438"/>
      <c r="G542" s="432"/>
      <c r="H542" s="432"/>
      <c r="I542" s="432"/>
      <c r="J542" s="432"/>
      <c r="K542" s="432"/>
      <c r="L542" s="432"/>
      <c r="M542" s="432"/>
    </row>
    <row r="543" spans="1:13">
      <c r="A543" s="438">
        <v>20706</v>
      </c>
      <c r="B543" s="398" t="s">
        <v>1981</v>
      </c>
      <c r="C543" s="307">
        <f t="shared" si="8"/>
        <v>82</v>
      </c>
      <c r="D543" s="432"/>
      <c r="E543" s="432"/>
      <c r="F543" s="438"/>
      <c r="G543" s="432"/>
      <c r="H543" s="432"/>
      <c r="I543" s="432"/>
      <c r="J543" s="432"/>
      <c r="K543" s="432"/>
      <c r="L543" s="432">
        <v>82</v>
      </c>
      <c r="M543" s="432"/>
    </row>
    <row r="544" hidden="1" spans="1:13">
      <c r="A544" s="438">
        <v>2070601</v>
      </c>
      <c r="B544" s="398" t="s">
        <v>1621</v>
      </c>
      <c r="C544" s="307">
        <f t="shared" si="8"/>
        <v>0</v>
      </c>
      <c r="D544" s="432"/>
      <c r="E544" s="432"/>
      <c r="F544" s="438"/>
      <c r="G544" s="432"/>
      <c r="H544" s="432"/>
      <c r="I544" s="432"/>
      <c r="J544" s="432"/>
      <c r="K544" s="432"/>
      <c r="L544" s="432"/>
      <c r="M544" s="432"/>
    </row>
    <row r="545" hidden="1" spans="1:13">
      <c r="A545" s="438">
        <v>2070602</v>
      </c>
      <c r="B545" s="398" t="s">
        <v>1622</v>
      </c>
      <c r="C545" s="307">
        <f t="shared" si="8"/>
        <v>0</v>
      </c>
      <c r="D545" s="432"/>
      <c r="E545" s="432"/>
      <c r="F545" s="438"/>
      <c r="G545" s="432"/>
      <c r="H545" s="432"/>
      <c r="I545" s="432"/>
      <c r="J545" s="432"/>
      <c r="K545" s="432"/>
      <c r="L545" s="432"/>
      <c r="M545" s="432"/>
    </row>
    <row r="546" hidden="1" spans="1:13">
      <c r="A546" s="438">
        <v>2070603</v>
      </c>
      <c r="B546" s="398" t="s">
        <v>1623</v>
      </c>
      <c r="C546" s="307">
        <f t="shared" si="8"/>
        <v>0</v>
      </c>
      <c r="D546" s="432"/>
      <c r="E546" s="432"/>
      <c r="F546" s="438"/>
      <c r="G546" s="432"/>
      <c r="H546" s="432"/>
      <c r="I546" s="432"/>
      <c r="J546" s="432"/>
      <c r="K546" s="432"/>
      <c r="L546" s="432"/>
      <c r="M546" s="432"/>
    </row>
    <row r="547" hidden="1" spans="1:13">
      <c r="A547" s="438">
        <v>2070604</v>
      </c>
      <c r="B547" s="398" t="s">
        <v>1982</v>
      </c>
      <c r="C547" s="307">
        <f t="shared" si="8"/>
        <v>0</v>
      </c>
      <c r="D547" s="432"/>
      <c r="E547" s="432"/>
      <c r="F547" s="438"/>
      <c r="G547" s="432"/>
      <c r="H547" s="432"/>
      <c r="I547" s="432"/>
      <c r="J547" s="432"/>
      <c r="K547" s="432"/>
      <c r="L547" s="432"/>
      <c r="M547" s="432"/>
    </row>
    <row r="548" hidden="1" spans="1:13">
      <c r="A548" s="438">
        <v>2070605</v>
      </c>
      <c r="B548" s="398" t="s">
        <v>1983</v>
      </c>
      <c r="C548" s="307">
        <f t="shared" si="8"/>
        <v>0</v>
      </c>
      <c r="D548" s="432"/>
      <c r="E548" s="432"/>
      <c r="F548" s="438"/>
      <c r="G548" s="432"/>
      <c r="H548" s="432"/>
      <c r="I548" s="432"/>
      <c r="J548" s="432"/>
      <c r="K548" s="432"/>
      <c r="L548" s="432"/>
      <c r="M548" s="432"/>
    </row>
    <row r="549" hidden="1" spans="1:13">
      <c r="A549" s="438">
        <v>2070606</v>
      </c>
      <c r="B549" s="398" t="s">
        <v>1984</v>
      </c>
      <c r="C549" s="307">
        <f t="shared" si="8"/>
        <v>0</v>
      </c>
      <c r="D549" s="432"/>
      <c r="E549" s="432"/>
      <c r="F549" s="438"/>
      <c r="G549" s="432"/>
      <c r="H549" s="432"/>
      <c r="I549" s="432"/>
      <c r="J549" s="432"/>
      <c r="K549" s="432"/>
      <c r="L549" s="432"/>
      <c r="M549" s="432"/>
    </row>
    <row r="550" spans="1:13">
      <c r="A550" s="438">
        <v>2070607</v>
      </c>
      <c r="B550" s="398" t="s">
        <v>1985</v>
      </c>
      <c r="C550" s="307">
        <f t="shared" si="8"/>
        <v>82</v>
      </c>
      <c r="D550" s="432"/>
      <c r="E550" s="432"/>
      <c r="F550" s="438"/>
      <c r="G550" s="432"/>
      <c r="H550" s="432"/>
      <c r="I550" s="432"/>
      <c r="J550" s="432"/>
      <c r="K550" s="432"/>
      <c r="L550" s="432">
        <v>82</v>
      </c>
      <c r="M550" s="432"/>
    </row>
    <row r="551" hidden="1" spans="1:13">
      <c r="A551" s="438">
        <v>2070699</v>
      </c>
      <c r="B551" s="398" t="s">
        <v>1986</v>
      </c>
      <c r="C551" s="307">
        <f t="shared" si="8"/>
        <v>0</v>
      </c>
      <c r="D551" s="432"/>
      <c r="E551" s="432"/>
      <c r="F551" s="438"/>
      <c r="G551" s="432"/>
      <c r="H551" s="432"/>
      <c r="I551" s="432"/>
      <c r="J551" s="432"/>
      <c r="K551" s="432"/>
      <c r="L551" s="432"/>
      <c r="M551" s="432"/>
    </row>
    <row r="552" spans="1:13">
      <c r="A552" s="438">
        <v>20708</v>
      </c>
      <c r="B552" s="398" t="s">
        <v>1987</v>
      </c>
      <c r="C552" s="307">
        <f t="shared" si="8"/>
        <v>2631</v>
      </c>
      <c r="D552" s="432"/>
      <c r="E552" s="432"/>
      <c r="F552" s="438">
        <v>1192</v>
      </c>
      <c r="G552" s="432"/>
      <c r="H552" s="432"/>
      <c r="I552" s="432">
        <v>483</v>
      </c>
      <c r="J552" s="432">
        <v>919</v>
      </c>
      <c r="K552" s="432"/>
      <c r="L552" s="432">
        <v>35</v>
      </c>
      <c r="M552" s="432">
        <v>2</v>
      </c>
    </row>
    <row r="553" hidden="1" spans="1:13">
      <c r="A553" s="438">
        <v>2070801</v>
      </c>
      <c r="B553" s="398" t="s">
        <v>1621</v>
      </c>
      <c r="C553" s="307">
        <f t="shared" si="8"/>
        <v>0</v>
      </c>
      <c r="D553" s="432"/>
      <c r="E553" s="432"/>
      <c r="F553" s="438"/>
      <c r="G553" s="432"/>
      <c r="H553" s="432"/>
      <c r="I553" s="432"/>
      <c r="J553" s="432"/>
      <c r="K553" s="432"/>
      <c r="L553" s="432"/>
      <c r="M553" s="432"/>
    </row>
    <row r="554" hidden="1" spans="1:13">
      <c r="A554" s="438">
        <v>2070802</v>
      </c>
      <c r="B554" s="398" t="s">
        <v>1622</v>
      </c>
      <c r="C554" s="307">
        <f t="shared" si="8"/>
        <v>0</v>
      </c>
      <c r="D554" s="432"/>
      <c r="E554" s="432"/>
      <c r="F554" s="438"/>
      <c r="G554" s="432"/>
      <c r="H554" s="432"/>
      <c r="I554" s="432"/>
      <c r="J554" s="432"/>
      <c r="K554" s="432"/>
      <c r="L554" s="432"/>
      <c r="M554" s="432"/>
    </row>
    <row r="555" hidden="1" spans="1:13">
      <c r="A555" s="438">
        <v>2070803</v>
      </c>
      <c r="B555" s="398" t="s">
        <v>1623</v>
      </c>
      <c r="C555" s="307">
        <f t="shared" si="8"/>
        <v>0</v>
      </c>
      <c r="D555" s="432"/>
      <c r="E555" s="432"/>
      <c r="F555" s="438"/>
      <c r="G555" s="432"/>
      <c r="H555" s="432"/>
      <c r="I555" s="432"/>
      <c r="J555" s="432"/>
      <c r="K555" s="432"/>
      <c r="L555" s="432"/>
      <c r="M555" s="432"/>
    </row>
    <row r="556" hidden="1" spans="1:13">
      <c r="A556" s="438">
        <v>2070806</v>
      </c>
      <c r="B556" s="398" t="s">
        <v>1988</v>
      </c>
      <c r="C556" s="307">
        <f t="shared" si="8"/>
        <v>0</v>
      </c>
      <c r="D556" s="432"/>
      <c r="E556" s="432"/>
      <c r="F556" s="438"/>
      <c r="G556" s="432"/>
      <c r="H556" s="432"/>
      <c r="I556" s="432"/>
      <c r="J556" s="432"/>
      <c r="K556" s="432"/>
      <c r="L556" s="432"/>
      <c r="M556" s="432"/>
    </row>
    <row r="557" spans="1:13">
      <c r="A557" s="438">
        <v>2070807</v>
      </c>
      <c r="B557" s="398" t="s">
        <v>1989</v>
      </c>
      <c r="C557" s="307">
        <f t="shared" si="8"/>
        <v>349</v>
      </c>
      <c r="D557" s="432"/>
      <c r="E557" s="432"/>
      <c r="F557" s="438"/>
      <c r="G557" s="432"/>
      <c r="H557" s="432"/>
      <c r="I557" s="432"/>
      <c r="J557" s="432">
        <v>314</v>
      </c>
      <c r="K557" s="432"/>
      <c r="L557" s="432">
        <v>35</v>
      </c>
      <c r="M557" s="432"/>
    </row>
    <row r="558" spans="1:13">
      <c r="A558" s="438">
        <v>2070808</v>
      </c>
      <c r="B558" s="398" t="s">
        <v>1990</v>
      </c>
      <c r="C558" s="307">
        <f t="shared" si="8"/>
        <v>2282</v>
      </c>
      <c r="D558" s="432"/>
      <c r="E558" s="432"/>
      <c r="F558" s="438">
        <v>1192</v>
      </c>
      <c r="G558" s="432"/>
      <c r="H558" s="432"/>
      <c r="I558" s="432">
        <v>483</v>
      </c>
      <c r="J558" s="432">
        <v>605</v>
      </c>
      <c r="K558" s="432"/>
      <c r="L558" s="432"/>
      <c r="M558" s="432">
        <v>2</v>
      </c>
    </row>
    <row r="559" hidden="1" spans="1:13">
      <c r="A559" s="438">
        <v>2070899</v>
      </c>
      <c r="B559" s="398" t="s">
        <v>1991</v>
      </c>
      <c r="C559" s="307">
        <f t="shared" si="8"/>
        <v>0</v>
      </c>
      <c r="D559" s="432"/>
      <c r="E559" s="432"/>
      <c r="F559" s="438"/>
      <c r="G559" s="432"/>
      <c r="H559" s="432"/>
      <c r="I559" s="432"/>
      <c r="J559" s="432"/>
      <c r="K559" s="432"/>
      <c r="L559" s="432"/>
      <c r="M559" s="432"/>
    </row>
    <row r="560" hidden="1" spans="1:13">
      <c r="A560" s="438">
        <v>20799</v>
      </c>
      <c r="B560" s="398" t="s">
        <v>1992</v>
      </c>
      <c r="C560" s="307">
        <f t="shared" si="8"/>
        <v>0</v>
      </c>
      <c r="D560" s="432"/>
      <c r="E560" s="432"/>
      <c r="F560" s="438"/>
      <c r="G560" s="432"/>
      <c r="H560" s="432"/>
      <c r="I560" s="432"/>
      <c r="J560" s="432"/>
      <c r="K560" s="432"/>
      <c r="L560" s="432"/>
      <c r="M560" s="432"/>
    </row>
    <row r="561" hidden="1" spans="1:13">
      <c r="A561" s="438">
        <v>2079902</v>
      </c>
      <c r="B561" s="398" t="s">
        <v>1993</v>
      </c>
      <c r="C561" s="307">
        <f t="shared" si="8"/>
        <v>0</v>
      </c>
      <c r="D561" s="432"/>
      <c r="E561" s="432"/>
      <c r="F561" s="438"/>
      <c r="G561" s="432"/>
      <c r="H561" s="432"/>
      <c r="I561" s="432"/>
      <c r="J561" s="432"/>
      <c r="K561" s="432"/>
      <c r="L561" s="432"/>
      <c r="M561" s="432"/>
    </row>
    <row r="562" hidden="1" spans="1:13">
      <c r="A562" s="438">
        <v>2079903</v>
      </c>
      <c r="B562" s="398" t="s">
        <v>1994</v>
      </c>
      <c r="C562" s="307">
        <f t="shared" si="8"/>
        <v>0</v>
      </c>
      <c r="D562" s="432"/>
      <c r="E562" s="432"/>
      <c r="F562" s="438"/>
      <c r="G562" s="432"/>
      <c r="H562" s="432"/>
      <c r="I562" s="432"/>
      <c r="J562" s="432"/>
      <c r="K562" s="432"/>
      <c r="L562" s="432"/>
      <c r="M562" s="432"/>
    </row>
    <row r="563" hidden="1" spans="1:13">
      <c r="A563" s="438">
        <v>2079999</v>
      </c>
      <c r="B563" s="398" t="s">
        <v>1995</v>
      </c>
      <c r="C563" s="307">
        <f t="shared" si="8"/>
        <v>0</v>
      </c>
      <c r="D563" s="432"/>
      <c r="E563" s="432"/>
      <c r="F563" s="438"/>
      <c r="G563" s="432"/>
      <c r="H563" s="432"/>
      <c r="I563" s="432"/>
      <c r="J563" s="432"/>
      <c r="K563" s="432"/>
      <c r="L563" s="432"/>
      <c r="M563" s="432"/>
    </row>
    <row r="564" spans="1:15">
      <c r="A564" s="438">
        <v>208</v>
      </c>
      <c r="B564" s="439" t="s">
        <v>1996</v>
      </c>
      <c r="C564" s="307">
        <f t="shared" si="8"/>
        <v>246877</v>
      </c>
      <c r="D564" s="432"/>
      <c r="E564" s="432"/>
      <c r="F564" s="438">
        <v>96614</v>
      </c>
      <c r="G564" s="432">
        <v>6450</v>
      </c>
      <c r="H564" s="432">
        <v>14900</v>
      </c>
      <c r="I564" s="432">
        <v>3797</v>
      </c>
      <c r="J564" s="432">
        <v>317</v>
      </c>
      <c r="K564" s="432">
        <v>4371</v>
      </c>
      <c r="L564" s="432">
        <v>69449</v>
      </c>
      <c r="M564" s="432">
        <v>10979</v>
      </c>
      <c r="O564">
        <v>40000</v>
      </c>
    </row>
    <row r="565" spans="1:15">
      <c r="A565" s="438">
        <v>20801</v>
      </c>
      <c r="B565" s="398" t="s">
        <v>1997</v>
      </c>
      <c r="C565" s="307">
        <f t="shared" si="8"/>
        <v>7368</v>
      </c>
      <c r="D565" s="432"/>
      <c r="E565" s="432"/>
      <c r="F565" s="438">
        <v>2443</v>
      </c>
      <c r="G565" s="432"/>
      <c r="H565" s="432"/>
      <c r="I565" s="432">
        <v>151</v>
      </c>
      <c r="J565" s="432">
        <v>7</v>
      </c>
      <c r="K565" s="432"/>
      <c r="L565" s="432">
        <v>1050</v>
      </c>
      <c r="M565" s="432">
        <v>217</v>
      </c>
      <c r="O565">
        <v>3500</v>
      </c>
    </row>
    <row r="566" spans="1:15">
      <c r="A566" s="438">
        <v>2080101</v>
      </c>
      <c r="B566" s="398" t="s">
        <v>1621</v>
      </c>
      <c r="C566" s="307">
        <f t="shared" si="8"/>
        <v>1115</v>
      </c>
      <c r="D566" s="432"/>
      <c r="E566" s="432"/>
      <c r="F566" s="445">
        <v>615</v>
      </c>
      <c r="G566" s="432"/>
      <c r="H566" s="432"/>
      <c r="I566" s="432"/>
      <c r="J566" s="432"/>
      <c r="K566" s="432"/>
      <c r="L566" s="432"/>
      <c r="M566" s="432"/>
      <c r="O566">
        <v>500</v>
      </c>
    </row>
    <row r="567" spans="1:15">
      <c r="A567" s="438">
        <v>2080102</v>
      </c>
      <c r="B567" s="398" t="s">
        <v>1622</v>
      </c>
      <c r="C567" s="307">
        <f t="shared" si="8"/>
        <v>467</v>
      </c>
      <c r="D567" s="432"/>
      <c r="E567" s="432"/>
      <c r="F567" s="438"/>
      <c r="G567" s="432"/>
      <c r="H567" s="432"/>
      <c r="I567" s="432">
        <v>0</v>
      </c>
      <c r="J567" s="432">
        <v>7</v>
      </c>
      <c r="K567" s="432"/>
      <c r="L567" s="432">
        <v>260</v>
      </c>
      <c r="M567" s="432">
        <v>200</v>
      </c>
      <c r="O567">
        <v>0</v>
      </c>
    </row>
    <row r="568" hidden="1" spans="1:13">
      <c r="A568" s="438">
        <v>2080103</v>
      </c>
      <c r="B568" s="398" t="s">
        <v>1623</v>
      </c>
      <c r="C568" s="307">
        <f t="shared" si="8"/>
        <v>0</v>
      </c>
      <c r="D568" s="432"/>
      <c r="E568" s="432"/>
      <c r="F568" s="438"/>
      <c r="G568" s="432"/>
      <c r="H568" s="432"/>
      <c r="I568" s="432"/>
      <c r="J568" s="432"/>
      <c r="K568" s="432"/>
      <c r="L568" s="432"/>
      <c r="M568" s="432"/>
    </row>
    <row r="569" hidden="1" spans="1:13">
      <c r="A569" s="438">
        <v>2080104</v>
      </c>
      <c r="B569" s="398" t="s">
        <v>1998</v>
      </c>
      <c r="C569" s="307">
        <f t="shared" si="8"/>
        <v>0</v>
      </c>
      <c r="D569" s="432"/>
      <c r="E569" s="432"/>
      <c r="F569" s="438"/>
      <c r="G569" s="432"/>
      <c r="H569" s="432"/>
      <c r="I569" s="432"/>
      <c r="J569" s="432"/>
      <c r="K569" s="432"/>
      <c r="L569" s="432"/>
      <c r="M569" s="432"/>
    </row>
    <row r="570" hidden="1" spans="1:13">
      <c r="A570" s="438">
        <v>2080105</v>
      </c>
      <c r="B570" s="398" t="s">
        <v>1999</v>
      </c>
      <c r="C570" s="307">
        <f t="shared" si="8"/>
        <v>0</v>
      </c>
      <c r="D570" s="432"/>
      <c r="E570" s="432"/>
      <c r="F570" s="438"/>
      <c r="G570" s="432"/>
      <c r="H570" s="432"/>
      <c r="I570" s="432"/>
      <c r="J570" s="432"/>
      <c r="K570" s="432"/>
      <c r="L570" s="432"/>
      <c r="M570" s="432"/>
    </row>
    <row r="571" hidden="1" spans="1:13">
      <c r="A571" s="438">
        <v>2080106</v>
      </c>
      <c r="B571" s="398" t="s">
        <v>2000</v>
      </c>
      <c r="C571" s="307">
        <f t="shared" si="8"/>
        <v>0</v>
      </c>
      <c r="D571" s="432"/>
      <c r="E571" s="432"/>
      <c r="F571" s="438"/>
      <c r="G571" s="432"/>
      <c r="H571" s="432"/>
      <c r="I571" s="432"/>
      <c r="J571" s="432"/>
      <c r="K571" s="432"/>
      <c r="L571" s="432"/>
      <c r="M571" s="432"/>
    </row>
    <row r="572" hidden="1" spans="1:13">
      <c r="A572" s="438">
        <v>2080107</v>
      </c>
      <c r="B572" s="398" t="s">
        <v>2001</v>
      </c>
      <c r="C572" s="307">
        <f t="shared" si="8"/>
        <v>0</v>
      </c>
      <c r="D572" s="432"/>
      <c r="E572" s="432"/>
      <c r="F572" s="438"/>
      <c r="G572" s="432"/>
      <c r="H572" s="432"/>
      <c r="I572" s="432"/>
      <c r="J572" s="432"/>
      <c r="K572" s="432"/>
      <c r="L572" s="432"/>
      <c r="M572" s="432"/>
    </row>
    <row r="573" spans="1:15">
      <c r="A573" s="438">
        <v>2080108</v>
      </c>
      <c r="B573" s="398" t="s">
        <v>1662</v>
      </c>
      <c r="C573" s="307">
        <f t="shared" si="8"/>
        <v>39</v>
      </c>
      <c r="D573" s="432"/>
      <c r="E573" s="432"/>
      <c r="F573" s="438"/>
      <c r="G573" s="432"/>
      <c r="H573" s="432"/>
      <c r="I573" s="432"/>
      <c r="J573" s="432"/>
      <c r="K573" s="432"/>
      <c r="L573" s="432">
        <v>39</v>
      </c>
      <c r="M573" s="432"/>
      <c r="O573">
        <v>0</v>
      </c>
    </row>
    <row r="574" spans="1:15">
      <c r="A574" s="438">
        <v>2080109</v>
      </c>
      <c r="B574" s="398" t="s">
        <v>2002</v>
      </c>
      <c r="C574" s="307">
        <f t="shared" si="8"/>
        <v>3087</v>
      </c>
      <c r="D574" s="432"/>
      <c r="E574" s="432"/>
      <c r="F574" s="438">
        <v>1212</v>
      </c>
      <c r="G574" s="432"/>
      <c r="H574" s="432"/>
      <c r="I574" s="432"/>
      <c r="J574" s="432"/>
      <c r="K574" s="432"/>
      <c r="L574" s="432">
        <v>358</v>
      </c>
      <c r="M574" s="432">
        <v>17</v>
      </c>
      <c r="O574">
        <v>1500</v>
      </c>
    </row>
    <row r="575" hidden="1" spans="1:13">
      <c r="A575" s="438">
        <v>2080110</v>
      </c>
      <c r="B575" s="398" t="s">
        <v>2003</v>
      </c>
      <c r="C575" s="307">
        <f t="shared" si="8"/>
        <v>0</v>
      </c>
      <c r="D575" s="432"/>
      <c r="E575" s="432"/>
      <c r="F575" s="438"/>
      <c r="G575" s="432"/>
      <c r="H575" s="432"/>
      <c r="I575" s="432"/>
      <c r="J575" s="432"/>
      <c r="K575" s="432"/>
      <c r="L575" s="432"/>
      <c r="M575" s="432"/>
    </row>
    <row r="576" hidden="1" spans="1:13">
      <c r="A576" s="438">
        <v>2080111</v>
      </c>
      <c r="B576" s="398" t="s">
        <v>2004</v>
      </c>
      <c r="C576" s="307">
        <f t="shared" si="8"/>
        <v>0</v>
      </c>
      <c r="D576" s="432"/>
      <c r="E576" s="432"/>
      <c r="F576" s="438"/>
      <c r="G576" s="432"/>
      <c r="H576" s="432"/>
      <c r="I576" s="432"/>
      <c r="J576" s="432"/>
      <c r="K576" s="432"/>
      <c r="L576" s="432"/>
      <c r="M576" s="432"/>
    </row>
    <row r="577" hidden="1" spans="1:13">
      <c r="A577" s="438">
        <v>2080112</v>
      </c>
      <c r="B577" s="398" t="s">
        <v>2005</v>
      </c>
      <c r="C577" s="307">
        <f t="shared" si="8"/>
        <v>0</v>
      </c>
      <c r="D577" s="432"/>
      <c r="E577" s="432"/>
      <c r="F577" s="438"/>
      <c r="G577" s="432"/>
      <c r="H577" s="432"/>
      <c r="I577" s="432"/>
      <c r="J577" s="432"/>
      <c r="K577" s="432"/>
      <c r="L577" s="432"/>
      <c r="M577" s="432"/>
    </row>
    <row r="578" hidden="1" spans="1:13">
      <c r="A578" s="438">
        <v>2080113</v>
      </c>
      <c r="B578" s="398" t="s">
        <v>2006</v>
      </c>
      <c r="C578" s="307">
        <f t="shared" si="8"/>
        <v>0</v>
      </c>
      <c r="D578" s="432"/>
      <c r="E578" s="432"/>
      <c r="F578" s="438"/>
      <c r="G578" s="432"/>
      <c r="H578" s="432"/>
      <c r="I578" s="432"/>
      <c r="J578" s="432"/>
      <c r="K578" s="432"/>
      <c r="L578" s="432"/>
      <c r="M578" s="432"/>
    </row>
    <row r="579" hidden="1" spans="1:13">
      <c r="A579" s="438">
        <v>2080114</v>
      </c>
      <c r="B579" s="398" t="s">
        <v>2007</v>
      </c>
      <c r="C579" s="307">
        <f t="shared" si="8"/>
        <v>0</v>
      </c>
      <c r="D579" s="432"/>
      <c r="E579" s="432"/>
      <c r="F579" s="438"/>
      <c r="G579" s="432"/>
      <c r="H579" s="432"/>
      <c r="I579" s="432"/>
      <c r="J579" s="432"/>
      <c r="K579" s="432"/>
      <c r="L579" s="432"/>
      <c r="M579" s="432"/>
    </row>
    <row r="580" hidden="1" spans="1:13">
      <c r="A580" s="438">
        <v>2080115</v>
      </c>
      <c r="B580" s="398" t="s">
        <v>2008</v>
      </c>
      <c r="C580" s="307">
        <f t="shared" si="8"/>
        <v>0</v>
      </c>
      <c r="D580" s="432"/>
      <c r="E580" s="432"/>
      <c r="F580" s="438"/>
      <c r="G580" s="432"/>
      <c r="H580" s="432"/>
      <c r="I580" s="432"/>
      <c r="J580" s="432"/>
      <c r="K580" s="432"/>
      <c r="L580" s="432"/>
      <c r="M580" s="432"/>
    </row>
    <row r="581" hidden="1" spans="1:15">
      <c r="A581" s="438">
        <v>2080116</v>
      </c>
      <c r="B581" s="398" t="s">
        <v>2009</v>
      </c>
      <c r="C581" s="307">
        <f t="shared" si="8"/>
        <v>0</v>
      </c>
      <c r="D581" s="432"/>
      <c r="E581" s="432"/>
      <c r="F581" s="438"/>
      <c r="G581" s="432"/>
      <c r="H581" s="432"/>
      <c r="I581" s="432"/>
      <c r="J581" s="432"/>
      <c r="K581" s="432"/>
      <c r="L581" s="432"/>
      <c r="M581" s="432"/>
      <c r="O581">
        <v>0</v>
      </c>
    </row>
    <row r="582" spans="1:15">
      <c r="A582" s="438">
        <v>2080150</v>
      </c>
      <c r="B582" s="398" t="s">
        <v>1630</v>
      </c>
      <c r="C582" s="307">
        <f t="shared" ref="C582:C645" si="9">D582+E582+F582+G582+H582+I582+J582+K582+L582+M582+N582+O582</f>
        <v>786</v>
      </c>
      <c r="D582" s="432"/>
      <c r="E582" s="432"/>
      <c r="F582" s="438">
        <v>286</v>
      </c>
      <c r="G582" s="432"/>
      <c r="H582" s="432"/>
      <c r="I582" s="432"/>
      <c r="J582" s="432"/>
      <c r="K582" s="432"/>
      <c r="L582" s="432"/>
      <c r="M582" s="432"/>
      <c r="O582">
        <v>500</v>
      </c>
    </row>
    <row r="583" spans="1:15">
      <c r="A583" s="438">
        <v>2080199</v>
      </c>
      <c r="B583" s="398" t="s">
        <v>2010</v>
      </c>
      <c r="C583" s="307">
        <f t="shared" si="9"/>
        <v>1874</v>
      </c>
      <c r="D583" s="432"/>
      <c r="E583" s="432"/>
      <c r="F583" s="438">
        <v>330</v>
      </c>
      <c r="G583" s="432"/>
      <c r="H583" s="432"/>
      <c r="I583" s="432">
        <v>151</v>
      </c>
      <c r="J583" s="432"/>
      <c r="K583" s="432"/>
      <c r="L583" s="432">
        <v>393</v>
      </c>
      <c r="M583" s="432"/>
      <c r="O583">
        <v>1000</v>
      </c>
    </row>
    <row r="584" spans="1:15">
      <c r="A584" s="438">
        <v>20802</v>
      </c>
      <c r="B584" s="398" t="s">
        <v>2011</v>
      </c>
      <c r="C584" s="307">
        <f t="shared" si="9"/>
        <v>1956</v>
      </c>
      <c r="D584" s="432"/>
      <c r="E584" s="432"/>
      <c r="F584" s="438">
        <v>489</v>
      </c>
      <c r="G584" s="432"/>
      <c r="H584" s="432"/>
      <c r="I584" s="432">
        <v>0</v>
      </c>
      <c r="J584" s="432">
        <v>297</v>
      </c>
      <c r="K584" s="432"/>
      <c r="L584" s="432">
        <v>170</v>
      </c>
      <c r="M584" s="432"/>
      <c r="O584">
        <v>1000</v>
      </c>
    </row>
    <row r="585" spans="1:15">
      <c r="A585" s="438">
        <v>2080201</v>
      </c>
      <c r="B585" s="398" t="s">
        <v>1621</v>
      </c>
      <c r="C585" s="307">
        <f t="shared" si="9"/>
        <v>989</v>
      </c>
      <c r="D585" s="432"/>
      <c r="E585" s="432"/>
      <c r="F585" s="438">
        <v>489</v>
      </c>
      <c r="G585" s="432"/>
      <c r="H585" s="432"/>
      <c r="I585" s="432"/>
      <c r="J585" s="432"/>
      <c r="K585" s="432"/>
      <c r="L585" s="432"/>
      <c r="M585" s="432"/>
      <c r="O585">
        <v>500</v>
      </c>
    </row>
    <row r="586" hidden="1" spans="1:13">
      <c r="A586" s="438">
        <v>2080202</v>
      </c>
      <c r="B586" s="398" t="s">
        <v>1622</v>
      </c>
      <c r="C586" s="307">
        <f t="shared" si="9"/>
        <v>0</v>
      </c>
      <c r="D586" s="432"/>
      <c r="E586" s="432"/>
      <c r="F586" s="438"/>
      <c r="G586" s="432"/>
      <c r="H586" s="432"/>
      <c r="I586" s="432"/>
      <c r="J586" s="432"/>
      <c r="K586" s="432"/>
      <c r="L586" s="432"/>
      <c r="M586" s="432"/>
    </row>
    <row r="587" hidden="1" spans="1:13">
      <c r="A587" s="438">
        <v>2080203</v>
      </c>
      <c r="B587" s="398" t="s">
        <v>1623</v>
      </c>
      <c r="C587" s="307">
        <f t="shared" si="9"/>
        <v>0</v>
      </c>
      <c r="D587" s="432"/>
      <c r="E587" s="432"/>
      <c r="F587" s="438"/>
      <c r="G587" s="432"/>
      <c r="H587" s="432"/>
      <c r="I587" s="432"/>
      <c r="J587" s="432"/>
      <c r="K587" s="432"/>
      <c r="L587" s="432"/>
      <c r="M587" s="432"/>
    </row>
    <row r="588" hidden="1" spans="1:13">
      <c r="A588" s="438">
        <v>2080206</v>
      </c>
      <c r="B588" s="398" t="s">
        <v>2012</v>
      </c>
      <c r="C588" s="307">
        <f t="shared" si="9"/>
        <v>0</v>
      </c>
      <c r="D588" s="432"/>
      <c r="E588" s="432"/>
      <c r="F588" s="438"/>
      <c r="G588" s="432"/>
      <c r="H588" s="432"/>
      <c r="I588" s="432"/>
      <c r="J588" s="432"/>
      <c r="K588" s="432"/>
      <c r="L588" s="432"/>
      <c r="M588" s="432"/>
    </row>
    <row r="589" spans="1:15">
      <c r="A589" s="438">
        <v>2080207</v>
      </c>
      <c r="B589" s="398" t="s">
        <v>2013</v>
      </c>
      <c r="C589" s="307">
        <f t="shared" si="9"/>
        <v>100</v>
      </c>
      <c r="D589" s="432"/>
      <c r="E589" s="432"/>
      <c r="F589" s="438"/>
      <c r="G589" s="432"/>
      <c r="H589" s="432"/>
      <c r="I589" s="432"/>
      <c r="J589" s="432"/>
      <c r="K589" s="432"/>
      <c r="L589" s="432"/>
      <c r="M589" s="432"/>
      <c r="O589">
        <v>100</v>
      </c>
    </row>
    <row r="590" hidden="1" spans="1:13">
      <c r="A590" s="438">
        <v>2080208</v>
      </c>
      <c r="B590" s="398" t="s">
        <v>2014</v>
      </c>
      <c r="C590" s="307">
        <f t="shared" si="9"/>
        <v>0</v>
      </c>
      <c r="D590" s="432"/>
      <c r="E590" s="432"/>
      <c r="F590" s="438"/>
      <c r="G590" s="432"/>
      <c r="H590" s="432"/>
      <c r="I590" s="432"/>
      <c r="J590" s="432"/>
      <c r="K590" s="432"/>
      <c r="L590" s="432"/>
      <c r="M590" s="432"/>
    </row>
    <row r="591" spans="1:15">
      <c r="A591" s="438">
        <v>2080209</v>
      </c>
      <c r="B591" s="398" t="s">
        <v>2015</v>
      </c>
      <c r="C591" s="307">
        <f t="shared" si="9"/>
        <v>100</v>
      </c>
      <c r="D591" s="432"/>
      <c r="E591" s="432"/>
      <c r="F591" s="438"/>
      <c r="G591" s="432"/>
      <c r="H591" s="432"/>
      <c r="I591" s="432"/>
      <c r="J591" s="432"/>
      <c r="K591" s="432"/>
      <c r="L591" s="432"/>
      <c r="M591" s="432"/>
      <c r="O591">
        <v>100</v>
      </c>
    </row>
    <row r="592" spans="1:15">
      <c r="A592" s="438">
        <v>2080299</v>
      </c>
      <c r="B592" s="398" t="s">
        <v>2016</v>
      </c>
      <c r="C592" s="307">
        <f t="shared" si="9"/>
        <v>767</v>
      </c>
      <c r="D592" s="432"/>
      <c r="E592" s="432"/>
      <c r="F592" s="438"/>
      <c r="G592" s="432"/>
      <c r="H592" s="432"/>
      <c r="I592" s="432">
        <v>0</v>
      </c>
      <c r="J592" s="432">
        <v>297</v>
      </c>
      <c r="K592" s="432"/>
      <c r="L592" s="432">
        <v>170</v>
      </c>
      <c r="M592" s="432"/>
      <c r="O592">
        <v>300</v>
      </c>
    </row>
    <row r="593" hidden="1" spans="1:15">
      <c r="A593" s="438">
        <v>20804</v>
      </c>
      <c r="B593" s="398" t="s">
        <v>2017</v>
      </c>
      <c r="C593" s="307">
        <f t="shared" si="9"/>
        <v>0</v>
      </c>
      <c r="D593" s="432"/>
      <c r="E593" s="432"/>
      <c r="F593" s="438"/>
      <c r="G593" s="432"/>
      <c r="H593" s="432"/>
      <c r="I593" s="432"/>
      <c r="J593" s="432"/>
      <c r="K593" s="432"/>
      <c r="L593" s="432"/>
      <c r="M593" s="432"/>
      <c r="O593">
        <v>0</v>
      </c>
    </row>
    <row r="594" hidden="1" spans="1:13">
      <c r="A594" s="438">
        <v>2080402</v>
      </c>
      <c r="B594" s="398" t="s">
        <v>2018</v>
      </c>
      <c r="C594" s="307">
        <f t="shared" si="9"/>
        <v>0</v>
      </c>
      <c r="D594" s="432"/>
      <c r="E594" s="432"/>
      <c r="F594" s="438"/>
      <c r="G594" s="432"/>
      <c r="H594" s="432"/>
      <c r="I594" s="432"/>
      <c r="J594" s="432"/>
      <c r="K594" s="432"/>
      <c r="L594" s="432"/>
      <c r="M594" s="432"/>
    </row>
    <row r="595" spans="1:15">
      <c r="A595" s="438">
        <v>20805</v>
      </c>
      <c r="B595" s="398" t="s">
        <v>2019</v>
      </c>
      <c r="C595" s="307">
        <f t="shared" si="9"/>
        <v>106913</v>
      </c>
      <c r="D595" s="432"/>
      <c r="E595" s="432"/>
      <c r="F595" s="438">
        <v>91915</v>
      </c>
      <c r="G595" s="432">
        <v>6450</v>
      </c>
      <c r="H595" s="432">
        <v>19</v>
      </c>
      <c r="I595" s="432">
        <v>29</v>
      </c>
      <c r="J595" s="432"/>
      <c r="K595" s="432"/>
      <c r="L595" s="432"/>
      <c r="M595" s="432"/>
      <c r="O595">
        <v>8500</v>
      </c>
    </row>
    <row r="596" spans="1:15">
      <c r="A596" s="438">
        <v>2080501</v>
      </c>
      <c r="B596" s="398" t="s">
        <v>2020</v>
      </c>
      <c r="C596" s="307">
        <f t="shared" si="9"/>
        <v>334</v>
      </c>
      <c r="D596" s="432"/>
      <c r="E596" s="432"/>
      <c r="F596" s="438">
        <v>34</v>
      </c>
      <c r="G596" s="432"/>
      <c r="H596" s="432"/>
      <c r="I596" s="432"/>
      <c r="J596" s="432"/>
      <c r="K596" s="432"/>
      <c r="L596" s="432"/>
      <c r="M596" s="432"/>
      <c r="O596">
        <v>300</v>
      </c>
    </row>
    <row r="597" spans="1:15">
      <c r="A597" s="438">
        <v>2080502</v>
      </c>
      <c r="B597" s="398" t="s">
        <v>2021</v>
      </c>
      <c r="C597" s="307">
        <f t="shared" si="9"/>
        <v>215</v>
      </c>
      <c r="D597" s="432"/>
      <c r="E597" s="432"/>
      <c r="F597" s="438">
        <v>15</v>
      </c>
      <c r="G597" s="432"/>
      <c r="H597" s="432"/>
      <c r="I597" s="432"/>
      <c r="J597" s="432"/>
      <c r="K597" s="432"/>
      <c r="L597" s="432"/>
      <c r="M597" s="432"/>
      <c r="O597">
        <v>200</v>
      </c>
    </row>
    <row r="598" hidden="1" spans="1:13">
      <c r="A598" s="438">
        <v>2080503</v>
      </c>
      <c r="B598" s="398" t="s">
        <v>2022</v>
      </c>
      <c r="C598" s="307">
        <f t="shared" si="9"/>
        <v>0</v>
      </c>
      <c r="D598" s="432"/>
      <c r="E598" s="432"/>
      <c r="F598" s="438"/>
      <c r="G598" s="432"/>
      <c r="H598" s="432"/>
      <c r="I598" s="432"/>
      <c r="J598" s="432"/>
      <c r="K598" s="432"/>
      <c r="L598" s="432"/>
      <c r="M598" s="432"/>
    </row>
    <row r="599" spans="1:15">
      <c r="A599" s="438">
        <v>2080505</v>
      </c>
      <c r="B599" s="398" t="s">
        <v>2023</v>
      </c>
      <c r="C599" s="307">
        <f t="shared" si="9"/>
        <v>49182</v>
      </c>
      <c r="D599" s="432"/>
      <c r="E599" s="432"/>
      <c r="F599" s="445">
        <v>41882</v>
      </c>
      <c r="G599" s="432">
        <v>4300</v>
      </c>
      <c r="H599" s="432"/>
      <c r="I599" s="432"/>
      <c r="J599" s="432"/>
      <c r="K599" s="432"/>
      <c r="L599" s="432"/>
      <c r="M599" s="432"/>
      <c r="O599">
        <v>3000</v>
      </c>
    </row>
    <row r="600" spans="1:15">
      <c r="A600" s="438">
        <v>2080506</v>
      </c>
      <c r="B600" s="398" t="s">
        <v>2024</v>
      </c>
      <c r="C600" s="307">
        <f t="shared" si="9"/>
        <v>25090</v>
      </c>
      <c r="D600" s="432"/>
      <c r="E600" s="432"/>
      <c r="F600" s="438">
        <v>20940</v>
      </c>
      <c r="G600" s="432">
        <v>2150</v>
      </c>
      <c r="H600" s="432"/>
      <c r="I600" s="432"/>
      <c r="J600" s="432"/>
      <c r="K600" s="432"/>
      <c r="L600" s="432"/>
      <c r="M600" s="432"/>
      <c r="O600">
        <v>2000</v>
      </c>
    </row>
    <row r="601" hidden="1" spans="1:13">
      <c r="A601" s="438">
        <v>2080507</v>
      </c>
      <c r="B601" s="398" t="s">
        <v>2025</v>
      </c>
      <c r="C601" s="307">
        <f t="shared" si="9"/>
        <v>0</v>
      </c>
      <c r="D601" s="432"/>
      <c r="E601" s="432"/>
      <c r="F601" s="438"/>
      <c r="G601" s="432"/>
      <c r="H601" s="432"/>
      <c r="I601" s="432"/>
      <c r="J601" s="432"/>
      <c r="K601" s="432"/>
      <c r="L601" s="432"/>
      <c r="M601" s="432"/>
    </row>
    <row r="602" hidden="1" spans="1:13">
      <c r="A602" s="438">
        <v>2080508</v>
      </c>
      <c r="B602" s="398" t="s">
        <v>2026</v>
      </c>
      <c r="C602" s="307">
        <f t="shared" si="9"/>
        <v>0</v>
      </c>
      <c r="D602" s="432"/>
      <c r="E602" s="432"/>
      <c r="F602" s="438"/>
      <c r="G602" s="432"/>
      <c r="H602" s="432"/>
      <c r="I602" s="432"/>
      <c r="J602" s="432"/>
      <c r="K602" s="432"/>
      <c r="L602" s="432"/>
      <c r="M602" s="432"/>
    </row>
    <row r="603" spans="1:15">
      <c r="A603" s="438">
        <v>2080599</v>
      </c>
      <c r="B603" s="398" t="s">
        <v>2027</v>
      </c>
      <c r="C603" s="307">
        <f t="shared" si="9"/>
        <v>32092</v>
      </c>
      <c r="D603" s="432"/>
      <c r="E603" s="432"/>
      <c r="F603" s="438">
        <v>29044</v>
      </c>
      <c r="G603" s="432"/>
      <c r="H603" s="432">
        <v>19</v>
      </c>
      <c r="I603" s="432">
        <v>29</v>
      </c>
      <c r="J603" s="432"/>
      <c r="K603" s="432"/>
      <c r="L603" s="432"/>
      <c r="M603" s="432"/>
      <c r="O603">
        <v>3000</v>
      </c>
    </row>
    <row r="604" hidden="1" spans="1:15">
      <c r="A604" s="438">
        <v>20806</v>
      </c>
      <c r="B604" s="398" t="s">
        <v>2028</v>
      </c>
      <c r="C604" s="307">
        <f t="shared" si="9"/>
        <v>0</v>
      </c>
      <c r="D604" s="432"/>
      <c r="E604" s="432"/>
      <c r="F604" s="438"/>
      <c r="G604" s="432"/>
      <c r="H604" s="432"/>
      <c r="I604" s="432"/>
      <c r="J604" s="432"/>
      <c r="K604" s="432"/>
      <c r="L604" s="432"/>
      <c r="M604" s="432"/>
      <c r="O604">
        <v>0</v>
      </c>
    </row>
    <row r="605" hidden="1" spans="1:13">
      <c r="A605" s="438">
        <v>2080601</v>
      </c>
      <c r="B605" s="398" t="s">
        <v>2029</v>
      </c>
      <c r="C605" s="307">
        <f t="shared" si="9"/>
        <v>0</v>
      </c>
      <c r="D605" s="432"/>
      <c r="E605" s="432"/>
      <c r="F605" s="438"/>
      <c r="G605" s="432"/>
      <c r="H605" s="432"/>
      <c r="I605" s="432"/>
      <c r="J605" s="432"/>
      <c r="K605" s="432"/>
      <c r="L605" s="432"/>
      <c r="M605" s="432"/>
    </row>
    <row r="606" hidden="1" spans="1:13">
      <c r="A606" s="438">
        <v>2080602</v>
      </c>
      <c r="B606" s="398" t="s">
        <v>2030</v>
      </c>
      <c r="C606" s="307">
        <f t="shared" si="9"/>
        <v>0</v>
      </c>
      <c r="D606" s="432"/>
      <c r="E606" s="432"/>
      <c r="F606" s="438"/>
      <c r="G606" s="432"/>
      <c r="H606" s="432"/>
      <c r="I606" s="432"/>
      <c r="J606" s="432"/>
      <c r="K606" s="432"/>
      <c r="L606" s="432"/>
      <c r="M606" s="432"/>
    </row>
    <row r="607" hidden="1" spans="1:13">
      <c r="A607" s="438">
        <v>2080699</v>
      </c>
      <c r="B607" s="398" t="s">
        <v>2031</v>
      </c>
      <c r="C607" s="307">
        <f t="shared" si="9"/>
        <v>0</v>
      </c>
      <c r="D607" s="432"/>
      <c r="E607" s="432"/>
      <c r="F607" s="438"/>
      <c r="G607" s="432"/>
      <c r="H607" s="432"/>
      <c r="I607" s="432"/>
      <c r="J607" s="432"/>
      <c r="K607" s="432"/>
      <c r="L607" s="432"/>
      <c r="M607" s="432"/>
    </row>
    <row r="608" spans="1:15">
      <c r="A608" s="438">
        <v>20807</v>
      </c>
      <c r="B608" s="398" t="s">
        <v>2032</v>
      </c>
      <c r="C608" s="307">
        <f t="shared" si="9"/>
        <v>12025</v>
      </c>
      <c r="D608" s="432"/>
      <c r="E608" s="432"/>
      <c r="F608" s="438"/>
      <c r="G608" s="432"/>
      <c r="H608" s="432"/>
      <c r="I608" s="432">
        <v>117</v>
      </c>
      <c r="J608" s="432"/>
      <c r="K608" s="432"/>
      <c r="L608" s="432">
        <v>4363</v>
      </c>
      <c r="M608" s="432">
        <v>545</v>
      </c>
      <c r="O608">
        <v>7000</v>
      </c>
    </row>
    <row r="609" spans="1:15">
      <c r="A609" s="438">
        <v>2080701</v>
      </c>
      <c r="B609" s="398" t="s">
        <v>2033</v>
      </c>
      <c r="C609" s="307">
        <f t="shared" si="9"/>
        <v>1529</v>
      </c>
      <c r="D609" s="432"/>
      <c r="E609" s="432"/>
      <c r="F609" s="438"/>
      <c r="G609" s="432"/>
      <c r="H609" s="432"/>
      <c r="I609" s="432"/>
      <c r="J609" s="432"/>
      <c r="K609" s="432"/>
      <c r="L609" s="432">
        <v>343</v>
      </c>
      <c r="M609" s="432">
        <v>186</v>
      </c>
      <c r="O609">
        <v>1000</v>
      </c>
    </row>
    <row r="610" hidden="1" spans="1:13">
      <c r="A610" s="438">
        <v>2080702</v>
      </c>
      <c r="B610" s="398" t="s">
        <v>2034</v>
      </c>
      <c r="C610" s="307">
        <f t="shared" si="9"/>
        <v>0</v>
      </c>
      <c r="D610" s="432"/>
      <c r="E610" s="432"/>
      <c r="F610" s="438"/>
      <c r="G610" s="432"/>
      <c r="H610" s="432"/>
      <c r="I610" s="432"/>
      <c r="J610" s="432"/>
      <c r="K610" s="432"/>
      <c r="L610" s="432"/>
      <c r="M610" s="432"/>
    </row>
    <row r="611" spans="1:15">
      <c r="A611" s="438">
        <v>2080704</v>
      </c>
      <c r="B611" s="398" t="s">
        <v>2035</v>
      </c>
      <c r="C611" s="307">
        <f t="shared" si="9"/>
        <v>4715</v>
      </c>
      <c r="D611" s="432"/>
      <c r="E611" s="432"/>
      <c r="F611" s="438"/>
      <c r="G611" s="432"/>
      <c r="H611" s="432"/>
      <c r="I611" s="432"/>
      <c r="J611" s="432"/>
      <c r="K611" s="432"/>
      <c r="L611" s="432">
        <v>3870</v>
      </c>
      <c r="M611" s="432">
        <v>345</v>
      </c>
      <c r="O611">
        <v>500</v>
      </c>
    </row>
    <row r="612" spans="1:15">
      <c r="A612" s="438">
        <v>2080705</v>
      </c>
      <c r="B612" s="398" t="s">
        <v>2036</v>
      </c>
      <c r="C612" s="307">
        <f t="shared" si="9"/>
        <v>2127</v>
      </c>
      <c r="D612" s="432"/>
      <c r="E612" s="432"/>
      <c r="F612" s="438"/>
      <c r="G612" s="432"/>
      <c r="H612" s="432"/>
      <c r="I612" s="432">
        <v>117</v>
      </c>
      <c r="J612" s="432"/>
      <c r="K612" s="432"/>
      <c r="L612" s="432"/>
      <c r="M612" s="432">
        <v>10</v>
      </c>
      <c r="O612">
        <v>2000</v>
      </c>
    </row>
    <row r="613" hidden="1" spans="1:13">
      <c r="A613" s="438">
        <v>2080709</v>
      </c>
      <c r="B613" s="398" t="s">
        <v>2037</v>
      </c>
      <c r="C613" s="307">
        <f t="shared" si="9"/>
        <v>0</v>
      </c>
      <c r="D613" s="432"/>
      <c r="E613" s="432"/>
      <c r="F613" s="438"/>
      <c r="G613" s="432"/>
      <c r="H613" s="432"/>
      <c r="I613" s="432"/>
      <c r="J613" s="432"/>
      <c r="K613" s="432"/>
      <c r="L613" s="432"/>
      <c r="M613" s="432"/>
    </row>
    <row r="614" spans="1:15">
      <c r="A614" s="438">
        <v>2080711</v>
      </c>
      <c r="B614" s="398" t="s">
        <v>2038</v>
      </c>
      <c r="C614" s="307">
        <f t="shared" si="9"/>
        <v>654</v>
      </c>
      <c r="D614" s="432"/>
      <c r="E614" s="432"/>
      <c r="F614" s="438"/>
      <c r="G614" s="432"/>
      <c r="H614" s="432"/>
      <c r="I614" s="432"/>
      <c r="J614" s="432"/>
      <c r="K614" s="432"/>
      <c r="L614" s="432">
        <v>150</v>
      </c>
      <c r="M614" s="432">
        <v>4</v>
      </c>
      <c r="O614">
        <v>500</v>
      </c>
    </row>
    <row r="615" hidden="1" spans="1:13">
      <c r="A615" s="438">
        <v>2080712</v>
      </c>
      <c r="B615" s="398" t="s">
        <v>2039</v>
      </c>
      <c r="C615" s="307">
        <f t="shared" si="9"/>
        <v>0</v>
      </c>
      <c r="D615" s="432"/>
      <c r="E615" s="432"/>
      <c r="F615" s="438"/>
      <c r="G615" s="432"/>
      <c r="H615" s="432"/>
      <c r="I615" s="432"/>
      <c r="J615" s="432"/>
      <c r="K615" s="432"/>
      <c r="L615" s="432"/>
      <c r="M615" s="432"/>
    </row>
    <row r="616" hidden="1" spans="1:13">
      <c r="A616" s="438">
        <v>2080713</v>
      </c>
      <c r="B616" s="398" t="s">
        <v>2040</v>
      </c>
      <c r="C616" s="307">
        <f t="shared" si="9"/>
        <v>0</v>
      </c>
      <c r="D616" s="432"/>
      <c r="E616" s="432"/>
      <c r="F616" s="438"/>
      <c r="G616" s="432"/>
      <c r="H616" s="432"/>
      <c r="I616" s="432"/>
      <c r="J616" s="432"/>
      <c r="K616" s="432"/>
      <c r="L616" s="432"/>
      <c r="M616" s="432"/>
    </row>
    <row r="617" spans="1:15">
      <c r="A617" s="438">
        <v>2080799</v>
      </c>
      <c r="B617" s="398" t="s">
        <v>2041</v>
      </c>
      <c r="C617" s="307">
        <f t="shared" si="9"/>
        <v>3000</v>
      </c>
      <c r="D617" s="432"/>
      <c r="E617" s="432"/>
      <c r="F617" s="438"/>
      <c r="G617" s="432"/>
      <c r="H617" s="432"/>
      <c r="I617" s="432"/>
      <c r="J617" s="432"/>
      <c r="K617" s="432"/>
      <c r="L617" s="432"/>
      <c r="M617" s="432"/>
      <c r="O617">
        <v>3000</v>
      </c>
    </row>
    <row r="618" spans="1:15">
      <c r="A618" s="438">
        <v>20808</v>
      </c>
      <c r="B618" s="398" t="s">
        <v>2042</v>
      </c>
      <c r="C618" s="307">
        <f t="shared" si="9"/>
        <v>21719</v>
      </c>
      <c r="D618" s="432"/>
      <c r="E618" s="432"/>
      <c r="F618" s="438"/>
      <c r="G618" s="432"/>
      <c r="H618" s="432">
        <v>2025</v>
      </c>
      <c r="I618" s="432">
        <v>230</v>
      </c>
      <c r="J618" s="432">
        <v>0</v>
      </c>
      <c r="K618" s="432">
        <v>11</v>
      </c>
      <c r="L618" s="432">
        <v>10224</v>
      </c>
      <c r="M618" s="432">
        <v>229</v>
      </c>
      <c r="O618">
        <v>9000</v>
      </c>
    </row>
    <row r="619" spans="1:15">
      <c r="A619" s="438">
        <v>2080801</v>
      </c>
      <c r="B619" s="398" t="s">
        <v>2043</v>
      </c>
      <c r="C619" s="307">
        <f t="shared" si="9"/>
        <v>5423</v>
      </c>
      <c r="D619" s="432"/>
      <c r="E619" s="432"/>
      <c r="F619" s="438"/>
      <c r="G619" s="432"/>
      <c r="H619" s="432">
        <v>167</v>
      </c>
      <c r="I619" s="432"/>
      <c r="J619" s="432"/>
      <c r="K619" s="432"/>
      <c r="L619" s="432">
        <v>1256</v>
      </c>
      <c r="M619" s="432"/>
      <c r="O619">
        <v>4000</v>
      </c>
    </row>
    <row r="620" spans="1:15">
      <c r="A620" s="438">
        <v>2080802</v>
      </c>
      <c r="B620" s="398" t="s">
        <v>2044</v>
      </c>
      <c r="C620" s="307">
        <f t="shared" si="9"/>
        <v>5151</v>
      </c>
      <c r="D620" s="432"/>
      <c r="E620" s="432"/>
      <c r="F620" s="438"/>
      <c r="G620" s="432"/>
      <c r="H620" s="432">
        <v>544</v>
      </c>
      <c r="I620" s="432"/>
      <c r="J620" s="432"/>
      <c r="K620" s="432"/>
      <c r="L620" s="432">
        <v>2607</v>
      </c>
      <c r="M620" s="432"/>
      <c r="O620">
        <v>2000</v>
      </c>
    </row>
    <row r="621" spans="1:15">
      <c r="A621" s="438">
        <v>2080803</v>
      </c>
      <c r="B621" s="398" t="s">
        <v>2045</v>
      </c>
      <c r="C621" s="307">
        <f t="shared" si="9"/>
        <v>7755</v>
      </c>
      <c r="D621" s="432"/>
      <c r="E621" s="432"/>
      <c r="F621" s="438"/>
      <c r="G621" s="432"/>
      <c r="H621" s="432">
        <v>1014</v>
      </c>
      <c r="I621" s="432"/>
      <c r="J621" s="432"/>
      <c r="K621" s="432"/>
      <c r="L621" s="432">
        <v>4662</v>
      </c>
      <c r="M621" s="432">
        <v>79</v>
      </c>
      <c r="O621">
        <v>2000</v>
      </c>
    </row>
    <row r="622" spans="1:15">
      <c r="A622" s="438">
        <v>2080805</v>
      </c>
      <c r="B622" s="398" t="s">
        <v>2046</v>
      </c>
      <c r="C622" s="307">
        <f t="shared" si="9"/>
        <v>1954</v>
      </c>
      <c r="D622" s="432"/>
      <c r="E622" s="432"/>
      <c r="F622" s="438"/>
      <c r="G622" s="432"/>
      <c r="H622" s="432">
        <v>300</v>
      </c>
      <c r="I622" s="432"/>
      <c r="J622" s="432"/>
      <c r="K622" s="432"/>
      <c r="L622" s="432">
        <v>1154</v>
      </c>
      <c r="M622" s="432"/>
      <c r="O622">
        <v>500</v>
      </c>
    </row>
    <row r="623" hidden="1" spans="1:13">
      <c r="A623" s="438">
        <v>2080806</v>
      </c>
      <c r="B623" s="398" t="s">
        <v>2047</v>
      </c>
      <c r="C623" s="307">
        <f t="shared" si="9"/>
        <v>0</v>
      </c>
      <c r="D623" s="432"/>
      <c r="E623" s="432"/>
      <c r="F623" s="438"/>
      <c r="G623" s="432"/>
      <c r="H623" s="432"/>
      <c r="I623" s="432"/>
      <c r="J623" s="432"/>
      <c r="K623" s="432"/>
      <c r="L623" s="432"/>
      <c r="M623" s="432"/>
    </row>
    <row r="624" spans="1:15">
      <c r="A624" s="438">
        <v>2080807</v>
      </c>
      <c r="B624" s="398" t="s">
        <v>2048</v>
      </c>
      <c r="C624" s="307">
        <f t="shared" si="9"/>
        <v>34</v>
      </c>
      <c r="D624" s="432"/>
      <c r="E624" s="432"/>
      <c r="F624" s="438"/>
      <c r="G624" s="432"/>
      <c r="H624" s="432"/>
      <c r="I624" s="432"/>
      <c r="J624" s="432"/>
      <c r="K624" s="432">
        <v>11</v>
      </c>
      <c r="L624" s="432"/>
      <c r="M624" s="432">
        <v>23</v>
      </c>
      <c r="O624">
        <v>0</v>
      </c>
    </row>
    <row r="625" spans="1:15">
      <c r="A625" s="438">
        <v>2080808</v>
      </c>
      <c r="B625" s="398" t="s">
        <v>2049</v>
      </c>
      <c r="C625" s="307">
        <f t="shared" si="9"/>
        <v>280</v>
      </c>
      <c r="D625" s="432"/>
      <c r="E625" s="432"/>
      <c r="F625" s="438"/>
      <c r="G625" s="432"/>
      <c r="H625" s="432"/>
      <c r="I625" s="432"/>
      <c r="J625" s="432"/>
      <c r="K625" s="432"/>
      <c r="L625" s="432">
        <v>238</v>
      </c>
      <c r="M625" s="432">
        <v>42</v>
      </c>
      <c r="O625">
        <v>0</v>
      </c>
    </row>
    <row r="626" spans="1:15">
      <c r="A626" s="438">
        <v>2080899</v>
      </c>
      <c r="B626" s="398" t="s">
        <v>2050</v>
      </c>
      <c r="C626" s="307">
        <f t="shared" si="9"/>
        <v>1122</v>
      </c>
      <c r="D626" s="432"/>
      <c r="E626" s="432"/>
      <c r="F626" s="438"/>
      <c r="G626" s="432"/>
      <c r="H626" s="432"/>
      <c r="I626" s="432">
        <v>230</v>
      </c>
      <c r="J626" s="432">
        <v>0</v>
      </c>
      <c r="K626" s="432"/>
      <c r="L626" s="432">
        <v>307</v>
      </c>
      <c r="M626" s="432">
        <v>85</v>
      </c>
      <c r="O626">
        <v>500</v>
      </c>
    </row>
    <row r="627" spans="1:15">
      <c r="A627" s="438">
        <v>20809</v>
      </c>
      <c r="B627" s="398" t="s">
        <v>2051</v>
      </c>
      <c r="C627" s="307">
        <f t="shared" si="9"/>
        <v>6287</v>
      </c>
      <c r="D627" s="432"/>
      <c r="E627" s="432"/>
      <c r="F627" s="438"/>
      <c r="G627" s="432"/>
      <c r="H627" s="432">
        <v>1376</v>
      </c>
      <c r="I627" s="432">
        <v>281</v>
      </c>
      <c r="J627" s="432">
        <v>0</v>
      </c>
      <c r="K627" s="432">
        <v>8</v>
      </c>
      <c r="L627" s="432">
        <v>2522</v>
      </c>
      <c r="M627" s="432">
        <v>100</v>
      </c>
      <c r="O627">
        <v>2000</v>
      </c>
    </row>
    <row r="628" spans="1:15">
      <c r="A628" s="438">
        <v>2080901</v>
      </c>
      <c r="B628" s="398" t="s">
        <v>2052</v>
      </c>
      <c r="C628" s="307">
        <f t="shared" si="9"/>
        <v>2570</v>
      </c>
      <c r="D628" s="432"/>
      <c r="E628" s="432"/>
      <c r="F628" s="438"/>
      <c r="G628" s="432"/>
      <c r="H628" s="432">
        <v>1000</v>
      </c>
      <c r="I628" s="432"/>
      <c r="J628" s="432"/>
      <c r="K628" s="432"/>
      <c r="L628" s="432">
        <v>1070</v>
      </c>
      <c r="M628" s="432"/>
      <c r="O628">
        <v>500</v>
      </c>
    </row>
    <row r="629" spans="1:15">
      <c r="A629" s="438">
        <v>2080902</v>
      </c>
      <c r="B629" s="398" t="s">
        <v>2053</v>
      </c>
      <c r="C629" s="307">
        <f t="shared" si="9"/>
        <v>676</v>
      </c>
      <c r="D629" s="432"/>
      <c r="E629" s="432"/>
      <c r="F629" s="438"/>
      <c r="G629" s="432"/>
      <c r="H629" s="432">
        <v>48</v>
      </c>
      <c r="I629" s="432"/>
      <c r="J629" s="432"/>
      <c r="K629" s="432"/>
      <c r="L629" s="432">
        <v>468</v>
      </c>
      <c r="M629" s="432">
        <v>60</v>
      </c>
      <c r="O629">
        <v>100</v>
      </c>
    </row>
    <row r="630" spans="1:15">
      <c r="A630" s="438">
        <v>2080903</v>
      </c>
      <c r="B630" s="398" t="s">
        <v>2054</v>
      </c>
      <c r="C630" s="307">
        <f t="shared" si="9"/>
        <v>233</v>
      </c>
      <c r="D630" s="432"/>
      <c r="E630" s="432"/>
      <c r="F630" s="438"/>
      <c r="G630" s="432"/>
      <c r="H630" s="432"/>
      <c r="I630" s="432"/>
      <c r="J630" s="432"/>
      <c r="K630" s="432"/>
      <c r="L630" s="432">
        <v>30</v>
      </c>
      <c r="M630" s="432">
        <v>3</v>
      </c>
      <c r="O630">
        <v>200</v>
      </c>
    </row>
    <row r="631" spans="1:15">
      <c r="A631" s="438">
        <v>2080904</v>
      </c>
      <c r="B631" s="398" t="s">
        <v>2055</v>
      </c>
      <c r="C631" s="307">
        <f t="shared" si="9"/>
        <v>235</v>
      </c>
      <c r="D631" s="432"/>
      <c r="E631" s="432"/>
      <c r="F631" s="438"/>
      <c r="G631" s="432"/>
      <c r="H631" s="432"/>
      <c r="I631" s="432">
        <v>118</v>
      </c>
      <c r="J631" s="432">
        <v>0</v>
      </c>
      <c r="K631" s="432">
        <v>8</v>
      </c>
      <c r="L631" s="432">
        <v>7</v>
      </c>
      <c r="M631" s="432">
        <v>2</v>
      </c>
      <c r="O631">
        <v>100</v>
      </c>
    </row>
    <row r="632" spans="1:15">
      <c r="A632" s="438">
        <v>2080905</v>
      </c>
      <c r="B632" s="398" t="s">
        <v>2056</v>
      </c>
      <c r="C632" s="307">
        <f t="shared" si="9"/>
        <v>2310</v>
      </c>
      <c r="D632" s="432"/>
      <c r="E632" s="432"/>
      <c r="F632" s="438"/>
      <c r="G632" s="432"/>
      <c r="H632" s="432">
        <v>328</v>
      </c>
      <c r="I632" s="432"/>
      <c r="J632" s="432"/>
      <c r="K632" s="432"/>
      <c r="L632" s="432">
        <v>947</v>
      </c>
      <c r="M632" s="432">
        <v>35</v>
      </c>
      <c r="O632">
        <v>1000</v>
      </c>
    </row>
    <row r="633" spans="1:15">
      <c r="A633" s="438">
        <v>2080999</v>
      </c>
      <c r="B633" s="398" t="s">
        <v>2057</v>
      </c>
      <c r="C633" s="307">
        <f t="shared" si="9"/>
        <v>263</v>
      </c>
      <c r="D633" s="432"/>
      <c r="E633" s="432"/>
      <c r="F633" s="438"/>
      <c r="G633" s="432"/>
      <c r="H633" s="432"/>
      <c r="I633" s="432">
        <v>163</v>
      </c>
      <c r="J633" s="432"/>
      <c r="K633" s="432"/>
      <c r="L633" s="432"/>
      <c r="M633" s="432"/>
      <c r="O633">
        <v>100</v>
      </c>
    </row>
    <row r="634" spans="1:15">
      <c r="A634" s="438">
        <v>20810</v>
      </c>
      <c r="B634" s="398" t="s">
        <v>2058</v>
      </c>
      <c r="C634" s="307">
        <f t="shared" si="9"/>
        <v>18250</v>
      </c>
      <c r="D634" s="432"/>
      <c r="E634" s="432"/>
      <c r="F634" s="438">
        <v>877</v>
      </c>
      <c r="G634" s="432"/>
      <c r="H634" s="432">
        <v>768</v>
      </c>
      <c r="I634" s="432">
        <v>2361</v>
      </c>
      <c r="J634" s="432"/>
      <c r="K634" s="432">
        <v>2075</v>
      </c>
      <c r="L634" s="432">
        <v>2859</v>
      </c>
      <c r="M634" s="432">
        <v>9310</v>
      </c>
      <c r="O634">
        <v>0</v>
      </c>
    </row>
    <row r="635" spans="1:15">
      <c r="A635" s="438">
        <v>2081001</v>
      </c>
      <c r="B635" s="398" t="s">
        <v>2059</v>
      </c>
      <c r="C635" s="307">
        <f t="shared" si="9"/>
        <v>1352</v>
      </c>
      <c r="D635" s="432"/>
      <c r="E635" s="432"/>
      <c r="F635" s="438"/>
      <c r="G635" s="432"/>
      <c r="H635" s="432">
        <v>268</v>
      </c>
      <c r="I635" s="432"/>
      <c r="J635" s="432"/>
      <c r="K635" s="432"/>
      <c r="L635" s="432">
        <v>1084</v>
      </c>
      <c r="M635" s="432"/>
      <c r="O635">
        <v>0</v>
      </c>
    </row>
    <row r="636" spans="1:15">
      <c r="A636" s="438">
        <v>2081002</v>
      </c>
      <c r="B636" s="398" t="s">
        <v>2060</v>
      </c>
      <c r="C636" s="307">
        <f t="shared" si="9"/>
        <v>2690</v>
      </c>
      <c r="D636" s="432"/>
      <c r="E636" s="432"/>
      <c r="F636" s="438"/>
      <c r="G636" s="432"/>
      <c r="H636" s="432">
        <v>500</v>
      </c>
      <c r="I636" s="432">
        <v>1075</v>
      </c>
      <c r="J636" s="432"/>
      <c r="K636" s="432"/>
      <c r="L636" s="432">
        <v>1115</v>
      </c>
      <c r="M636" s="432"/>
      <c r="O636">
        <v>0</v>
      </c>
    </row>
    <row r="637" hidden="1" spans="1:13">
      <c r="A637" s="438">
        <v>2081003</v>
      </c>
      <c r="B637" s="398" t="s">
        <v>2061</v>
      </c>
      <c r="C637" s="307">
        <f t="shared" si="9"/>
        <v>0</v>
      </c>
      <c r="D637" s="432"/>
      <c r="E637" s="432"/>
      <c r="F637" s="438"/>
      <c r="G637" s="432"/>
      <c r="H637" s="432"/>
      <c r="I637" s="432"/>
      <c r="J637" s="432"/>
      <c r="K637" s="432"/>
      <c r="L637" s="432"/>
      <c r="M637" s="432"/>
    </row>
    <row r="638" spans="1:15">
      <c r="A638" s="438">
        <v>2081004</v>
      </c>
      <c r="B638" s="398" t="s">
        <v>2062</v>
      </c>
      <c r="C638" s="307">
        <f t="shared" si="9"/>
        <v>155</v>
      </c>
      <c r="D638" s="432"/>
      <c r="E638" s="432"/>
      <c r="F638" s="438"/>
      <c r="G638" s="432"/>
      <c r="H638" s="432"/>
      <c r="I638" s="432"/>
      <c r="J638" s="432"/>
      <c r="K638" s="432">
        <v>60</v>
      </c>
      <c r="L638" s="432">
        <v>34</v>
      </c>
      <c r="M638" s="432">
        <v>61</v>
      </c>
      <c r="O638">
        <v>0</v>
      </c>
    </row>
    <row r="639" spans="1:15">
      <c r="A639" s="438">
        <v>2081005</v>
      </c>
      <c r="B639" s="398" t="s">
        <v>2063</v>
      </c>
      <c r="C639" s="307">
        <f t="shared" si="9"/>
        <v>877</v>
      </c>
      <c r="D639" s="432"/>
      <c r="E639" s="432"/>
      <c r="F639" s="438">
        <v>877</v>
      </c>
      <c r="G639" s="432"/>
      <c r="H639" s="432"/>
      <c r="I639" s="432">
        <v>0</v>
      </c>
      <c r="J639" s="432"/>
      <c r="K639" s="432"/>
      <c r="L639" s="432"/>
      <c r="M639" s="432"/>
      <c r="O639">
        <v>0</v>
      </c>
    </row>
    <row r="640" spans="1:15">
      <c r="A640" s="438">
        <v>2081006</v>
      </c>
      <c r="B640" s="398" t="s">
        <v>2064</v>
      </c>
      <c r="C640" s="307">
        <f t="shared" si="9"/>
        <v>11519</v>
      </c>
      <c r="D640" s="432"/>
      <c r="E640" s="432"/>
      <c r="F640" s="438"/>
      <c r="G640" s="432"/>
      <c r="H640" s="432"/>
      <c r="I640" s="432">
        <v>439</v>
      </c>
      <c r="J640" s="432"/>
      <c r="K640" s="432">
        <v>2011</v>
      </c>
      <c r="L640" s="432"/>
      <c r="M640" s="450">
        <v>9069</v>
      </c>
      <c r="O640">
        <v>0</v>
      </c>
    </row>
    <row r="641" spans="1:15">
      <c r="A641" s="438">
        <v>2081099</v>
      </c>
      <c r="B641" s="398" t="s">
        <v>2065</v>
      </c>
      <c r="C641" s="307">
        <f t="shared" si="9"/>
        <v>1657</v>
      </c>
      <c r="D641" s="432"/>
      <c r="E641" s="432"/>
      <c r="F641" s="438"/>
      <c r="G641" s="432"/>
      <c r="H641" s="432"/>
      <c r="I641" s="432">
        <v>847</v>
      </c>
      <c r="J641" s="432"/>
      <c r="K641" s="432">
        <v>4</v>
      </c>
      <c r="L641" s="432">
        <v>626</v>
      </c>
      <c r="M641" s="432">
        <v>180</v>
      </c>
      <c r="O641">
        <v>0</v>
      </c>
    </row>
    <row r="642" spans="1:15">
      <c r="A642" s="438">
        <v>20811</v>
      </c>
      <c r="B642" s="398" t="s">
        <v>2066</v>
      </c>
      <c r="C642" s="307">
        <f t="shared" si="9"/>
        <v>7414</v>
      </c>
      <c r="D642" s="432"/>
      <c r="E642" s="432"/>
      <c r="F642" s="438">
        <v>214</v>
      </c>
      <c r="G642" s="432"/>
      <c r="H642" s="432">
        <v>780</v>
      </c>
      <c r="I642" s="432">
        <v>200</v>
      </c>
      <c r="J642" s="432"/>
      <c r="K642" s="432">
        <v>2255</v>
      </c>
      <c r="L642" s="432">
        <v>3946</v>
      </c>
      <c r="M642" s="432">
        <v>19</v>
      </c>
      <c r="O642">
        <v>0</v>
      </c>
    </row>
    <row r="643" spans="1:15">
      <c r="A643" s="438">
        <v>2081101</v>
      </c>
      <c r="B643" s="398" t="s">
        <v>1621</v>
      </c>
      <c r="C643" s="307">
        <f t="shared" si="9"/>
        <v>105</v>
      </c>
      <c r="D643" s="432"/>
      <c r="E643" s="432"/>
      <c r="F643" s="438">
        <v>105</v>
      </c>
      <c r="G643" s="432"/>
      <c r="H643" s="432"/>
      <c r="I643" s="432"/>
      <c r="J643" s="432"/>
      <c r="K643" s="432"/>
      <c r="L643" s="432"/>
      <c r="M643" s="432"/>
      <c r="O643">
        <v>0</v>
      </c>
    </row>
    <row r="644" hidden="1" spans="1:15">
      <c r="A644" s="438">
        <v>2081102</v>
      </c>
      <c r="B644" s="398" t="s">
        <v>1622</v>
      </c>
      <c r="C644" s="307">
        <f t="shared" si="9"/>
        <v>0</v>
      </c>
      <c r="D644" s="432"/>
      <c r="E644" s="432"/>
      <c r="F644" s="438"/>
      <c r="G644" s="432"/>
      <c r="H644" s="432"/>
      <c r="I644" s="432"/>
      <c r="J644" s="432"/>
      <c r="K644" s="432"/>
      <c r="L644" s="432"/>
      <c r="M644" s="432"/>
      <c r="O644">
        <v>0</v>
      </c>
    </row>
    <row r="645" hidden="1" spans="1:13">
      <c r="A645" s="438">
        <v>2081103</v>
      </c>
      <c r="B645" s="398" t="s">
        <v>1623</v>
      </c>
      <c r="C645" s="307">
        <f t="shared" si="9"/>
        <v>0</v>
      </c>
      <c r="D645" s="432"/>
      <c r="E645" s="432"/>
      <c r="F645" s="438"/>
      <c r="G645" s="432"/>
      <c r="H645" s="432"/>
      <c r="I645" s="432"/>
      <c r="J645" s="432"/>
      <c r="K645" s="432"/>
      <c r="L645" s="432"/>
      <c r="M645" s="432"/>
    </row>
    <row r="646" spans="1:15">
      <c r="A646" s="438">
        <v>2081104</v>
      </c>
      <c r="B646" s="398" t="s">
        <v>2067</v>
      </c>
      <c r="C646" s="307">
        <f t="shared" ref="C646:C709" si="10">D646+E646+F646+G646+H646+I646+J646+K646+L646+M646+N646+O646</f>
        <v>1600</v>
      </c>
      <c r="D646" s="432"/>
      <c r="E646" s="432"/>
      <c r="F646" s="438"/>
      <c r="G646" s="432"/>
      <c r="H646" s="432"/>
      <c r="I646" s="432"/>
      <c r="J646" s="432"/>
      <c r="K646" s="432">
        <v>1580</v>
      </c>
      <c r="L646" s="432">
        <v>20</v>
      </c>
      <c r="M646" s="432"/>
      <c r="O646">
        <v>0</v>
      </c>
    </row>
    <row r="647" spans="1:15">
      <c r="A647" s="438">
        <v>2081105</v>
      </c>
      <c r="B647" s="398" t="s">
        <v>2068</v>
      </c>
      <c r="C647" s="307">
        <f t="shared" si="10"/>
        <v>623</v>
      </c>
      <c r="D647" s="432"/>
      <c r="E647" s="432"/>
      <c r="F647" s="438"/>
      <c r="G647" s="432"/>
      <c r="H647" s="432"/>
      <c r="I647" s="432"/>
      <c r="J647" s="432"/>
      <c r="K647" s="432"/>
      <c r="L647" s="432">
        <v>621</v>
      </c>
      <c r="M647" s="432">
        <v>2</v>
      </c>
      <c r="O647">
        <v>0</v>
      </c>
    </row>
    <row r="648" hidden="1" spans="1:13">
      <c r="A648" s="438">
        <v>2081106</v>
      </c>
      <c r="B648" s="398" t="s">
        <v>2069</v>
      </c>
      <c r="C648" s="307">
        <f t="shared" si="10"/>
        <v>0</v>
      </c>
      <c r="D648" s="432"/>
      <c r="E648" s="432"/>
      <c r="F648" s="438"/>
      <c r="G648" s="432"/>
      <c r="H648" s="432"/>
      <c r="I648" s="432"/>
      <c r="J648" s="432"/>
      <c r="K648" s="432"/>
      <c r="L648" s="432"/>
      <c r="M648" s="432"/>
    </row>
    <row r="649" spans="1:15">
      <c r="A649" s="438">
        <v>2081107</v>
      </c>
      <c r="B649" s="398" t="s">
        <v>2070</v>
      </c>
      <c r="C649" s="307">
        <f t="shared" si="10"/>
        <v>3900</v>
      </c>
      <c r="D649" s="432"/>
      <c r="E649" s="432"/>
      <c r="F649" s="438"/>
      <c r="G649" s="432"/>
      <c r="H649" s="432">
        <v>780</v>
      </c>
      <c r="I649" s="432"/>
      <c r="J649" s="432"/>
      <c r="K649" s="432"/>
      <c r="L649" s="432">
        <v>3120</v>
      </c>
      <c r="M649" s="432"/>
      <c r="O649">
        <v>0</v>
      </c>
    </row>
    <row r="650" spans="1:15">
      <c r="A650" s="438">
        <v>2081199</v>
      </c>
      <c r="B650" s="398" t="s">
        <v>2071</v>
      </c>
      <c r="C650" s="307">
        <f t="shared" si="10"/>
        <v>1186</v>
      </c>
      <c r="D650" s="432"/>
      <c r="E650" s="432"/>
      <c r="F650" s="438">
        <v>109</v>
      </c>
      <c r="G650" s="432"/>
      <c r="H650" s="432"/>
      <c r="I650" s="432">
        <v>200</v>
      </c>
      <c r="J650" s="432"/>
      <c r="K650" s="432">
        <v>675</v>
      </c>
      <c r="L650" s="432">
        <v>185</v>
      </c>
      <c r="M650" s="432">
        <v>17</v>
      </c>
      <c r="O650">
        <v>0</v>
      </c>
    </row>
    <row r="651" spans="1:15">
      <c r="A651" s="438">
        <v>20816</v>
      </c>
      <c r="B651" s="398" t="s">
        <v>2072</v>
      </c>
      <c r="C651" s="307">
        <f t="shared" si="10"/>
        <v>155</v>
      </c>
      <c r="D651" s="432"/>
      <c r="E651" s="432"/>
      <c r="F651" s="438">
        <v>122</v>
      </c>
      <c r="G651" s="432"/>
      <c r="H651" s="432"/>
      <c r="I651" s="432"/>
      <c r="J651" s="432">
        <v>13</v>
      </c>
      <c r="K651" s="432"/>
      <c r="L651" s="432">
        <v>20</v>
      </c>
      <c r="M651" s="432"/>
      <c r="O651">
        <v>0</v>
      </c>
    </row>
    <row r="652" spans="1:15">
      <c r="A652" s="438">
        <v>2081601</v>
      </c>
      <c r="B652" s="398" t="s">
        <v>1621</v>
      </c>
      <c r="C652" s="307">
        <f t="shared" si="10"/>
        <v>135</v>
      </c>
      <c r="D652" s="432"/>
      <c r="E652" s="432"/>
      <c r="F652" s="438">
        <v>122</v>
      </c>
      <c r="G652" s="432"/>
      <c r="H652" s="432"/>
      <c r="I652" s="432"/>
      <c r="J652" s="432">
        <v>13</v>
      </c>
      <c r="K652" s="432"/>
      <c r="L652" s="432"/>
      <c r="M652" s="432"/>
      <c r="O652">
        <v>0</v>
      </c>
    </row>
    <row r="653" hidden="1" spans="1:15">
      <c r="A653" s="438">
        <v>2081602</v>
      </c>
      <c r="B653" s="398" t="s">
        <v>1622</v>
      </c>
      <c r="C653" s="307">
        <f t="shared" si="10"/>
        <v>0</v>
      </c>
      <c r="D653" s="432"/>
      <c r="E653" s="432"/>
      <c r="F653" s="438"/>
      <c r="G653" s="432"/>
      <c r="H653" s="432"/>
      <c r="I653" s="432"/>
      <c r="J653" s="432"/>
      <c r="K653" s="432"/>
      <c r="L653" s="432"/>
      <c r="M653" s="432"/>
      <c r="O653">
        <v>0</v>
      </c>
    </row>
    <row r="654" hidden="1" spans="1:13">
      <c r="A654" s="438">
        <v>2081603</v>
      </c>
      <c r="B654" s="398" t="s">
        <v>1623</v>
      </c>
      <c r="C654" s="307">
        <f t="shared" si="10"/>
        <v>0</v>
      </c>
      <c r="D654" s="432"/>
      <c r="E654" s="432"/>
      <c r="F654" s="438"/>
      <c r="G654" s="432"/>
      <c r="H654" s="432"/>
      <c r="I654" s="432"/>
      <c r="J654" s="432"/>
      <c r="K654" s="432"/>
      <c r="L654" s="432"/>
      <c r="M654" s="432"/>
    </row>
    <row r="655" spans="1:13">
      <c r="A655" s="438">
        <v>2081699</v>
      </c>
      <c r="B655" s="398" t="s">
        <v>2073</v>
      </c>
      <c r="C655" s="307">
        <f t="shared" si="10"/>
        <v>20</v>
      </c>
      <c r="D655" s="432"/>
      <c r="E655" s="432"/>
      <c r="F655" s="438"/>
      <c r="G655" s="432"/>
      <c r="H655" s="432"/>
      <c r="I655" s="432"/>
      <c r="J655" s="432"/>
      <c r="K655" s="432"/>
      <c r="L655" s="432">
        <v>20</v>
      </c>
      <c r="M655" s="432"/>
    </row>
    <row r="656" spans="1:15">
      <c r="A656" s="438">
        <v>20819</v>
      </c>
      <c r="B656" s="398" t="s">
        <v>2074</v>
      </c>
      <c r="C656" s="307">
        <f t="shared" si="10"/>
        <v>38571</v>
      </c>
      <c r="D656" s="432"/>
      <c r="E656" s="432"/>
      <c r="F656" s="438"/>
      <c r="G656" s="432"/>
      <c r="H656" s="432">
        <v>6762</v>
      </c>
      <c r="I656" s="432"/>
      <c r="J656" s="432"/>
      <c r="K656" s="432"/>
      <c r="L656" s="432">
        <v>27309</v>
      </c>
      <c r="M656" s="432"/>
      <c r="O656">
        <v>4500</v>
      </c>
    </row>
    <row r="657" spans="1:15">
      <c r="A657" s="438">
        <v>2081901</v>
      </c>
      <c r="B657" s="398" t="s">
        <v>2075</v>
      </c>
      <c r="C657" s="307">
        <f t="shared" si="10"/>
        <v>12947</v>
      </c>
      <c r="D657" s="432"/>
      <c r="E657" s="432"/>
      <c r="F657" s="438"/>
      <c r="G657" s="432"/>
      <c r="H657" s="432">
        <v>2174</v>
      </c>
      <c r="I657" s="432"/>
      <c r="J657" s="432"/>
      <c r="K657" s="432"/>
      <c r="L657" s="432">
        <v>8773</v>
      </c>
      <c r="M657" s="432"/>
      <c r="O657">
        <v>2000</v>
      </c>
    </row>
    <row r="658" spans="1:15">
      <c r="A658" s="438">
        <v>2081902</v>
      </c>
      <c r="B658" s="398" t="s">
        <v>2076</v>
      </c>
      <c r="C658" s="307">
        <f t="shared" si="10"/>
        <v>25624</v>
      </c>
      <c r="D658" s="432"/>
      <c r="E658" s="432"/>
      <c r="F658" s="438"/>
      <c r="G658" s="432"/>
      <c r="H658" s="432">
        <v>4588</v>
      </c>
      <c r="I658" s="432"/>
      <c r="J658" s="432"/>
      <c r="K658" s="432"/>
      <c r="L658" s="432">
        <v>18536</v>
      </c>
      <c r="M658" s="432"/>
      <c r="O658">
        <v>2500</v>
      </c>
    </row>
    <row r="659" spans="1:15">
      <c r="A659" s="438">
        <v>20820</v>
      </c>
      <c r="B659" s="398" t="s">
        <v>2077</v>
      </c>
      <c r="C659" s="307">
        <f t="shared" si="10"/>
        <v>2260</v>
      </c>
      <c r="D659" s="432"/>
      <c r="E659" s="432"/>
      <c r="F659" s="438"/>
      <c r="G659" s="432"/>
      <c r="H659" s="432">
        <v>400</v>
      </c>
      <c r="I659" s="432"/>
      <c r="J659" s="432"/>
      <c r="K659" s="432"/>
      <c r="L659" s="432">
        <v>1800</v>
      </c>
      <c r="M659" s="432">
        <v>60</v>
      </c>
      <c r="O659">
        <v>0</v>
      </c>
    </row>
    <row r="660" spans="1:15">
      <c r="A660" s="438">
        <v>2082001</v>
      </c>
      <c r="B660" s="398" t="s">
        <v>2078</v>
      </c>
      <c r="C660" s="307">
        <f t="shared" si="10"/>
        <v>2200</v>
      </c>
      <c r="D660" s="432"/>
      <c r="E660" s="432"/>
      <c r="F660" s="438"/>
      <c r="G660" s="432"/>
      <c r="H660" s="432">
        <v>400</v>
      </c>
      <c r="I660" s="432"/>
      <c r="J660" s="432"/>
      <c r="K660" s="432"/>
      <c r="L660" s="432">
        <v>1800</v>
      </c>
      <c r="M660" s="432"/>
      <c r="O660">
        <v>0</v>
      </c>
    </row>
    <row r="661" spans="1:15">
      <c r="A661" s="438">
        <v>2082002</v>
      </c>
      <c r="B661" s="398" t="s">
        <v>2079</v>
      </c>
      <c r="C661" s="307">
        <f t="shared" si="10"/>
        <v>60</v>
      </c>
      <c r="D661" s="432"/>
      <c r="E661" s="432"/>
      <c r="F661" s="438"/>
      <c r="G661" s="432"/>
      <c r="H661" s="432"/>
      <c r="I661" s="432"/>
      <c r="J661" s="432"/>
      <c r="K661" s="432"/>
      <c r="L661" s="432"/>
      <c r="M661" s="432">
        <v>60</v>
      </c>
      <c r="O661">
        <v>0</v>
      </c>
    </row>
    <row r="662" spans="1:15">
      <c r="A662" s="438">
        <v>20821</v>
      </c>
      <c r="B662" s="398" t="s">
        <v>2080</v>
      </c>
      <c r="C662" s="307">
        <f t="shared" si="10"/>
        <v>15957</v>
      </c>
      <c r="D662" s="432"/>
      <c r="E662" s="432"/>
      <c r="F662" s="438"/>
      <c r="G662" s="432"/>
      <c r="H662" s="432">
        <v>2770</v>
      </c>
      <c r="I662" s="432"/>
      <c r="J662" s="432"/>
      <c r="K662" s="432"/>
      <c r="L662" s="432">
        <v>11187</v>
      </c>
      <c r="M662" s="432"/>
      <c r="O662">
        <v>2000</v>
      </c>
    </row>
    <row r="663" spans="1:15">
      <c r="A663" s="438">
        <v>2082101</v>
      </c>
      <c r="B663" s="439" t="s">
        <v>2081</v>
      </c>
      <c r="C663" s="307">
        <f t="shared" si="10"/>
        <v>8890</v>
      </c>
      <c r="D663" s="432"/>
      <c r="E663" s="432"/>
      <c r="F663" s="438"/>
      <c r="G663" s="432"/>
      <c r="H663" s="432">
        <v>1566</v>
      </c>
      <c r="I663" s="432"/>
      <c r="J663" s="432"/>
      <c r="K663" s="432"/>
      <c r="L663" s="432">
        <v>6324</v>
      </c>
      <c r="M663" s="432"/>
      <c r="O663">
        <v>1000</v>
      </c>
    </row>
    <row r="664" spans="1:15">
      <c r="A664" s="438">
        <v>2082102</v>
      </c>
      <c r="B664" s="398" t="s">
        <v>2082</v>
      </c>
      <c r="C664" s="307">
        <f t="shared" si="10"/>
        <v>7067</v>
      </c>
      <c r="D664" s="432"/>
      <c r="E664" s="432"/>
      <c r="F664" s="438"/>
      <c r="G664" s="432"/>
      <c r="H664" s="432">
        <v>1204</v>
      </c>
      <c r="I664" s="432"/>
      <c r="J664" s="432"/>
      <c r="K664" s="432"/>
      <c r="L664" s="432">
        <v>4863</v>
      </c>
      <c r="M664" s="432"/>
      <c r="O664">
        <v>1000</v>
      </c>
    </row>
    <row r="665" hidden="1" spans="1:15">
      <c r="A665" s="438">
        <v>20824</v>
      </c>
      <c r="B665" s="398" t="s">
        <v>2083</v>
      </c>
      <c r="C665" s="307">
        <f t="shared" si="10"/>
        <v>0</v>
      </c>
      <c r="D665" s="432"/>
      <c r="E665" s="432"/>
      <c r="F665" s="438"/>
      <c r="G665" s="432"/>
      <c r="H665" s="432"/>
      <c r="I665" s="432"/>
      <c r="J665" s="432"/>
      <c r="K665" s="432"/>
      <c r="L665" s="432"/>
      <c r="M665" s="432"/>
      <c r="O665">
        <v>0</v>
      </c>
    </row>
    <row r="666" hidden="1" spans="1:13">
      <c r="A666" s="438">
        <v>2082401</v>
      </c>
      <c r="B666" s="398" t="s">
        <v>2084</v>
      </c>
      <c r="C666" s="307">
        <f t="shared" si="10"/>
        <v>0</v>
      </c>
      <c r="D666" s="432"/>
      <c r="E666" s="432"/>
      <c r="F666" s="438"/>
      <c r="G666" s="432"/>
      <c r="H666" s="432"/>
      <c r="I666" s="432"/>
      <c r="J666" s="432"/>
      <c r="K666" s="432"/>
      <c r="L666" s="432"/>
      <c r="M666" s="432"/>
    </row>
    <row r="667" hidden="1" spans="1:13">
      <c r="A667" s="438">
        <v>2082402</v>
      </c>
      <c r="B667" s="398" t="s">
        <v>2085</v>
      </c>
      <c r="C667" s="307">
        <f t="shared" si="10"/>
        <v>0</v>
      </c>
      <c r="D667" s="432"/>
      <c r="E667" s="432"/>
      <c r="F667" s="438"/>
      <c r="G667" s="432"/>
      <c r="H667" s="432"/>
      <c r="I667" s="432"/>
      <c r="J667" s="432"/>
      <c r="K667" s="432"/>
      <c r="L667" s="432"/>
      <c r="M667" s="432"/>
    </row>
    <row r="668" spans="1:15">
      <c r="A668" s="438">
        <v>20825</v>
      </c>
      <c r="B668" s="398" t="s">
        <v>2086</v>
      </c>
      <c r="C668" s="307">
        <f t="shared" si="10"/>
        <v>2702</v>
      </c>
      <c r="D668" s="432"/>
      <c r="E668" s="432"/>
      <c r="F668" s="438"/>
      <c r="G668" s="432"/>
      <c r="H668" s="432"/>
      <c r="I668" s="432">
        <v>338</v>
      </c>
      <c r="J668" s="432"/>
      <c r="K668" s="432">
        <v>22</v>
      </c>
      <c r="L668" s="432">
        <v>1081</v>
      </c>
      <c r="M668" s="432">
        <v>261</v>
      </c>
      <c r="O668">
        <v>1000</v>
      </c>
    </row>
    <row r="669" spans="1:15">
      <c r="A669" s="438">
        <v>2082501</v>
      </c>
      <c r="B669" s="398" t="s">
        <v>2087</v>
      </c>
      <c r="C669" s="307">
        <f t="shared" si="10"/>
        <v>1839</v>
      </c>
      <c r="D669" s="432"/>
      <c r="E669" s="432"/>
      <c r="F669" s="438"/>
      <c r="G669" s="432"/>
      <c r="H669" s="432"/>
      <c r="I669" s="432">
        <v>338</v>
      </c>
      <c r="J669" s="432"/>
      <c r="K669" s="432"/>
      <c r="L669" s="432">
        <v>761</v>
      </c>
      <c r="M669" s="432">
        <v>240</v>
      </c>
      <c r="O669">
        <v>500</v>
      </c>
    </row>
    <row r="670" spans="1:15">
      <c r="A670" s="438">
        <v>2082502</v>
      </c>
      <c r="B670" s="398" t="s">
        <v>2088</v>
      </c>
      <c r="C670" s="307">
        <f t="shared" si="10"/>
        <v>863</v>
      </c>
      <c r="D670" s="432"/>
      <c r="E670" s="432"/>
      <c r="F670" s="438"/>
      <c r="G670" s="432"/>
      <c r="H670" s="432"/>
      <c r="I670" s="432"/>
      <c r="J670" s="432"/>
      <c r="K670" s="432">
        <v>22</v>
      </c>
      <c r="L670" s="432">
        <v>320</v>
      </c>
      <c r="M670" s="432">
        <v>21</v>
      </c>
      <c r="O670">
        <v>500</v>
      </c>
    </row>
    <row r="671" hidden="1" spans="1:15">
      <c r="A671" s="438">
        <v>20826</v>
      </c>
      <c r="B671" s="398" t="s">
        <v>2089</v>
      </c>
      <c r="C671" s="307">
        <f t="shared" si="10"/>
        <v>0</v>
      </c>
      <c r="D671" s="432"/>
      <c r="E671" s="432"/>
      <c r="F671" s="438"/>
      <c r="G671" s="432"/>
      <c r="H671" s="432"/>
      <c r="I671" s="432"/>
      <c r="J671" s="432"/>
      <c r="K671" s="432"/>
      <c r="L671" s="432"/>
      <c r="M671" s="432"/>
      <c r="O671">
        <v>0</v>
      </c>
    </row>
    <row r="672" hidden="1" spans="1:13">
      <c r="A672" s="438">
        <v>2082601</v>
      </c>
      <c r="B672" s="398" t="s">
        <v>2090</v>
      </c>
      <c r="C672" s="307">
        <f t="shared" si="10"/>
        <v>0</v>
      </c>
      <c r="D672" s="432"/>
      <c r="E672" s="432"/>
      <c r="F672" s="438"/>
      <c r="G672" s="432"/>
      <c r="H672" s="432"/>
      <c r="I672" s="432"/>
      <c r="J672" s="432"/>
      <c r="K672" s="432"/>
      <c r="L672" s="432"/>
      <c r="M672" s="432"/>
    </row>
    <row r="673" hidden="1" spans="1:13">
      <c r="A673" s="438">
        <v>2082602</v>
      </c>
      <c r="B673" s="398" t="s">
        <v>2091</v>
      </c>
      <c r="C673" s="307">
        <f t="shared" si="10"/>
        <v>0</v>
      </c>
      <c r="D673" s="432"/>
      <c r="E673" s="432"/>
      <c r="F673" s="438"/>
      <c r="G673" s="432"/>
      <c r="H673" s="432"/>
      <c r="I673" s="432"/>
      <c r="J673" s="432"/>
      <c r="K673" s="432"/>
      <c r="L673" s="432"/>
      <c r="M673" s="432"/>
    </row>
    <row r="674" hidden="1" spans="1:13">
      <c r="A674" s="438">
        <v>2082699</v>
      </c>
      <c r="B674" s="398" t="s">
        <v>2092</v>
      </c>
      <c r="C674" s="307">
        <f t="shared" si="10"/>
        <v>0</v>
      </c>
      <c r="D674" s="432"/>
      <c r="E674" s="432"/>
      <c r="F674" s="438"/>
      <c r="G674" s="432"/>
      <c r="H674" s="432"/>
      <c r="I674" s="432"/>
      <c r="J674" s="432"/>
      <c r="K674" s="432"/>
      <c r="L674" s="432"/>
      <c r="M674" s="432"/>
    </row>
    <row r="675" hidden="1" spans="1:15">
      <c r="A675" s="438">
        <v>20827</v>
      </c>
      <c r="B675" s="398" t="s">
        <v>2093</v>
      </c>
      <c r="C675" s="307">
        <f t="shared" si="10"/>
        <v>0</v>
      </c>
      <c r="D675" s="432"/>
      <c r="E675" s="432"/>
      <c r="F675" s="438"/>
      <c r="G675" s="432"/>
      <c r="H675" s="432"/>
      <c r="I675" s="432"/>
      <c r="J675" s="432"/>
      <c r="K675" s="432"/>
      <c r="L675" s="432"/>
      <c r="M675" s="432"/>
      <c r="O675">
        <v>0</v>
      </c>
    </row>
    <row r="676" hidden="1" spans="1:13">
      <c r="A676" s="438">
        <v>2082701</v>
      </c>
      <c r="B676" s="398" t="s">
        <v>2094</v>
      </c>
      <c r="C676" s="307">
        <f t="shared" si="10"/>
        <v>0</v>
      </c>
      <c r="D676" s="432"/>
      <c r="E676" s="432"/>
      <c r="F676" s="438"/>
      <c r="G676" s="432"/>
      <c r="H676" s="432"/>
      <c r="I676" s="432"/>
      <c r="J676" s="432"/>
      <c r="K676" s="432"/>
      <c r="L676" s="432"/>
      <c r="M676" s="432"/>
    </row>
    <row r="677" hidden="1" spans="1:13">
      <c r="A677" s="438">
        <v>2082702</v>
      </c>
      <c r="B677" s="398" t="s">
        <v>2095</v>
      </c>
      <c r="C677" s="307">
        <f t="shared" si="10"/>
        <v>0</v>
      </c>
      <c r="D677" s="432"/>
      <c r="E677" s="432"/>
      <c r="F677" s="438"/>
      <c r="G677" s="432"/>
      <c r="H677" s="432"/>
      <c r="I677" s="432"/>
      <c r="J677" s="432"/>
      <c r="K677" s="432"/>
      <c r="L677" s="432"/>
      <c r="M677" s="432"/>
    </row>
    <row r="678" hidden="1" spans="1:13">
      <c r="A678" s="438">
        <v>2082799</v>
      </c>
      <c r="B678" s="398" t="s">
        <v>2096</v>
      </c>
      <c r="C678" s="307">
        <f t="shared" si="10"/>
        <v>0</v>
      </c>
      <c r="D678" s="432"/>
      <c r="E678" s="432"/>
      <c r="F678" s="438"/>
      <c r="G678" s="432"/>
      <c r="H678" s="432"/>
      <c r="I678" s="432"/>
      <c r="J678" s="432"/>
      <c r="K678" s="432"/>
      <c r="L678" s="432"/>
      <c r="M678" s="432"/>
    </row>
    <row r="679" spans="1:15">
      <c r="A679" s="438">
        <v>20828</v>
      </c>
      <c r="B679" s="398" t="s">
        <v>2097</v>
      </c>
      <c r="C679" s="307">
        <f t="shared" si="10"/>
        <v>1242</v>
      </c>
      <c r="D679" s="432"/>
      <c r="E679" s="432"/>
      <c r="F679" s="438">
        <v>554</v>
      </c>
      <c r="G679" s="432"/>
      <c r="H679" s="432"/>
      <c r="I679" s="432">
        <v>90</v>
      </c>
      <c r="J679" s="432">
        <v>0</v>
      </c>
      <c r="K679" s="432"/>
      <c r="L679" s="432">
        <v>360</v>
      </c>
      <c r="M679" s="432">
        <v>238</v>
      </c>
      <c r="O679">
        <v>0</v>
      </c>
    </row>
    <row r="680" spans="1:15">
      <c r="A680" s="438">
        <v>2082801</v>
      </c>
      <c r="B680" s="398" t="s">
        <v>1621</v>
      </c>
      <c r="C680" s="307">
        <f t="shared" si="10"/>
        <v>221</v>
      </c>
      <c r="D680" s="432"/>
      <c r="E680" s="432"/>
      <c r="F680" s="438">
        <v>221</v>
      </c>
      <c r="G680" s="432"/>
      <c r="H680" s="432"/>
      <c r="I680" s="432"/>
      <c r="J680" s="432"/>
      <c r="K680" s="432"/>
      <c r="L680" s="432"/>
      <c r="M680" s="432"/>
      <c r="O680">
        <v>0</v>
      </c>
    </row>
    <row r="681" hidden="1" spans="1:13">
      <c r="A681" s="438">
        <v>2082802</v>
      </c>
      <c r="B681" s="398" t="s">
        <v>1622</v>
      </c>
      <c r="C681" s="307">
        <f t="shared" si="10"/>
        <v>0</v>
      </c>
      <c r="D681" s="432"/>
      <c r="E681" s="432"/>
      <c r="F681" s="438"/>
      <c r="G681" s="432"/>
      <c r="H681" s="432"/>
      <c r="I681" s="432"/>
      <c r="J681" s="432"/>
      <c r="K681" s="432"/>
      <c r="L681" s="432"/>
      <c r="M681" s="432"/>
    </row>
    <row r="682" hidden="1" spans="1:13">
      <c r="A682" s="438">
        <v>2082803</v>
      </c>
      <c r="B682" s="398" t="s">
        <v>1623</v>
      </c>
      <c r="C682" s="307">
        <f t="shared" si="10"/>
        <v>0</v>
      </c>
      <c r="D682" s="432"/>
      <c r="E682" s="432"/>
      <c r="F682" s="438"/>
      <c r="G682" s="432"/>
      <c r="H682" s="432"/>
      <c r="I682" s="432"/>
      <c r="J682" s="432"/>
      <c r="K682" s="432"/>
      <c r="L682" s="432"/>
      <c r="M682" s="432"/>
    </row>
    <row r="683" spans="1:15">
      <c r="A683" s="438">
        <v>2082804</v>
      </c>
      <c r="B683" s="398" t="s">
        <v>2098</v>
      </c>
      <c r="C683" s="307">
        <f t="shared" si="10"/>
        <v>107</v>
      </c>
      <c r="D683" s="432"/>
      <c r="E683" s="432"/>
      <c r="F683" s="438"/>
      <c r="G683" s="432"/>
      <c r="H683" s="432"/>
      <c r="I683" s="432">
        <v>90</v>
      </c>
      <c r="J683" s="432">
        <v>0</v>
      </c>
      <c r="K683" s="432"/>
      <c r="L683" s="432">
        <v>17</v>
      </c>
      <c r="M683" s="432"/>
      <c r="O683">
        <v>0</v>
      </c>
    </row>
    <row r="684" hidden="1" spans="1:13">
      <c r="A684" s="438">
        <v>2082805</v>
      </c>
      <c r="B684" s="398" t="s">
        <v>2099</v>
      </c>
      <c r="C684" s="307">
        <f t="shared" si="10"/>
        <v>0</v>
      </c>
      <c r="D684" s="432"/>
      <c r="E684" s="432"/>
      <c r="F684" s="438"/>
      <c r="G684" s="432"/>
      <c r="H684" s="432"/>
      <c r="I684" s="432"/>
      <c r="J684" s="432"/>
      <c r="K684" s="432"/>
      <c r="L684" s="432"/>
      <c r="M684" s="432"/>
    </row>
    <row r="685" spans="1:15">
      <c r="A685" s="438">
        <v>2082850</v>
      </c>
      <c r="B685" s="398" t="s">
        <v>1630</v>
      </c>
      <c r="C685" s="307">
        <f t="shared" si="10"/>
        <v>333</v>
      </c>
      <c r="D685" s="432"/>
      <c r="E685" s="432"/>
      <c r="F685" s="438">
        <v>333</v>
      </c>
      <c r="G685" s="432"/>
      <c r="H685" s="432"/>
      <c r="I685" s="432"/>
      <c r="J685" s="432"/>
      <c r="K685" s="432"/>
      <c r="L685" s="432"/>
      <c r="M685" s="432"/>
      <c r="O685">
        <v>0</v>
      </c>
    </row>
    <row r="686" spans="1:15">
      <c r="A686" s="438">
        <v>2082899</v>
      </c>
      <c r="B686" s="398" t="s">
        <v>2100</v>
      </c>
      <c r="C686" s="307">
        <f t="shared" si="10"/>
        <v>581</v>
      </c>
      <c r="D686" s="432"/>
      <c r="E686" s="432"/>
      <c r="F686" s="438"/>
      <c r="G686" s="432"/>
      <c r="H686" s="432"/>
      <c r="I686" s="432"/>
      <c r="J686" s="432">
        <v>0</v>
      </c>
      <c r="K686" s="432"/>
      <c r="L686" s="432">
        <v>343</v>
      </c>
      <c r="M686" s="432">
        <v>238</v>
      </c>
      <c r="O686">
        <v>0</v>
      </c>
    </row>
    <row r="687" spans="1:15">
      <c r="A687" s="438">
        <v>20830</v>
      </c>
      <c r="B687" s="398" t="s">
        <v>2101</v>
      </c>
      <c r="C687" s="307">
        <f t="shared" si="10"/>
        <v>4058</v>
      </c>
      <c r="D687" s="432"/>
      <c r="E687" s="432"/>
      <c r="F687" s="438"/>
      <c r="G687" s="432"/>
      <c r="H687" s="432"/>
      <c r="I687" s="432"/>
      <c r="J687" s="432"/>
      <c r="K687" s="432"/>
      <c r="L687" s="432">
        <v>2558</v>
      </c>
      <c r="M687" s="432"/>
      <c r="O687">
        <v>1500</v>
      </c>
    </row>
    <row r="688" hidden="1" spans="1:13">
      <c r="A688" s="438">
        <v>2083001</v>
      </c>
      <c r="B688" s="398" t="s">
        <v>2102</v>
      </c>
      <c r="C688" s="307">
        <f t="shared" si="10"/>
        <v>0</v>
      </c>
      <c r="D688" s="432"/>
      <c r="E688" s="432"/>
      <c r="F688" s="438"/>
      <c r="G688" s="432"/>
      <c r="H688" s="432"/>
      <c r="I688" s="432"/>
      <c r="J688" s="432"/>
      <c r="K688" s="432"/>
      <c r="L688" s="432"/>
      <c r="M688" s="432"/>
    </row>
    <row r="689" spans="1:15">
      <c r="A689" s="438">
        <v>2083099</v>
      </c>
      <c r="B689" s="398" t="s">
        <v>2103</v>
      </c>
      <c r="C689" s="307">
        <f t="shared" si="10"/>
        <v>4058</v>
      </c>
      <c r="D689" s="432"/>
      <c r="E689" s="432"/>
      <c r="F689" s="438"/>
      <c r="G689" s="432"/>
      <c r="H689" s="432"/>
      <c r="I689" s="432"/>
      <c r="J689" s="432"/>
      <c r="K689" s="432"/>
      <c r="L689" s="432">
        <v>2558</v>
      </c>
      <c r="M689" s="432"/>
      <c r="O689">
        <v>1500</v>
      </c>
    </row>
    <row r="690" hidden="1" spans="1:15">
      <c r="A690" s="438">
        <v>20899</v>
      </c>
      <c r="B690" s="398" t="s">
        <v>2104</v>
      </c>
      <c r="C690" s="307">
        <f t="shared" si="10"/>
        <v>0</v>
      </c>
      <c r="D690" s="432"/>
      <c r="E690" s="432"/>
      <c r="F690" s="438"/>
      <c r="G690" s="432"/>
      <c r="H690" s="432"/>
      <c r="I690" s="432"/>
      <c r="J690" s="432"/>
      <c r="K690" s="432"/>
      <c r="L690" s="432"/>
      <c r="M690" s="432"/>
      <c r="O690">
        <v>0</v>
      </c>
    </row>
    <row r="691" hidden="1" spans="1:13">
      <c r="A691" s="438">
        <v>2089999</v>
      </c>
      <c r="B691" s="398" t="s">
        <v>2105</v>
      </c>
      <c r="C691" s="307">
        <f t="shared" si="10"/>
        <v>0</v>
      </c>
      <c r="D691" s="432"/>
      <c r="E691" s="432"/>
      <c r="F691" s="438"/>
      <c r="G691" s="432"/>
      <c r="H691" s="432"/>
      <c r="I691" s="432"/>
      <c r="J691" s="432"/>
      <c r="K691" s="432"/>
      <c r="L691" s="432"/>
      <c r="M691" s="432"/>
    </row>
    <row r="692" spans="1:15">
      <c r="A692" s="438">
        <v>210</v>
      </c>
      <c r="B692" s="439" t="s">
        <v>2106</v>
      </c>
      <c r="C692" s="307">
        <f t="shared" si="10"/>
        <v>104228</v>
      </c>
      <c r="D692" s="432"/>
      <c r="E692" s="432"/>
      <c r="F692" s="438">
        <v>47080</v>
      </c>
      <c r="G692" s="432">
        <v>2600</v>
      </c>
      <c r="H692" s="432">
        <v>6473</v>
      </c>
      <c r="I692" s="432">
        <v>3739</v>
      </c>
      <c r="J692" s="432">
        <v>159</v>
      </c>
      <c r="K692" s="432">
        <v>735</v>
      </c>
      <c r="L692" s="432">
        <v>39222</v>
      </c>
      <c r="M692" s="432">
        <v>1559</v>
      </c>
      <c r="O692">
        <v>2661</v>
      </c>
    </row>
    <row r="693" spans="1:13">
      <c r="A693" s="438">
        <v>21001</v>
      </c>
      <c r="B693" s="398" t="s">
        <v>2107</v>
      </c>
      <c r="C693" s="307">
        <f t="shared" si="10"/>
        <v>3464</v>
      </c>
      <c r="D693" s="432"/>
      <c r="E693" s="432"/>
      <c r="F693" s="438">
        <v>1609</v>
      </c>
      <c r="G693" s="432"/>
      <c r="H693" s="432"/>
      <c r="I693" s="432">
        <v>1230</v>
      </c>
      <c r="J693" s="432"/>
      <c r="K693" s="432"/>
      <c r="L693" s="432">
        <v>621</v>
      </c>
      <c r="M693" s="432">
        <v>4</v>
      </c>
    </row>
    <row r="694" spans="1:13">
      <c r="A694" s="438">
        <v>2100101</v>
      </c>
      <c r="B694" s="398" t="s">
        <v>1621</v>
      </c>
      <c r="C694" s="307">
        <f t="shared" si="10"/>
        <v>433</v>
      </c>
      <c r="D694" s="432"/>
      <c r="E694" s="432"/>
      <c r="F694" s="438">
        <v>433</v>
      </c>
      <c r="G694" s="432"/>
      <c r="H694" s="432"/>
      <c r="I694" s="432"/>
      <c r="J694" s="432"/>
      <c r="K694" s="432"/>
      <c r="L694" s="432"/>
      <c r="M694" s="432"/>
    </row>
    <row r="695" spans="1:13">
      <c r="A695" s="438">
        <v>2100102</v>
      </c>
      <c r="B695" s="398" t="s">
        <v>1622</v>
      </c>
      <c r="C695" s="307">
        <f t="shared" si="10"/>
        <v>4</v>
      </c>
      <c r="D695" s="432"/>
      <c r="E695" s="432"/>
      <c r="F695" s="438"/>
      <c r="G695" s="432"/>
      <c r="H695" s="432"/>
      <c r="I695" s="432"/>
      <c r="J695" s="432"/>
      <c r="K695" s="432"/>
      <c r="L695" s="432"/>
      <c r="M695" s="432">
        <v>4</v>
      </c>
    </row>
    <row r="696" hidden="1" spans="1:13">
      <c r="A696" s="438">
        <v>2100103</v>
      </c>
      <c r="B696" s="398" t="s">
        <v>1623</v>
      </c>
      <c r="C696" s="307">
        <f t="shared" si="10"/>
        <v>0</v>
      </c>
      <c r="D696" s="432"/>
      <c r="E696" s="432"/>
      <c r="F696" s="438"/>
      <c r="G696" s="432"/>
      <c r="H696" s="432"/>
      <c r="I696" s="432"/>
      <c r="J696" s="432"/>
      <c r="K696" s="432"/>
      <c r="L696" s="432"/>
      <c r="M696" s="432"/>
    </row>
    <row r="697" spans="1:13">
      <c r="A697" s="438">
        <v>2100199</v>
      </c>
      <c r="B697" s="398" t="s">
        <v>2108</v>
      </c>
      <c r="C697" s="307">
        <f t="shared" si="10"/>
        <v>3027</v>
      </c>
      <c r="D697" s="432"/>
      <c r="E697" s="432"/>
      <c r="F697" s="438">
        <v>1176</v>
      </c>
      <c r="G697" s="432"/>
      <c r="H697" s="432"/>
      <c r="I697" s="432">
        <v>1230</v>
      </c>
      <c r="J697" s="432"/>
      <c r="K697" s="432"/>
      <c r="L697" s="432">
        <v>621</v>
      </c>
      <c r="M697" s="432"/>
    </row>
    <row r="698" spans="1:13">
      <c r="A698" s="438">
        <v>21002</v>
      </c>
      <c r="B698" s="398" t="s">
        <v>2109</v>
      </c>
      <c r="C698" s="307">
        <f t="shared" si="10"/>
        <v>20</v>
      </c>
      <c r="D698" s="432"/>
      <c r="E698" s="432"/>
      <c r="F698" s="438">
        <v>17</v>
      </c>
      <c r="G698" s="432"/>
      <c r="H698" s="432"/>
      <c r="I698" s="432"/>
      <c r="J698" s="432"/>
      <c r="K698" s="432"/>
      <c r="L698" s="432">
        <v>3</v>
      </c>
      <c r="M698" s="432"/>
    </row>
    <row r="699" spans="1:13">
      <c r="A699" s="438">
        <v>2100201</v>
      </c>
      <c r="B699" s="398" t="s">
        <v>2110</v>
      </c>
      <c r="C699" s="307">
        <f t="shared" si="10"/>
        <v>17</v>
      </c>
      <c r="D699" s="432"/>
      <c r="E699" s="432"/>
      <c r="F699" s="438">
        <v>14</v>
      </c>
      <c r="G699" s="432"/>
      <c r="H699" s="432"/>
      <c r="I699" s="432"/>
      <c r="J699" s="432"/>
      <c r="K699" s="432"/>
      <c r="L699" s="432">
        <v>3</v>
      </c>
      <c r="M699" s="432"/>
    </row>
    <row r="700" spans="1:13">
      <c r="A700" s="438">
        <v>2100202</v>
      </c>
      <c r="B700" s="398" t="s">
        <v>2111</v>
      </c>
      <c r="C700" s="307">
        <f t="shared" si="10"/>
        <v>3</v>
      </c>
      <c r="D700" s="432"/>
      <c r="E700" s="432"/>
      <c r="F700" s="438">
        <v>3</v>
      </c>
      <c r="G700" s="432"/>
      <c r="H700" s="432"/>
      <c r="I700" s="432"/>
      <c r="J700" s="432"/>
      <c r="K700" s="432"/>
      <c r="L700" s="432"/>
      <c r="M700" s="432"/>
    </row>
    <row r="701" hidden="1" spans="1:13">
      <c r="A701" s="438">
        <v>2100203</v>
      </c>
      <c r="B701" s="398" t="s">
        <v>2112</v>
      </c>
      <c r="C701" s="307">
        <f t="shared" si="10"/>
        <v>0</v>
      </c>
      <c r="D701" s="432"/>
      <c r="E701" s="432"/>
      <c r="F701" s="438"/>
      <c r="G701" s="432"/>
      <c r="H701" s="432"/>
      <c r="I701" s="432"/>
      <c r="J701" s="432"/>
      <c r="K701" s="432"/>
      <c r="L701" s="432"/>
      <c r="M701" s="432"/>
    </row>
    <row r="702" hidden="1" spans="1:13">
      <c r="A702" s="438">
        <v>2100204</v>
      </c>
      <c r="B702" s="398" t="s">
        <v>2113</v>
      </c>
      <c r="C702" s="307">
        <f t="shared" si="10"/>
        <v>0</v>
      </c>
      <c r="D702" s="432"/>
      <c r="E702" s="432"/>
      <c r="F702" s="438"/>
      <c r="G702" s="432"/>
      <c r="H702" s="432"/>
      <c r="I702" s="432"/>
      <c r="J702" s="432"/>
      <c r="K702" s="432"/>
      <c r="L702" s="432"/>
      <c r="M702" s="432"/>
    </row>
    <row r="703" hidden="1" spans="1:13">
      <c r="A703" s="438">
        <v>2100205</v>
      </c>
      <c r="B703" s="398" t="s">
        <v>2114</v>
      </c>
      <c r="C703" s="307">
        <f t="shared" si="10"/>
        <v>0</v>
      </c>
      <c r="D703" s="432"/>
      <c r="E703" s="432"/>
      <c r="F703" s="438"/>
      <c r="G703" s="432"/>
      <c r="H703" s="432"/>
      <c r="I703" s="432"/>
      <c r="J703" s="432"/>
      <c r="K703" s="432"/>
      <c r="L703" s="432"/>
      <c r="M703" s="432"/>
    </row>
    <row r="704" hidden="1" spans="1:13">
      <c r="A704" s="438">
        <v>2100206</v>
      </c>
      <c r="B704" s="398" t="s">
        <v>2115</v>
      </c>
      <c r="C704" s="307">
        <f t="shared" si="10"/>
        <v>0</v>
      </c>
      <c r="D704" s="432"/>
      <c r="E704" s="432"/>
      <c r="F704" s="438"/>
      <c r="G704" s="432"/>
      <c r="H704" s="432"/>
      <c r="I704" s="432"/>
      <c r="J704" s="432"/>
      <c r="K704" s="432"/>
      <c r="L704" s="432"/>
      <c r="M704" s="432"/>
    </row>
    <row r="705" hidden="1" spans="1:13">
      <c r="A705" s="438">
        <v>2100207</v>
      </c>
      <c r="B705" s="398" t="s">
        <v>2116</v>
      </c>
      <c r="C705" s="307">
        <f t="shared" si="10"/>
        <v>0</v>
      </c>
      <c r="D705" s="432"/>
      <c r="E705" s="432"/>
      <c r="F705" s="438"/>
      <c r="G705" s="432"/>
      <c r="H705" s="432"/>
      <c r="I705" s="432"/>
      <c r="J705" s="432"/>
      <c r="K705" s="432"/>
      <c r="L705" s="432"/>
      <c r="M705" s="432"/>
    </row>
    <row r="706" hidden="1" spans="1:13">
      <c r="A706" s="438">
        <v>2100208</v>
      </c>
      <c r="B706" s="398" t="s">
        <v>2117</v>
      </c>
      <c r="C706" s="307">
        <f t="shared" si="10"/>
        <v>0</v>
      </c>
      <c r="D706" s="432"/>
      <c r="E706" s="432"/>
      <c r="F706" s="438"/>
      <c r="G706" s="432"/>
      <c r="H706" s="432"/>
      <c r="I706" s="432"/>
      <c r="J706" s="432"/>
      <c r="K706" s="432"/>
      <c r="L706" s="432"/>
      <c r="M706" s="432"/>
    </row>
    <row r="707" hidden="1" spans="1:13">
      <c r="A707" s="438">
        <v>2100209</v>
      </c>
      <c r="B707" s="398" t="s">
        <v>2118</v>
      </c>
      <c r="C707" s="307">
        <f t="shared" si="10"/>
        <v>0</v>
      </c>
      <c r="D707" s="432"/>
      <c r="E707" s="432"/>
      <c r="F707" s="438"/>
      <c r="G707" s="432"/>
      <c r="H707" s="432"/>
      <c r="I707" s="432"/>
      <c r="J707" s="432"/>
      <c r="K707" s="432"/>
      <c r="L707" s="432"/>
      <c r="M707" s="432"/>
    </row>
    <row r="708" hidden="1" spans="1:13">
      <c r="A708" s="438">
        <v>2100210</v>
      </c>
      <c r="B708" s="398" t="s">
        <v>2119</v>
      </c>
      <c r="C708" s="307">
        <f t="shared" si="10"/>
        <v>0</v>
      </c>
      <c r="D708" s="432"/>
      <c r="E708" s="432"/>
      <c r="F708" s="438"/>
      <c r="G708" s="432"/>
      <c r="H708" s="432"/>
      <c r="I708" s="432"/>
      <c r="J708" s="432"/>
      <c r="K708" s="432"/>
      <c r="L708" s="432"/>
      <c r="M708" s="432"/>
    </row>
    <row r="709" hidden="1" spans="1:13">
      <c r="A709" s="438">
        <v>2100211</v>
      </c>
      <c r="B709" s="398" t="s">
        <v>2120</v>
      </c>
      <c r="C709" s="307">
        <f t="shared" si="10"/>
        <v>0</v>
      </c>
      <c r="D709" s="432"/>
      <c r="E709" s="432"/>
      <c r="F709" s="438"/>
      <c r="G709" s="432"/>
      <c r="H709" s="432"/>
      <c r="I709" s="432"/>
      <c r="J709" s="432"/>
      <c r="K709" s="432"/>
      <c r="L709" s="432"/>
      <c r="M709" s="432"/>
    </row>
    <row r="710" hidden="1" spans="1:13">
      <c r="A710" s="438">
        <v>2100212</v>
      </c>
      <c r="B710" s="398" t="s">
        <v>2121</v>
      </c>
      <c r="C710" s="307">
        <f t="shared" ref="C710:C773" si="11">D710+E710+F710+G710+H710+I710+J710+K710+L710+M710+N710+O710</f>
        <v>0</v>
      </c>
      <c r="D710" s="432"/>
      <c r="E710" s="432"/>
      <c r="F710" s="438"/>
      <c r="G710" s="432"/>
      <c r="H710" s="432"/>
      <c r="I710" s="432"/>
      <c r="J710" s="432"/>
      <c r="K710" s="432"/>
      <c r="L710" s="432"/>
      <c r="M710" s="432"/>
    </row>
    <row r="711" hidden="1" spans="1:13">
      <c r="A711" s="438">
        <v>2100213</v>
      </c>
      <c r="B711" s="398" t="s">
        <v>2122</v>
      </c>
      <c r="C711" s="307">
        <f t="shared" si="11"/>
        <v>0</v>
      </c>
      <c r="D711" s="432"/>
      <c r="E711" s="432"/>
      <c r="F711" s="438"/>
      <c r="G711" s="432"/>
      <c r="H711" s="432"/>
      <c r="I711" s="432"/>
      <c r="J711" s="432"/>
      <c r="K711" s="432"/>
      <c r="L711" s="432"/>
      <c r="M711" s="432"/>
    </row>
    <row r="712" hidden="1" spans="1:13">
      <c r="A712" s="438">
        <v>2100299</v>
      </c>
      <c r="B712" s="398" t="s">
        <v>2123</v>
      </c>
      <c r="C712" s="307">
        <f t="shared" si="11"/>
        <v>0</v>
      </c>
      <c r="D712" s="432"/>
      <c r="E712" s="432"/>
      <c r="F712" s="438"/>
      <c r="G712" s="432"/>
      <c r="H712" s="432"/>
      <c r="I712" s="432"/>
      <c r="J712" s="432"/>
      <c r="K712" s="432"/>
      <c r="L712" s="432"/>
      <c r="M712" s="432"/>
    </row>
    <row r="713" spans="1:15">
      <c r="A713" s="438">
        <v>21003</v>
      </c>
      <c r="B713" s="398" t="s">
        <v>2124</v>
      </c>
      <c r="C713" s="307">
        <f t="shared" si="11"/>
        <v>17830</v>
      </c>
      <c r="D713" s="432"/>
      <c r="E713" s="432"/>
      <c r="F713" s="438">
        <v>12709</v>
      </c>
      <c r="G713" s="432"/>
      <c r="H713" s="432"/>
      <c r="I713" s="432">
        <v>1249</v>
      </c>
      <c r="J713" s="432"/>
      <c r="K713" s="432"/>
      <c r="L713" s="432">
        <v>1211</v>
      </c>
      <c r="M713" s="432"/>
      <c r="O713">
        <v>2661</v>
      </c>
    </row>
    <row r="714" spans="1:15">
      <c r="A714" s="438">
        <v>2100301</v>
      </c>
      <c r="B714" s="398" t="s">
        <v>2125</v>
      </c>
      <c r="C714" s="307">
        <f t="shared" si="11"/>
        <v>3823</v>
      </c>
      <c r="D714" s="432"/>
      <c r="E714" s="432"/>
      <c r="F714" s="445">
        <v>2823</v>
      </c>
      <c r="G714" s="432"/>
      <c r="H714" s="432"/>
      <c r="I714" s="432"/>
      <c r="J714" s="432"/>
      <c r="K714" s="432"/>
      <c r="L714" s="432"/>
      <c r="M714" s="432"/>
      <c r="O714">
        <v>1000</v>
      </c>
    </row>
    <row r="715" spans="1:15">
      <c r="A715" s="438">
        <v>2100302</v>
      </c>
      <c r="B715" s="398" t="s">
        <v>2126</v>
      </c>
      <c r="C715" s="307">
        <f t="shared" si="11"/>
        <v>11547</v>
      </c>
      <c r="D715" s="432"/>
      <c r="E715" s="432"/>
      <c r="F715" s="438">
        <v>9886</v>
      </c>
      <c r="G715" s="432"/>
      <c r="H715" s="432"/>
      <c r="I715" s="432"/>
      <c r="J715" s="432"/>
      <c r="K715" s="432"/>
      <c r="L715" s="432"/>
      <c r="M715" s="432"/>
      <c r="O715">
        <v>1661</v>
      </c>
    </row>
    <row r="716" spans="1:13">
      <c r="A716" s="438">
        <v>2100399</v>
      </c>
      <c r="B716" s="398" t="s">
        <v>2127</v>
      </c>
      <c r="C716" s="307">
        <f t="shared" si="11"/>
        <v>2460</v>
      </c>
      <c r="D716" s="432"/>
      <c r="E716" s="432"/>
      <c r="F716" s="438"/>
      <c r="G716" s="432"/>
      <c r="H716" s="432"/>
      <c r="I716" s="432">
        <v>1249</v>
      </c>
      <c r="J716" s="432"/>
      <c r="K716" s="432"/>
      <c r="L716" s="432">
        <v>1211</v>
      </c>
      <c r="M716" s="432"/>
    </row>
    <row r="717" spans="1:13">
      <c r="A717" s="438">
        <v>21004</v>
      </c>
      <c r="B717" s="398" t="s">
        <v>2128</v>
      </c>
      <c r="C717" s="307">
        <f t="shared" si="11"/>
        <v>19325</v>
      </c>
      <c r="D717" s="432"/>
      <c r="E717" s="432"/>
      <c r="F717" s="438">
        <v>6167</v>
      </c>
      <c r="G717" s="432"/>
      <c r="H717" s="432">
        <v>821</v>
      </c>
      <c r="I717" s="432">
        <v>14</v>
      </c>
      <c r="J717" s="432">
        <v>123</v>
      </c>
      <c r="K717" s="432">
        <v>308</v>
      </c>
      <c r="L717" s="432">
        <v>11869</v>
      </c>
      <c r="M717" s="432">
        <v>23</v>
      </c>
    </row>
    <row r="718" spans="1:13">
      <c r="A718" s="438">
        <v>2100401</v>
      </c>
      <c r="B718" s="398" t="s">
        <v>2129</v>
      </c>
      <c r="C718" s="307">
        <f t="shared" si="11"/>
        <v>2932</v>
      </c>
      <c r="D718" s="432"/>
      <c r="E718" s="432"/>
      <c r="F718" s="438">
        <v>2549</v>
      </c>
      <c r="G718" s="432"/>
      <c r="H718" s="432"/>
      <c r="I718" s="432"/>
      <c r="J718" s="432">
        <v>123</v>
      </c>
      <c r="K718" s="432"/>
      <c r="L718" s="432">
        <v>260</v>
      </c>
      <c r="M718" s="432"/>
    </row>
    <row r="719" spans="1:13">
      <c r="A719" s="438">
        <v>2100402</v>
      </c>
      <c r="B719" s="398" t="s">
        <v>2130</v>
      </c>
      <c r="C719" s="307">
        <f t="shared" si="11"/>
        <v>390</v>
      </c>
      <c r="D719" s="432"/>
      <c r="E719" s="432"/>
      <c r="F719" s="438">
        <v>390</v>
      </c>
      <c r="G719" s="432"/>
      <c r="H719" s="432"/>
      <c r="I719" s="432"/>
      <c r="J719" s="432"/>
      <c r="K719" s="432"/>
      <c r="L719" s="432"/>
      <c r="M719" s="432"/>
    </row>
    <row r="720" spans="1:13">
      <c r="A720" s="438">
        <v>2100403</v>
      </c>
      <c r="B720" s="398" t="s">
        <v>2131</v>
      </c>
      <c r="C720" s="307">
        <f t="shared" si="11"/>
        <v>1894</v>
      </c>
      <c r="D720" s="432"/>
      <c r="E720" s="432"/>
      <c r="F720" s="438">
        <v>1894</v>
      </c>
      <c r="G720" s="432"/>
      <c r="H720" s="432"/>
      <c r="I720" s="432"/>
      <c r="J720" s="432"/>
      <c r="K720" s="432"/>
      <c r="L720" s="432"/>
      <c r="M720" s="432"/>
    </row>
    <row r="721" spans="1:13">
      <c r="A721" s="438">
        <v>2100404</v>
      </c>
      <c r="B721" s="398" t="s">
        <v>2132</v>
      </c>
      <c r="C721" s="307">
        <f t="shared" si="11"/>
        <v>1334</v>
      </c>
      <c r="D721" s="432"/>
      <c r="E721" s="432"/>
      <c r="F721" s="438">
        <v>1334</v>
      </c>
      <c r="G721" s="432"/>
      <c r="H721" s="432"/>
      <c r="I721" s="432"/>
      <c r="J721" s="432"/>
      <c r="K721" s="432"/>
      <c r="L721" s="432"/>
      <c r="M721" s="432"/>
    </row>
    <row r="722" hidden="1" spans="1:13">
      <c r="A722" s="438">
        <v>2100405</v>
      </c>
      <c r="B722" s="398" t="s">
        <v>2133</v>
      </c>
      <c r="C722" s="307">
        <f t="shared" si="11"/>
        <v>0</v>
      </c>
      <c r="D722" s="432"/>
      <c r="E722" s="432"/>
      <c r="F722" s="438"/>
      <c r="G722" s="432"/>
      <c r="H722" s="432"/>
      <c r="I722" s="432"/>
      <c r="J722" s="432"/>
      <c r="K722" s="432"/>
      <c r="L722" s="432"/>
      <c r="M722" s="432"/>
    </row>
    <row r="723" hidden="1" spans="1:13">
      <c r="A723" s="438">
        <v>2100406</v>
      </c>
      <c r="B723" s="398" t="s">
        <v>2134</v>
      </c>
      <c r="C723" s="307">
        <f t="shared" si="11"/>
        <v>0</v>
      </c>
      <c r="D723" s="432"/>
      <c r="E723" s="432"/>
      <c r="F723" s="438"/>
      <c r="G723" s="432"/>
      <c r="H723" s="432"/>
      <c r="I723" s="432"/>
      <c r="J723" s="432"/>
      <c r="K723" s="432"/>
      <c r="L723" s="432"/>
      <c r="M723" s="432"/>
    </row>
    <row r="724" hidden="1" spans="1:13">
      <c r="A724" s="438">
        <v>2100407</v>
      </c>
      <c r="B724" s="398" t="s">
        <v>2135</v>
      </c>
      <c r="C724" s="307">
        <f t="shared" si="11"/>
        <v>0</v>
      </c>
      <c r="D724" s="432"/>
      <c r="E724" s="432"/>
      <c r="F724" s="438"/>
      <c r="G724" s="432"/>
      <c r="H724" s="432"/>
      <c r="I724" s="432"/>
      <c r="J724" s="432"/>
      <c r="K724" s="432"/>
      <c r="L724" s="432"/>
      <c r="M724" s="432"/>
    </row>
    <row r="725" spans="1:13">
      <c r="A725" s="438">
        <v>2100408</v>
      </c>
      <c r="B725" s="398" t="s">
        <v>2136</v>
      </c>
      <c r="C725" s="307">
        <f t="shared" si="11"/>
        <v>11630</v>
      </c>
      <c r="D725" s="432"/>
      <c r="E725" s="432"/>
      <c r="F725" s="438"/>
      <c r="G725" s="432"/>
      <c r="H725" s="432">
        <v>821</v>
      </c>
      <c r="I725" s="432"/>
      <c r="J725" s="432"/>
      <c r="K725" s="432">
        <v>308</v>
      </c>
      <c r="L725" s="432">
        <v>10501</v>
      </c>
      <c r="M725" s="432"/>
    </row>
    <row r="726" spans="1:13">
      <c r="A726" s="438">
        <v>2100409</v>
      </c>
      <c r="B726" s="398" t="s">
        <v>2137</v>
      </c>
      <c r="C726" s="307">
        <f t="shared" si="11"/>
        <v>835</v>
      </c>
      <c r="D726" s="432"/>
      <c r="E726" s="432"/>
      <c r="F726" s="438"/>
      <c r="G726" s="432"/>
      <c r="H726" s="432"/>
      <c r="I726" s="432"/>
      <c r="J726" s="432"/>
      <c r="K726" s="432"/>
      <c r="L726" s="432">
        <v>835</v>
      </c>
      <c r="M726" s="432"/>
    </row>
    <row r="727" hidden="1" spans="1:13">
      <c r="A727" s="438">
        <v>2100410</v>
      </c>
      <c r="B727" s="398" t="s">
        <v>2138</v>
      </c>
      <c r="C727" s="307">
        <f t="shared" si="11"/>
        <v>0</v>
      </c>
      <c r="D727" s="432"/>
      <c r="E727" s="432"/>
      <c r="F727" s="438"/>
      <c r="G727" s="432"/>
      <c r="H727" s="432"/>
      <c r="I727" s="432"/>
      <c r="J727" s="432"/>
      <c r="K727" s="432"/>
      <c r="L727" s="432"/>
      <c r="M727" s="432"/>
    </row>
    <row r="728" spans="1:13">
      <c r="A728" s="438">
        <v>2100499</v>
      </c>
      <c r="B728" s="398" t="s">
        <v>2139</v>
      </c>
      <c r="C728" s="307">
        <f t="shared" si="11"/>
        <v>310</v>
      </c>
      <c r="D728" s="432"/>
      <c r="E728" s="432"/>
      <c r="F728" s="438"/>
      <c r="G728" s="432"/>
      <c r="H728" s="432"/>
      <c r="I728" s="432">
        <v>14</v>
      </c>
      <c r="J728" s="432"/>
      <c r="K728" s="432"/>
      <c r="L728" s="432">
        <v>273</v>
      </c>
      <c r="M728" s="432">
        <v>23</v>
      </c>
    </row>
    <row r="729" spans="1:13">
      <c r="A729" s="438">
        <v>21007</v>
      </c>
      <c r="B729" s="398" t="s">
        <v>2140</v>
      </c>
      <c r="C729" s="307">
        <f t="shared" si="11"/>
        <v>6890</v>
      </c>
      <c r="D729" s="432"/>
      <c r="E729" s="432"/>
      <c r="F729" s="438">
        <v>144</v>
      </c>
      <c r="G729" s="432"/>
      <c r="H729" s="432">
        <v>998</v>
      </c>
      <c r="I729" s="432">
        <v>990</v>
      </c>
      <c r="J729" s="432"/>
      <c r="K729" s="432"/>
      <c r="L729" s="432">
        <v>4758</v>
      </c>
      <c r="M729" s="432"/>
    </row>
    <row r="730" spans="1:13">
      <c r="A730" s="438">
        <v>2100716</v>
      </c>
      <c r="B730" s="398" t="s">
        <v>2141</v>
      </c>
      <c r="C730" s="307">
        <f t="shared" si="11"/>
        <v>144</v>
      </c>
      <c r="D730" s="432"/>
      <c r="E730" s="432"/>
      <c r="F730" s="438">
        <v>144</v>
      </c>
      <c r="G730" s="432"/>
      <c r="H730" s="432"/>
      <c r="I730" s="432"/>
      <c r="J730" s="432"/>
      <c r="K730" s="432"/>
      <c r="L730" s="432"/>
      <c r="M730" s="432"/>
    </row>
    <row r="731" spans="1:13">
      <c r="A731" s="438">
        <v>2100717</v>
      </c>
      <c r="B731" s="439" t="s">
        <v>2142</v>
      </c>
      <c r="C731" s="307">
        <f t="shared" si="11"/>
        <v>5756</v>
      </c>
      <c r="D731" s="432"/>
      <c r="E731" s="432"/>
      <c r="F731" s="438"/>
      <c r="G731" s="432"/>
      <c r="H731" s="432">
        <v>998</v>
      </c>
      <c r="I731" s="432"/>
      <c r="J731" s="432"/>
      <c r="K731" s="432"/>
      <c r="L731" s="432">
        <v>4758</v>
      </c>
      <c r="M731" s="432"/>
    </row>
    <row r="732" spans="1:13">
      <c r="A732" s="438">
        <v>2100799</v>
      </c>
      <c r="B732" s="398" t="s">
        <v>2143</v>
      </c>
      <c r="C732" s="307">
        <f t="shared" si="11"/>
        <v>990</v>
      </c>
      <c r="D732" s="432"/>
      <c r="E732" s="432"/>
      <c r="F732" s="438"/>
      <c r="G732" s="432"/>
      <c r="H732" s="432"/>
      <c r="I732" s="432">
        <v>990</v>
      </c>
      <c r="J732" s="432"/>
      <c r="K732" s="432"/>
      <c r="L732" s="432"/>
      <c r="M732" s="432"/>
    </row>
    <row r="733" spans="1:13">
      <c r="A733" s="438">
        <v>21011</v>
      </c>
      <c r="B733" s="398" t="s">
        <v>2144</v>
      </c>
      <c r="C733" s="307">
        <f t="shared" si="11"/>
        <v>28212</v>
      </c>
      <c r="D733" s="432"/>
      <c r="E733" s="432"/>
      <c r="F733" s="445">
        <v>25612</v>
      </c>
      <c r="G733" s="432">
        <v>2600</v>
      </c>
      <c r="H733" s="432"/>
      <c r="I733" s="432"/>
      <c r="J733" s="432"/>
      <c r="K733" s="432"/>
      <c r="L733" s="432"/>
      <c r="M733" s="432"/>
    </row>
    <row r="734" spans="1:13">
      <c r="A734" s="438">
        <v>2101101</v>
      </c>
      <c r="B734" s="398" t="s">
        <v>2145</v>
      </c>
      <c r="C734" s="307">
        <f t="shared" si="11"/>
        <v>4865</v>
      </c>
      <c r="D734" s="432"/>
      <c r="E734" s="432"/>
      <c r="F734" s="438">
        <v>4345</v>
      </c>
      <c r="G734" s="432">
        <v>520</v>
      </c>
      <c r="H734" s="432"/>
      <c r="I734" s="432"/>
      <c r="J734" s="432"/>
      <c r="K734" s="432"/>
      <c r="L734" s="432"/>
      <c r="M734" s="432"/>
    </row>
    <row r="735" spans="1:13">
      <c r="A735" s="438">
        <v>2101102</v>
      </c>
      <c r="B735" s="398" t="s">
        <v>2146</v>
      </c>
      <c r="C735" s="307">
        <f t="shared" si="11"/>
        <v>22352</v>
      </c>
      <c r="D735" s="432"/>
      <c r="E735" s="432"/>
      <c r="F735" s="438">
        <v>20272</v>
      </c>
      <c r="G735" s="432">
        <v>2080</v>
      </c>
      <c r="H735" s="432"/>
      <c r="I735" s="432"/>
      <c r="J735" s="432"/>
      <c r="K735" s="432"/>
      <c r="L735" s="432"/>
      <c r="M735" s="432"/>
    </row>
    <row r="736" hidden="1" spans="1:13">
      <c r="A736" s="438">
        <v>2101103</v>
      </c>
      <c r="B736" s="398" t="s">
        <v>2147</v>
      </c>
      <c r="C736" s="307">
        <f t="shared" si="11"/>
        <v>0</v>
      </c>
      <c r="D736" s="432"/>
      <c r="E736" s="432"/>
      <c r="F736" s="438"/>
      <c r="G736" s="432"/>
      <c r="H736" s="432"/>
      <c r="I736" s="432"/>
      <c r="J736" s="432"/>
      <c r="K736" s="432"/>
      <c r="L736" s="432"/>
      <c r="M736" s="432"/>
    </row>
    <row r="737" spans="1:13">
      <c r="A737" s="438">
        <v>2101199</v>
      </c>
      <c r="B737" s="398" t="s">
        <v>2148</v>
      </c>
      <c r="C737" s="307">
        <f t="shared" si="11"/>
        <v>995</v>
      </c>
      <c r="D737" s="432"/>
      <c r="E737" s="432"/>
      <c r="F737" s="438">
        <v>995</v>
      </c>
      <c r="G737" s="432"/>
      <c r="H737" s="432"/>
      <c r="I737" s="432"/>
      <c r="J737" s="432"/>
      <c r="K737" s="432"/>
      <c r="L737" s="432"/>
      <c r="M737" s="432"/>
    </row>
    <row r="738" spans="1:13">
      <c r="A738" s="438">
        <v>21012</v>
      </c>
      <c r="B738" s="398" t="s">
        <v>2149</v>
      </c>
      <c r="C738" s="307">
        <f t="shared" si="11"/>
        <v>3533</v>
      </c>
      <c r="D738" s="432"/>
      <c r="E738" s="432"/>
      <c r="F738" s="438"/>
      <c r="G738" s="432"/>
      <c r="H738" s="432">
        <v>2654</v>
      </c>
      <c r="I738" s="432"/>
      <c r="J738" s="432"/>
      <c r="K738" s="432"/>
      <c r="L738" s="432">
        <v>879</v>
      </c>
      <c r="M738" s="432"/>
    </row>
    <row r="739" hidden="1" spans="1:13">
      <c r="A739" s="438">
        <v>2101201</v>
      </c>
      <c r="B739" s="398" t="s">
        <v>2150</v>
      </c>
      <c r="C739" s="307">
        <f t="shared" si="11"/>
        <v>0</v>
      </c>
      <c r="D739" s="432"/>
      <c r="E739" s="432"/>
      <c r="F739" s="438"/>
      <c r="G739" s="432"/>
      <c r="H739" s="432"/>
      <c r="I739" s="432"/>
      <c r="J739" s="432"/>
      <c r="K739" s="432"/>
      <c r="L739" s="432"/>
      <c r="M739" s="432"/>
    </row>
    <row r="740" spans="1:13">
      <c r="A740" s="438">
        <v>2101202</v>
      </c>
      <c r="B740" s="398" t="s">
        <v>2151</v>
      </c>
      <c r="C740" s="307">
        <f t="shared" si="11"/>
        <v>3533</v>
      </c>
      <c r="D740" s="432"/>
      <c r="E740" s="432"/>
      <c r="F740" s="438"/>
      <c r="G740" s="432"/>
      <c r="H740" s="432">
        <v>2654</v>
      </c>
      <c r="I740" s="432"/>
      <c r="J740" s="432"/>
      <c r="K740" s="432"/>
      <c r="L740" s="432">
        <v>879</v>
      </c>
      <c r="M740" s="432"/>
    </row>
    <row r="741" hidden="1" spans="1:13">
      <c r="A741" s="438">
        <v>2101299</v>
      </c>
      <c r="B741" s="398" t="s">
        <v>2152</v>
      </c>
      <c r="C741" s="307">
        <f t="shared" si="11"/>
        <v>0</v>
      </c>
      <c r="D741" s="432"/>
      <c r="E741" s="432"/>
      <c r="F741" s="438"/>
      <c r="G741" s="432"/>
      <c r="H741" s="432"/>
      <c r="I741" s="432"/>
      <c r="J741" s="432"/>
      <c r="K741" s="432"/>
      <c r="L741" s="432"/>
      <c r="M741" s="432"/>
    </row>
    <row r="742" spans="1:13">
      <c r="A742" s="438">
        <v>21013</v>
      </c>
      <c r="B742" s="398" t="s">
        <v>2153</v>
      </c>
      <c r="C742" s="307">
        <f t="shared" si="11"/>
        <v>9482</v>
      </c>
      <c r="D742" s="432"/>
      <c r="E742" s="432"/>
      <c r="F742" s="438"/>
      <c r="G742" s="432"/>
      <c r="H742" s="432">
        <v>2000</v>
      </c>
      <c r="I742" s="432">
        <v>60</v>
      </c>
      <c r="J742" s="432"/>
      <c r="K742" s="432"/>
      <c r="L742" s="432">
        <v>7422</v>
      </c>
      <c r="M742" s="432"/>
    </row>
    <row r="743" spans="1:13">
      <c r="A743" s="438">
        <v>2101301</v>
      </c>
      <c r="B743" s="398" t="s">
        <v>2154</v>
      </c>
      <c r="C743" s="307">
        <f t="shared" si="11"/>
        <v>9422</v>
      </c>
      <c r="D743" s="432"/>
      <c r="E743" s="432"/>
      <c r="F743" s="438"/>
      <c r="G743" s="432"/>
      <c r="H743" s="432">
        <v>2000</v>
      </c>
      <c r="I743" s="432"/>
      <c r="J743" s="432"/>
      <c r="K743" s="432"/>
      <c r="L743" s="432">
        <v>7422</v>
      </c>
      <c r="M743" s="432"/>
    </row>
    <row r="744" hidden="1" spans="1:13">
      <c r="A744" s="438">
        <v>2101302</v>
      </c>
      <c r="B744" s="398" t="s">
        <v>2155</v>
      </c>
      <c r="C744" s="307">
        <f t="shared" si="11"/>
        <v>0</v>
      </c>
      <c r="D744" s="432"/>
      <c r="E744" s="432"/>
      <c r="F744" s="438"/>
      <c r="G744" s="432"/>
      <c r="H744" s="432"/>
      <c r="I744" s="432"/>
      <c r="J744" s="432"/>
      <c r="K744" s="432"/>
      <c r="L744" s="432"/>
      <c r="M744" s="432"/>
    </row>
    <row r="745" spans="1:13">
      <c r="A745" s="438">
        <v>2101399</v>
      </c>
      <c r="B745" s="398" t="s">
        <v>2156</v>
      </c>
      <c r="C745" s="307">
        <f t="shared" si="11"/>
        <v>60</v>
      </c>
      <c r="D745" s="432"/>
      <c r="E745" s="432"/>
      <c r="F745" s="438"/>
      <c r="G745" s="432"/>
      <c r="H745" s="432"/>
      <c r="I745" s="432">
        <v>60</v>
      </c>
      <c r="J745" s="432"/>
      <c r="K745" s="432"/>
      <c r="L745" s="432"/>
      <c r="M745" s="432"/>
    </row>
    <row r="746" spans="1:13">
      <c r="A746" s="438">
        <v>21014</v>
      </c>
      <c r="B746" s="398" t="s">
        <v>2157</v>
      </c>
      <c r="C746" s="307">
        <f t="shared" si="11"/>
        <v>1102</v>
      </c>
      <c r="D746" s="432"/>
      <c r="E746" s="432"/>
      <c r="F746" s="438"/>
      <c r="G746" s="432"/>
      <c r="H746" s="432"/>
      <c r="I746" s="432"/>
      <c r="J746" s="432"/>
      <c r="K746" s="432"/>
      <c r="L746" s="432">
        <v>1102</v>
      </c>
      <c r="M746" s="432"/>
    </row>
    <row r="747" spans="1:13">
      <c r="A747" s="438">
        <v>2101401</v>
      </c>
      <c r="B747" s="398" t="s">
        <v>2158</v>
      </c>
      <c r="C747" s="307">
        <f t="shared" si="11"/>
        <v>1102</v>
      </c>
      <c r="D747" s="432"/>
      <c r="E747" s="432"/>
      <c r="F747" s="438"/>
      <c r="G747" s="432"/>
      <c r="H747" s="432"/>
      <c r="I747" s="432"/>
      <c r="J747" s="432"/>
      <c r="K747" s="432"/>
      <c r="L747" s="432">
        <v>1102</v>
      </c>
      <c r="M747" s="432"/>
    </row>
    <row r="748" hidden="1" spans="1:13">
      <c r="A748" s="438">
        <v>2101499</v>
      </c>
      <c r="B748" s="398" t="s">
        <v>2159</v>
      </c>
      <c r="C748" s="307">
        <f t="shared" si="11"/>
        <v>0</v>
      </c>
      <c r="D748" s="432"/>
      <c r="E748" s="432"/>
      <c r="F748" s="438"/>
      <c r="G748" s="432"/>
      <c r="H748" s="432"/>
      <c r="I748" s="432"/>
      <c r="J748" s="432"/>
      <c r="K748" s="432"/>
      <c r="L748" s="432"/>
      <c r="M748" s="432"/>
    </row>
    <row r="749" spans="1:13">
      <c r="A749" s="438">
        <v>21015</v>
      </c>
      <c r="B749" s="398" t="s">
        <v>2160</v>
      </c>
      <c r="C749" s="307">
        <f t="shared" si="11"/>
        <v>1427</v>
      </c>
      <c r="D749" s="432"/>
      <c r="E749" s="432"/>
      <c r="F749" s="438">
        <v>822</v>
      </c>
      <c r="G749" s="432"/>
      <c r="H749" s="432"/>
      <c r="I749" s="432">
        <v>0</v>
      </c>
      <c r="J749" s="432">
        <v>36</v>
      </c>
      <c r="K749" s="432"/>
      <c r="L749" s="432">
        <v>530</v>
      </c>
      <c r="M749" s="432">
        <v>39</v>
      </c>
    </row>
    <row r="750" spans="1:13">
      <c r="A750" s="438">
        <v>2101501</v>
      </c>
      <c r="B750" s="398" t="s">
        <v>1621</v>
      </c>
      <c r="C750" s="307">
        <f t="shared" si="11"/>
        <v>610</v>
      </c>
      <c r="D750" s="432"/>
      <c r="E750" s="432"/>
      <c r="F750" s="438">
        <v>574</v>
      </c>
      <c r="G750" s="432"/>
      <c r="H750" s="432"/>
      <c r="I750" s="432"/>
      <c r="J750" s="432">
        <v>36</v>
      </c>
      <c r="K750" s="432"/>
      <c r="L750" s="432"/>
      <c r="M750" s="432"/>
    </row>
    <row r="751" hidden="1" spans="1:13">
      <c r="A751" s="438">
        <v>2101502</v>
      </c>
      <c r="B751" s="398" t="s">
        <v>1622</v>
      </c>
      <c r="C751" s="307">
        <f t="shared" si="11"/>
        <v>0</v>
      </c>
      <c r="D751" s="432"/>
      <c r="E751" s="432"/>
      <c r="F751" s="438"/>
      <c r="G751" s="432"/>
      <c r="H751" s="432"/>
      <c r="I751" s="432"/>
      <c r="J751" s="432"/>
      <c r="K751" s="432"/>
      <c r="L751" s="432"/>
      <c r="M751" s="432"/>
    </row>
    <row r="752" hidden="1" spans="1:13">
      <c r="A752" s="438">
        <v>2101503</v>
      </c>
      <c r="B752" s="398" t="s">
        <v>1623</v>
      </c>
      <c r="C752" s="307">
        <f t="shared" si="11"/>
        <v>0</v>
      </c>
      <c r="D752" s="432"/>
      <c r="E752" s="432"/>
      <c r="F752" s="438"/>
      <c r="G752" s="432"/>
      <c r="H752" s="432"/>
      <c r="I752" s="432"/>
      <c r="J752" s="432"/>
      <c r="K752" s="432"/>
      <c r="L752" s="432"/>
      <c r="M752" s="432"/>
    </row>
    <row r="753" hidden="1" spans="1:13">
      <c r="A753" s="438">
        <v>2101504</v>
      </c>
      <c r="B753" s="398" t="s">
        <v>1662</v>
      </c>
      <c r="C753" s="307">
        <f t="shared" si="11"/>
        <v>0</v>
      </c>
      <c r="D753" s="432"/>
      <c r="E753" s="432"/>
      <c r="F753" s="438"/>
      <c r="G753" s="432"/>
      <c r="H753" s="432"/>
      <c r="I753" s="432"/>
      <c r="J753" s="432"/>
      <c r="K753" s="432"/>
      <c r="L753" s="432"/>
      <c r="M753" s="432"/>
    </row>
    <row r="754" spans="1:13">
      <c r="A754" s="438">
        <v>2101505</v>
      </c>
      <c r="B754" s="398" t="s">
        <v>2161</v>
      </c>
      <c r="C754" s="307">
        <f t="shared" si="11"/>
        <v>507</v>
      </c>
      <c r="D754" s="432"/>
      <c r="E754" s="432"/>
      <c r="F754" s="438"/>
      <c r="G754" s="432"/>
      <c r="H754" s="432"/>
      <c r="I754" s="432">
        <v>0</v>
      </c>
      <c r="J754" s="432"/>
      <c r="K754" s="432"/>
      <c r="L754" s="432">
        <v>470</v>
      </c>
      <c r="M754" s="432">
        <v>37</v>
      </c>
    </row>
    <row r="755" spans="1:13">
      <c r="A755" s="438">
        <v>2101506</v>
      </c>
      <c r="B755" s="398" t="s">
        <v>2162</v>
      </c>
      <c r="C755" s="307">
        <f t="shared" si="11"/>
        <v>60</v>
      </c>
      <c r="D755" s="432"/>
      <c r="E755" s="432"/>
      <c r="F755" s="438"/>
      <c r="G755" s="432"/>
      <c r="H755" s="432"/>
      <c r="I755" s="432"/>
      <c r="J755" s="432"/>
      <c r="K755" s="432"/>
      <c r="L755" s="432">
        <v>60</v>
      </c>
      <c r="M755" s="432"/>
    </row>
    <row r="756" spans="1:13">
      <c r="A756" s="438">
        <v>2101550</v>
      </c>
      <c r="B756" s="398" t="s">
        <v>1630</v>
      </c>
      <c r="C756" s="307">
        <f t="shared" si="11"/>
        <v>248</v>
      </c>
      <c r="D756" s="432"/>
      <c r="E756" s="432"/>
      <c r="F756" s="438">
        <v>248</v>
      </c>
      <c r="G756" s="432"/>
      <c r="H756" s="432"/>
      <c r="I756" s="432"/>
      <c r="J756" s="432"/>
      <c r="K756" s="432"/>
      <c r="L756" s="432"/>
      <c r="M756" s="432"/>
    </row>
    <row r="757" spans="1:13">
      <c r="A757" s="438">
        <v>2101599</v>
      </c>
      <c r="B757" s="398" t="s">
        <v>2163</v>
      </c>
      <c r="C757" s="307">
        <f t="shared" si="11"/>
        <v>2</v>
      </c>
      <c r="D757" s="432"/>
      <c r="E757" s="432"/>
      <c r="F757" s="438"/>
      <c r="G757" s="432"/>
      <c r="H757" s="432"/>
      <c r="I757" s="432"/>
      <c r="J757" s="432"/>
      <c r="K757" s="432"/>
      <c r="L757" s="432"/>
      <c r="M757" s="432">
        <v>2</v>
      </c>
    </row>
    <row r="758" hidden="1" spans="1:13">
      <c r="A758" s="438">
        <v>21016</v>
      </c>
      <c r="B758" s="398" t="s">
        <v>2164</v>
      </c>
      <c r="C758" s="307">
        <f t="shared" si="11"/>
        <v>0</v>
      </c>
      <c r="D758" s="432"/>
      <c r="E758" s="432"/>
      <c r="F758" s="438"/>
      <c r="G758" s="432"/>
      <c r="H758" s="432"/>
      <c r="I758" s="432"/>
      <c r="J758" s="432"/>
      <c r="K758" s="432"/>
      <c r="L758" s="432"/>
      <c r="M758" s="432"/>
    </row>
    <row r="759" hidden="1" spans="1:13">
      <c r="A759" s="438">
        <v>2101601</v>
      </c>
      <c r="B759" s="398" t="s">
        <v>2165</v>
      </c>
      <c r="C759" s="307">
        <f t="shared" si="11"/>
        <v>0</v>
      </c>
      <c r="D759" s="432"/>
      <c r="E759" s="432"/>
      <c r="F759" s="438"/>
      <c r="G759" s="432"/>
      <c r="H759" s="432"/>
      <c r="I759" s="432"/>
      <c r="J759" s="432"/>
      <c r="K759" s="432"/>
      <c r="L759" s="432"/>
      <c r="M759" s="432"/>
    </row>
    <row r="760" spans="1:13">
      <c r="A760" s="438">
        <v>21017</v>
      </c>
      <c r="B760" s="398" t="s">
        <v>2166</v>
      </c>
      <c r="C760" s="307">
        <f t="shared" si="11"/>
        <v>293</v>
      </c>
      <c r="D760" s="432"/>
      <c r="E760" s="432"/>
      <c r="F760" s="438"/>
      <c r="G760" s="432"/>
      <c r="H760" s="432"/>
      <c r="I760" s="432"/>
      <c r="J760" s="432"/>
      <c r="K760" s="432"/>
      <c r="L760" s="432">
        <v>293</v>
      </c>
      <c r="M760" s="432"/>
    </row>
    <row r="761" hidden="1" spans="1:13">
      <c r="A761" s="438">
        <v>2101704</v>
      </c>
      <c r="B761" s="398" t="s">
        <v>2167</v>
      </c>
      <c r="C761" s="307">
        <f t="shared" si="11"/>
        <v>0</v>
      </c>
      <c r="D761" s="432"/>
      <c r="E761" s="432"/>
      <c r="F761" s="438"/>
      <c r="G761" s="432"/>
      <c r="H761" s="432"/>
      <c r="I761" s="432"/>
      <c r="J761" s="432"/>
      <c r="K761" s="432"/>
      <c r="L761" s="432"/>
      <c r="M761" s="432"/>
    </row>
    <row r="762" spans="1:13">
      <c r="A762" s="438">
        <v>2101799</v>
      </c>
      <c r="B762" s="398" t="s">
        <v>2168</v>
      </c>
      <c r="C762" s="307">
        <f t="shared" si="11"/>
        <v>293</v>
      </c>
      <c r="D762" s="432"/>
      <c r="E762" s="432"/>
      <c r="F762" s="438"/>
      <c r="G762" s="432"/>
      <c r="H762" s="432"/>
      <c r="I762" s="432"/>
      <c r="J762" s="432"/>
      <c r="K762" s="432"/>
      <c r="L762" s="432">
        <v>293</v>
      </c>
      <c r="M762" s="432"/>
    </row>
    <row r="763" spans="1:13">
      <c r="A763" s="438">
        <v>21019</v>
      </c>
      <c r="B763" s="398" t="s">
        <v>2169</v>
      </c>
      <c r="C763" s="307">
        <f t="shared" si="11"/>
        <v>12650</v>
      </c>
      <c r="D763" s="432"/>
      <c r="E763" s="432"/>
      <c r="F763" s="438"/>
      <c r="G763" s="432"/>
      <c r="H763" s="432"/>
      <c r="I763" s="432">
        <v>196</v>
      </c>
      <c r="J763" s="432"/>
      <c r="K763" s="432">
        <v>427</v>
      </c>
      <c r="L763" s="432">
        <v>10534</v>
      </c>
      <c r="M763" s="432">
        <v>1493</v>
      </c>
    </row>
    <row r="764" hidden="1" spans="1:13">
      <c r="A764" s="438">
        <v>2101901</v>
      </c>
      <c r="B764" s="398" t="s">
        <v>2170</v>
      </c>
      <c r="C764" s="307">
        <f t="shared" si="11"/>
        <v>0</v>
      </c>
      <c r="D764" s="432"/>
      <c r="E764" s="432"/>
      <c r="F764" s="438"/>
      <c r="G764" s="432"/>
      <c r="H764" s="432"/>
      <c r="I764" s="432"/>
      <c r="J764" s="432"/>
      <c r="K764" s="432"/>
      <c r="L764" s="432"/>
      <c r="M764" s="432"/>
    </row>
    <row r="765" spans="1:13">
      <c r="A765" s="438">
        <v>2101902</v>
      </c>
      <c r="B765" s="451" t="s">
        <v>2171</v>
      </c>
      <c r="C765" s="307">
        <f t="shared" si="11"/>
        <v>10534</v>
      </c>
      <c r="D765" s="432"/>
      <c r="E765" s="432"/>
      <c r="F765" s="438"/>
      <c r="G765" s="432"/>
      <c r="H765" s="432"/>
      <c r="I765" s="432"/>
      <c r="J765" s="432"/>
      <c r="K765" s="432"/>
      <c r="L765" s="432">
        <v>10534</v>
      </c>
      <c r="M765" s="432"/>
    </row>
    <row r="766" spans="1:13">
      <c r="A766" s="438">
        <v>2101999</v>
      </c>
      <c r="B766" s="397" t="s">
        <v>2172</v>
      </c>
      <c r="C766" s="307">
        <f t="shared" si="11"/>
        <v>2116</v>
      </c>
      <c r="D766" s="432"/>
      <c r="E766" s="432"/>
      <c r="F766" s="438"/>
      <c r="G766" s="432"/>
      <c r="H766" s="432"/>
      <c r="I766" s="432">
        <v>196</v>
      </c>
      <c r="J766" s="432"/>
      <c r="K766" s="432">
        <v>427</v>
      </c>
      <c r="L766" s="432"/>
      <c r="M766" s="432">
        <v>1493</v>
      </c>
    </row>
    <row r="767" hidden="1" spans="1:13">
      <c r="A767" s="438">
        <v>21099</v>
      </c>
      <c r="B767" s="398" t="s">
        <v>2173</v>
      </c>
      <c r="C767" s="307">
        <f t="shared" si="11"/>
        <v>0</v>
      </c>
      <c r="D767" s="432"/>
      <c r="E767" s="432"/>
      <c r="F767" s="438"/>
      <c r="G767" s="432"/>
      <c r="H767" s="432"/>
      <c r="I767" s="432"/>
      <c r="J767" s="432"/>
      <c r="K767" s="432"/>
      <c r="L767" s="432"/>
      <c r="M767" s="432"/>
    </row>
    <row r="768" hidden="1" spans="1:13">
      <c r="A768" s="438">
        <v>2109999</v>
      </c>
      <c r="B768" s="398" t="s">
        <v>2174</v>
      </c>
      <c r="C768" s="307">
        <f t="shared" si="11"/>
        <v>0</v>
      </c>
      <c r="D768" s="432"/>
      <c r="E768" s="432"/>
      <c r="F768" s="438"/>
      <c r="G768" s="432"/>
      <c r="H768" s="432"/>
      <c r="I768" s="432"/>
      <c r="J768" s="432"/>
      <c r="K768" s="432"/>
      <c r="L768" s="432"/>
      <c r="M768" s="432"/>
    </row>
    <row r="769" spans="1:15">
      <c r="A769" s="438">
        <v>211</v>
      </c>
      <c r="B769" s="439" t="s">
        <v>2175</v>
      </c>
      <c r="C769" s="307">
        <f t="shared" si="11"/>
        <v>52448</v>
      </c>
      <c r="D769" s="432"/>
      <c r="E769" s="432"/>
      <c r="F769" s="438">
        <v>1609</v>
      </c>
      <c r="G769" s="432"/>
      <c r="H769" s="432"/>
      <c r="I769" s="432">
        <v>29429</v>
      </c>
      <c r="J769" s="432">
        <v>1593</v>
      </c>
      <c r="K769" s="432">
        <v>4776</v>
      </c>
      <c r="L769" s="432">
        <v>6586</v>
      </c>
      <c r="M769" s="432">
        <v>8455</v>
      </c>
      <c r="N769">
        <v>3007</v>
      </c>
      <c r="O769">
        <v>-3007</v>
      </c>
    </row>
    <row r="770" spans="1:13">
      <c r="A770" s="438">
        <v>21101</v>
      </c>
      <c r="B770" s="398" t="s">
        <v>2176</v>
      </c>
      <c r="C770" s="307">
        <f t="shared" si="11"/>
        <v>1033</v>
      </c>
      <c r="D770" s="432"/>
      <c r="E770" s="432"/>
      <c r="F770" s="438">
        <v>923</v>
      </c>
      <c r="G770" s="432"/>
      <c r="H770" s="432"/>
      <c r="I770" s="432"/>
      <c r="J770" s="432">
        <v>110</v>
      </c>
      <c r="K770" s="432"/>
      <c r="L770" s="432"/>
      <c r="M770" s="432"/>
    </row>
    <row r="771" spans="1:13">
      <c r="A771" s="438">
        <v>2110101</v>
      </c>
      <c r="B771" s="398" t="s">
        <v>1621</v>
      </c>
      <c r="C771" s="307">
        <f t="shared" si="11"/>
        <v>923</v>
      </c>
      <c r="D771" s="432"/>
      <c r="E771" s="432"/>
      <c r="F771" s="438">
        <v>923</v>
      </c>
      <c r="G771" s="432"/>
      <c r="H771" s="432"/>
      <c r="I771" s="432"/>
      <c r="J771" s="432"/>
      <c r="K771" s="432"/>
      <c r="L771" s="432"/>
      <c r="M771" s="432"/>
    </row>
    <row r="772" hidden="1" spans="1:13">
      <c r="A772" s="438">
        <v>2110102</v>
      </c>
      <c r="B772" s="398" t="s">
        <v>1622</v>
      </c>
      <c r="C772" s="307">
        <f t="shared" si="11"/>
        <v>0</v>
      </c>
      <c r="D772" s="432"/>
      <c r="E772" s="432"/>
      <c r="F772" s="438"/>
      <c r="G772" s="432"/>
      <c r="H772" s="432"/>
      <c r="I772" s="432"/>
      <c r="J772" s="432"/>
      <c r="K772" s="432"/>
      <c r="L772" s="432"/>
      <c r="M772" s="432"/>
    </row>
    <row r="773" hidden="1" spans="1:13">
      <c r="A773" s="438">
        <v>2110103</v>
      </c>
      <c r="B773" s="398" t="s">
        <v>1623</v>
      </c>
      <c r="C773" s="307">
        <f t="shared" si="11"/>
        <v>0</v>
      </c>
      <c r="D773" s="432"/>
      <c r="E773" s="432"/>
      <c r="F773" s="438"/>
      <c r="G773" s="432"/>
      <c r="H773" s="432"/>
      <c r="I773" s="432"/>
      <c r="J773" s="432"/>
      <c r="K773" s="432"/>
      <c r="L773" s="432"/>
      <c r="M773" s="432"/>
    </row>
    <row r="774" hidden="1" spans="1:13">
      <c r="A774" s="438">
        <v>2110104</v>
      </c>
      <c r="B774" s="398" t="s">
        <v>2177</v>
      </c>
      <c r="C774" s="307">
        <f t="shared" ref="C774:C837" si="12">D774+E774+F774+G774+H774+I774+J774+K774+L774+M774+N774+O774</f>
        <v>0</v>
      </c>
      <c r="D774" s="432"/>
      <c r="E774" s="432"/>
      <c r="F774" s="438"/>
      <c r="G774" s="432"/>
      <c r="H774" s="432"/>
      <c r="I774" s="432"/>
      <c r="J774" s="432"/>
      <c r="K774" s="432"/>
      <c r="L774" s="432"/>
      <c r="M774" s="432"/>
    </row>
    <row r="775" hidden="1" spans="1:13">
      <c r="A775" s="438">
        <v>2110105</v>
      </c>
      <c r="B775" s="398" t="s">
        <v>2178</v>
      </c>
      <c r="C775" s="307">
        <f t="shared" si="12"/>
        <v>0</v>
      </c>
      <c r="D775" s="432"/>
      <c r="E775" s="432"/>
      <c r="F775" s="438"/>
      <c r="G775" s="432"/>
      <c r="H775" s="432"/>
      <c r="I775" s="432"/>
      <c r="J775" s="432"/>
      <c r="K775" s="432"/>
      <c r="L775" s="432"/>
      <c r="M775" s="432"/>
    </row>
    <row r="776" hidden="1" spans="1:13">
      <c r="A776" s="438">
        <v>2110106</v>
      </c>
      <c r="B776" s="398" t="s">
        <v>2179</v>
      </c>
      <c r="C776" s="307">
        <f t="shared" si="12"/>
        <v>0</v>
      </c>
      <c r="D776" s="432"/>
      <c r="E776" s="432"/>
      <c r="F776" s="438"/>
      <c r="G776" s="432"/>
      <c r="H776" s="432"/>
      <c r="I776" s="432"/>
      <c r="J776" s="432"/>
      <c r="K776" s="432"/>
      <c r="L776" s="432"/>
      <c r="M776" s="432"/>
    </row>
    <row r="777" hidden="1" spans="1:13">
      <c r="A777" s="438">
        <v>2110107</v>
      </c>
      <c r="B777" s="398" t="s">
        <v>2180</v>
      </c>
      <c r="C777" s="307">
        <f t="shared" si="12"/>
        <v>0</v>
      </c>
      <c r="D777" s="432"/>
      <c r="E777" s="432"/>
      <c r="F777" s="438"/>
      <c r="G777" s="432"/>
      <c r="H777" s="432"/>
      <c r="I777" s="432"/>
      <c r="J777" s="432"/>
      <c r="K777" s="432"/>
      <c r="L777" s="432"/>
      <c r="M777" s="432"/>
    </row>
    <row r="778" hidden="1" spans="1:13">
      <c r="A778" s="438">
        <v>2110108</v>
      </c>
      <c r="B778" s="398" t="s">
        <v>2181</v>
      </c>
      <c r="C778" s="307">
        <f t="shared" si="12"/>
        <v>0</v>
      </c>
      <c r="D778" s="432"/>
      <c r="E778" s="432"/>
      <c r="F778" s="438"/>
      <c r="G778" s="432"/>
      <c r="H778" s="432"/>
      <c r="I778" s="432"/>
      <c r="J778" s="432"/>
      <c r="K778" s="432"/>
      <c r="L778" s="432"/>
      <c r="M778" s="432"/>
    </row>
    <row r="779" spans="1:13">
      <c r="A779" s="438">
        <v>2110199</v>
      </c>
      <c r="B779" s="398" t="s">
        <v>2182</v>
      </c>
      <c r="C779" s="307">
        <f t="shared" si="12"/>
        <v>110</v>
      </c>
      <c r="D779" s="432"/>
      <c r="E779" s="432"/>
      <c r="F779" s="438"/>
      <c r="G779" s="432"/>
      <c r="H779" s="432"/>
      <c r="I779" s="432"/>
      <c r="J779" s="432">
        <v>110</v>
      </c>
      <c r="K779" s="432"/>
      <c r="L779" s="432"/>
      <c r="M779" s="432"/>
    </row>
    <row r="780" hidden="1" spans="1:13">
      <c r="A780" s="438">
        <v>21102</v>
      </c>
      <c r="B780" s="398" t="s">
        <v>2183</v>
      </c>
      <c r="C780" s="307">
        <f t="shared" si="12"/>
        <v>0</v>
      </c>
      <c r="D780" s="432"/>
      <c r="E780" s="432"/>
      <c r="F780" s="438"/>
      <c r="G780" s="432"/>
      <c r="H780" s="432"/>
      <c r="I780" s="432"/>
      <c r="J780" s="432"/>
      <c r="K780" s="432"/>
      <c r="L780" s="432"/>
      <c r="M780" s="432"/>
    </row>
    <row r="781" hidden="1" spans="1:13">
      <c r="A781" s="438">
        <v>2110203</v>
      </c>
      <c r="B781" s="398" t="s">
        <v>2184</v>
      </c>
      <c r="C781" s="307">
        <f t="shared" si="12"/>
        <v>0</v>
      </c>
      <c r="D781" s="432"/>
      <c r="E781" s="432"/>
      <c r="F781" s="438"/>
      <c r="G781" s="432"/>
      <c r="H781" s="432"/>
      <c r="I781" s="432"/>
      <c r="J781" s="432"/>
      <c r="K781" s="432"/>
      <c r="L781" s="432"/>
      <c r="M781" s="432"/>
    </row>
    <row r="782" hidden="1" spans="1:13">
      <c r="A782" s="438">
        <v>2110204</v>
      </c>
      <c r="B782" s="398" t="s">
        <v>2185</v>
      </c>
      <c r="C782" s="307">
        <f t="shared" si="12"/>
        <v>0</v>
      </c>
      <c r="D782" s="432"/>
      <c r="E782" s="432"/>
      <c r="F782" s="438"/>
      <c r="G782" s="432"/>
      <c r="H782" s="432"/>
      <c r="I782" s="432"/>
      <c r="J782" s="432"/>
      <c r="K782" s="432"/>
      <c r="L782" s="432"/>
      <c r="M782" s="432"/>
    </row>
    <row r="783" hidden="1" spans="1:13">
      <c r="A783" s="438">
        <v>2110299</v>
      </c>
      <c r="B783" s="398" t="s">
        <v>2186</v>
      </c>
      <c r="C783" s="307">
        <f t="shared" si="12"/>
        <v>0</v>
      </c>
      <c r="D783" s="432"/>
      <c r="E783" s="432"/>
      <c r="F783" s="438"/>
      <c r="G783" s="432"/>
      <c r="H783" s="432"/>
      <c r="I783" s="432"/>
      <c r="J783" s="432"/>
      <c r="K783" s="432"/>
      <c r="L783" s="432"/>
      <c r="M783" s="432"/>
    </row>
    <row r="784" spans="1:13">
      <c r="A784" s="438">
        <v>21103</v>
      </c>
      <c r="B784" s="398" t="s">
        <v>2187</v>
      </c>
      <c r="C784" s="307">
        <f t="shared" si="12"/>
        <v>46584</v>
      </c>
      <c r="D784" s="432"/>
      <c r="E784" s="432"/>
      <c r="F784" s="438"/>
      <c r="G784" s="432"/>
      <c r="H784" s="432"/>
      <c r="I784" s="432">
        <v>29429</v>
      </c>
      <c r="J784" s="432">
        <v>1439</v>
      </c>
      <c r="K784" s="432">
        <v>4776</v>
      </c>
      <c r="L784" s="432">
        <v>3642</v>
      </c>
      <c r="M784" s="432">
        <v>7298</v>
      </c>
    </row>
    <row r="785" spans="1:13">
      <c r="A785" s="438">
        <v>2110301</v>
      </c>
      <c r="B785" s="398" t="s">
        <v>2188</v>
      </c>
      <c r="C785" s="307">
        <f t="shared" si="12"/>
        <v>3266</v>
      </c>
      <c r="D785" s="432"/>
      <c r="E785" s="432"/>
      <c r="F785" s="438"/>
      <c r="G785" s="432"/>
      <c r="H785" s="432"/>
      <c r="I785" s="432"/>
      <c r="J785" s="432"/>
      <c r="K785" s="432">
        <v>845</v>
      </c>
      <c r="L785" s="432">
        <v>531</v>
      </c>
      <c r="M785" s="432">
        <v>1890</v>
      </c>
    </row>
    <row r="786" spans="1:13">
      <c r="A786" s="438">
        <v>2110302</v>
      </c>
      <c r="B786" s="398" t="s">
        <v>2189</v>
      </c>
      <c r="C786" s="307">
        <f t="shared" si="12"/>
        <v>24724</v>
      </c>
      <c r="D786" s="432"/>
      <c r="E786" s="432"/>
      <c r="F786" s="438"/>
      <c r="G786" s="432"/>
      <c r="H786" s="432"/>
      <c r="I786" s="432">
        <v>11429</v>
      </c>
      <c r="J786" s="432">
        <v>1439</v>
      </c>
      <c r="K786" s="432">
        <v>3613</v>
      </c>
      <c r="L786" s="432">
        <v>2978</v>
      </c>
      <c r="M786" s="432">
        <v>5265</v>
      </c>
    </row>
    <row r="787" hidden="1" spans="1:13">
      <c r="A787" s="438">
        <v>2110303</v>
      </c>
      <c r="B787" s="398" t="s">
        <v>2190</v>
      </c>
      <c r="C787" s="307">
        <f t="shared" si="12"/>
        <v>0</v>
      </c>
      <c r="D787" s="432"/>
      <c r="E787" s="432"/>
      <c r="F787" s="438"/>
      <c r="G787" s="432"/>
      <c r="H787" s="432"/>
      <c r="I787" s="432"/>
      <c r="J787" s="432"/>
      <c r="K787" s="432"/>
      <c r="L787" s="432"/>
      <c r="M787" s="432"/>
    </row>
    <row r="788" spans="1:13">
      <c r="A788" s="438">
        <v>2110304</v>
      </c>
      <c r="B788" s="398" t="s">
        <v>2191</v>
      </c>
      <c r="C788" s="307">
        <f t="shared" si="12"/>
        <v>18133</v>
      </c>
      <c r="D788" s="432"/>
      <c r="E788" s="432"/>
      <c r="F788" s="438"/>
      <c r="G788" s="432"/>
      <c r="H788" s="432"/>
      <c r="I788" s="432">
        <v>18000</v>
      </c>
      <c r="J788" s="432"/>
      <c r="K788" s="432"/>
      <c r="L788" s="432">
        <v>133</v>
      </c>
      <c r="M788" s="432">
        <v>0</v>
      </c>
    </row>
    <row r="789" hidden="1" spans="1:13">
      <c r="A789" s="438">
        <v>2110305</v>
      </c>
      <c r="B789" s="398" t="s">
        <v>2192</v>
      </c>
      <c r="C789" s="307">
        <f t="shared" si="12"/>
        <v>0</v>
      </c>
      <c r="D789" s="432"/>
      <c r="E789" s="432"/>
      <c r="F789" s="438"/>
      <c r="G789" s="432"/>
      <c r="H789" s="432"/>
      <c r="I789" s="432"/>
      <c r="J789" s="432"/>
      <c r="K789" s="432"/>
      <c r="L789" s="432"/>
      <c r="M789" s="432"/>
    </row>
    <row r="790" hidden="1" spans="1:13">
      <c r="A790" s="438">
        <v>2110306</v>
      </c>
      <c r="B790" s="398" t="s">
        <v>2193</v>
      </c>
      <c r="C790" s="307">
        <f t="shared" si="12"/>
        <v>0</v>
      </c>
      <c r="D790" s="432"/>
      <c r="E790" s="432"/>
      <c r="F790" s="438"/>
      <c r="G790" s="432"/>
      <c r="H790" s="432"/>
      <c r="I790" s="432"/>
      <c r="J790" s="432"/>
      <c r="K790" s="432"/>
      <c r="L790" s="432"/>
      <c r="M790" s="432"/>
    </row>
    <row r="791" spans="1:13">
      <c r="A791" s="438">
        <v>2110307</v>
      </c>
      <c r="B791" s="398" t="s">
        <v>2194</v>
      </c>
      <c r="C791" s="307">
        <f t="shared" si="12"/>
        <v>461</v>
      </c>
      <c r="D791" s="432"/>
      <c r="E791" s="432"/>
      <c r="F791" s="438"/>
      <c r="G791" s="432"/>
      <c r="H791" s="432"/>
      <c r="I791" s="432"/>
      <c r="J791" s="432"/>
      <c r="K791" s="432">
        <v>318</v>
      </c>
      <c r="L791" s="432"/>
      <c r="M791" s="432">
        <v>143</v>
      </c>
    </row>
    <row r="792" hidden="1" spans="1:13">
      <c r="A792" s="438">
        <v>2110399</v>
      </c>
      <c r="B792" s="398" t="s">
        <v>2195</v>
      </c>
      <c r="C792" s="307">
        <f t="shared" si="12"/>
        <v>0</v>
      </c>
      <c r="D792" s="432"/>
      <c r="E792" s="432"/>
      <c r="F792" s="438"/>
      <c r="G792" s="432"/>
      <c r="H792" s="432"/>
      <c r="I792" s="432"/>
      <c r="J792" s="432"/>
      <c r="K792" s="432"/>
      <c r="L792" s="432"/>
      <c r="M792" s="432"/>
    </row>
    <row r="793" spans="1:15">
      <c r="A793" s="438">
        <v>21104</v>
      </c>
      <c r="B793" s="398" t="s">
        <v>2196</v>
      </c>
      <c r="C793" s="307">
        <f t="shared" si="12"/>
        <v>1357</v>
      </c>
      <c r="D793" s="432"/>
      <c r="E793" s="432"/>
      <c r="F793" s="438"/>
      <c r="G793" s="432"/>
      <c r="H793" s="432"/>
      <c r="I793" s="432"/>
      <c r="J793" s="432"/>
      <c r="K793" s="432"/>
      <c r="L793" s="432">
        <v>696</v>
      </c>
      <c r="M793" s="432">
        <v>661</v>
      </c>
      <c r="N793">
        <v>2711</v>
      </c>
      <c r="O793">
        <v>-2711</v>
      </c>
    </row>
    <row r="794" spans="1:15">
      <c r="A794" s="438">
        <v>2110401</v>
      </c>
      <c r="B794" s="398" t="s">
        <v>2197</v>
      </c>
      <c r="C794" s="307">
        <f t="shared" si="12"/>
        <v>1062</v>
      </c>
      <c r="D794" s="432"/>
      <c r="E794" s="432"/>
      <c r="F794" s="438"/>
      <c r="G794" s="432"/>
      <c r="H794" s="432"/>
      <c r="I794" s="432"/>
      <c r="J794" s="432"/>
      <c r="K794" s="432"/>
      <c r="L794" s="432">
        <v>507</v>
      </c>
      <c r="M794" s="432">
        <v>555</v>
      </c>
      <c r="N794">
        <v>143</v>
      </c>
      <c r="O794">
        <v>-143</v>
      </c>
    </row>
    <row r="795" spans="1:13">
      <c r="A795" s="438">
        <v>2110402</v>
      </c>
      <c r="B795" s="398" t="s">
        <v>2198</v>
      </c>
      <c r="C795" s="307">
        <f t="shared" si="12"/>
        <v>149</v>
      </c>
      <c r="D795" s="432"/>
      <c r="E795" s="432"/>
      <c r="F795" s="438"/>
      <c r="G795" s="432"/>
      <c r="H795" s="432"/>
      <c r="I795" s="432"/>
      <c r="J795" s="432"/>
      <c r="K795" s="432"/>
      <c r="L795" s="432">
        <v>129</v>
      </c>
      <c r="M795" s="432">
        <v>20</v>
      </c>
    </row>
    <row r="796" spans="1:13">
      <c r="A796" s="438">
        <v>2110404</v>
      </c>
      <c r="B796" s="398" t="s">
        <v>2199</v>
      </c>
      <c r="C796" s="307">
        <f t="shared" si="12"/>
        <v>44</v>
      </c>
      <c r="D796" s="432"/>
      <c r="E796" s="432"/>
      <c r="F796" s="438"/>
      <c r="G796" s="432"/>
      <c r="H796" s="432"/>
      <c r="I796" s="432"/>
      <c r="J796" s="432"/>
      <c r="K796" s="432"/>
      <c r="L796" s="432">
        <v>20</v>
      </c>
      <c r="M796" s="432">
        <v>24</v>
      </c>
    </row>
    <row r="797" hidden="1" spans="1:13">
      <c r="A797" s="438">
        <v>2110405</v>
      </c>
      <c r="B797" s="398" t="s">
        <v>2200</v>
      </c>
      <c r="C797" s="307">
        <f t="shared" si="12"/>
        <v>0</v>
      </c>
      <c r="D797" s="432"/>
      <c r="E797" s="432"/>
      <c r="F797" s="438"/>
      <c r="G797" s="432"/>
      <c r="H797" s="432"/>
      <c r="I797" s="432"/>
      <c r="J797" s="432"/>
      <c r="K797" s="432"/>
      <c r="L797" s="432"/>
      <c r="M797" s="432"/>
    </row>
    <row r="798" spans="1:15">
      <c r="A798" s="438">
        <v>2110406</v>
      </c>
      <c r="B798" s="398" t="s">
        <v>2201</v>
      </c>
      <c r="C798" s="307">
        <f t="shared" si="12"/>
        <v>102</v>
      </c>
      <c r="D798" s="432"/>
      <c r="E798" s="432"/>
      <c r="F798" s="438"/>
      <c r="G798" s="432"/>
      <c r="H798" s="432"/>
      <c r="I798" s="432"/>
      <c r="J798" s="432"/>
      <c r="K798" s="432"/>
      <c r="L798" s="432">
        <v>40</v>
      </c>
      <c r="M798" s="432">
        <v>62</v>
      </c>
      <c r="N798">
        <v>2568</v>
      </c>
      <c r="O798">
        <v>-2568</v>
      </c>
    </row>
    <row r="799" hidden="1" spans="1:13">
      <c r="A799" s="438">
        <v>2110499</v>
      </c>
      <c r="B799" s="398" t="s">
        <v>2202</v>
      </c>
      <c r="C799" s="307">
        <f t="shared" si="12"/>
        <v>0</v>
      </c>
      <c r="D799" s="432"/>
      <c r="E799" s="432"/>
      <c r="F799" s="438"/>
      <c r="G799" s="432"/>
      <c r="H799" s="432"/>
      <c r="I799" s="432"/>
      <c r="J799" s="432"/>
      <c r="K799" s="432"/>
      <c r="L799" s="432"/>
      <c r="M799" s="432"/>
    </row>
    <row r="800" spans="1:15">
      <c r="A800" s="438">
        <v>21105</v>
      </c>
      <c r="B800" s="398" t="s">
        <v>2203</v>
      </c>
      <c r="C800" s="307">
        <f t="shared" si="12"/>
        <v>2744</v>
      </c>
      <c r="D800" s="432"/>
      <c r="E800" s="432"/>
      <c r="F800" s="438"/>
      <c r="G800" s="432"/>
      <c r="H800" s="432"/>
      <c r="I800" s="432"/>
      <c r="J800" s="432"/>
      <c r="K800" s="432"/>
      <c r="L800" s="432">
        <v>2248</v>
      </c>
      <c r="M800" s="432">
        <v>496</v>
      </c>
      <c r="N800">
        <v>296</v>
      </c>
      <c r="O800">
        <v>-296</v>
      </c>
    </row>
    <row r="801" spans="1:15">
      <c r="A801" s="438">
        <v>2110501</v>
      </c>
      <c r="B801" s="398" t="s">
        <v>2204</v>
      </c>
      <c r="C801" s="307">
        <f t="shared" si="12"/>
        <v>2349</v>
      </c>
      <c r="D801" s="432"/>
      <c r="E801" s="432"/>
      <c r="F801" s="438"/>
      <c r="G801" s="432"/>
      <c r="H801" s="432"/>
      <c r="I801" s="432"/>
      <c r="J801" s="432"/>
      <c r="K801" s="432"/>
      <c r="L801" s="432">
        <v>1853</v>
      </c>
      <c r="M801" s="432">
        <v>496</v>
      </c>
      <c r="N801">
        <v>17</v>
      </c>
      <c r="O801">
        <v>-17</v>
      </c>
    </row>
    <row r="802" hidden="1" spans="1:15">
      <c r="A802" s="438">
        <v>2110502</v>
      </c>
      <c r="B802" s="398" t="s">
        <v>2205</v>
      </c>
      <c r="C802" s="307">
        <f t="shared" si="12"/>
        <v>0</v>
      </c>
      <c r="D802" s="432"/>
      <c r="E802" s="432"/>
      <c r="F802" s="438"/>
      <c r="G802" s="432"/>
      <c r="H802" s="432"/>
      <c r="I802" s="432"/>
      <c r="J802" s="432"/>
      <c r="K802" s="432"/>
      <c r="L802" s="432"/>
      <c r="M802" s="432"/>
      <c r="N802">
        <v>80</v>
      </c>
      <c r="O802">
        <v>-80</v>
      </c>
    </row>
    <row r="803" hidden="1" spans="1:13">
      <c r="A803" s="438">
        <v>2110503</v>
      </c>
      <c r="B803" s="398" t="s">
        <v>2206</v>
      </c>
      <c r="C803" s="307">
        <f t="shared" si="12"/>
        <v>0</v>
      </c>
      <c r="D803" s="432"/>
      <c r="E803" s="432"/>
      <c r="F803" s="438"/>
      <c r="G803" s="432"/>
      <c r="H803" s="432"/>
      <c r="I803" s="432"/>
      <c r="J803" s="432"/>
      <c r="K803" s="432"/>
      <c r="L803" s="432"/>
      <c r="M803" s="432"/>
    </row>
    <row r="804" hidden="1" spans="1:13">
      <c r="A804" s="438">
        <v>2110506</v>
      </c>
      <c r="B804" s="398" t="s">
        <v>2207</v>
      </c>
      <c r="C804" s="307">
        <f t="shared" si="12"/>
        <v>0</v>
      </c>
      <c r="D804" s="432"/>
      <c r="E804" s="432"/>
      <c r="F804" s="438"/>
      <c r="G804" s="432"/>
      <c r="H804" s="432"/>
      <c r="I804" s="432"/>
      <c r="J804" s="432"/>
      <c r="K804" s="432"/>
      <c r="L804" s="432"/>
      <c r="M804" s="432"/>
    </row>
    <row r="805" spans="1:13">
      <c r="A805" s="438">
        <v>2110507</v>
      </c>
      <c r="B805" s="398" t="s">
        <v>2208</v>
      </c>
      <c r="C805" s="307">
        <f t="shared" si="12"/>
        <v>395</v>
      </c>
      <c r="D805" s="432"/>
      <c r="E805" s="432"/>
      <c r="F805" s="438"/>
      <c r="G805" s="432"/>
      <c r="H805" s="432"/>
      <c r="I805" s="432"/>
      <c r="J805" s="432"/>
      <c r="K805" s="432"/>
      <c r="L805" s="432">
        <v>395</v>
      </c>
      <c r="M805" s="432"/>
    </row>
    <row r="806" hidden="1" spans="1:15">
      <c r="A806" s="438">
        <v>2110599</v>
      </c>
      <c r="B806" s="398" t="s">
        <v>2209</v>
      </c>
      <c r="C806" s="307">
        <f t="shared" si="12"/>
        <v>0</v>
      </c>
      <c r="D806" s="432"/>
      <c r="E806" s="432"/>
      <c r="F806" s="438"/>
      <c r="G806" s="432"/>
      <c r="H806" s="432"/>
      <c r="I806" s="432"/>
      <c r="J806" s="432"/>
      <c r="K806" s="432"/>
      <c r="L806" s="432"/>
      <c r="M806" s="432"/>
      <c r="N806">
        <v>199</v>
      </c>
      <c r="O806">
        <v>-199</v>
      </c>
    </row>
    <row r="807" hidden="1" spans="1:13">
      <c r="A807" s="438">
        <v>21106</v>
      </c>
      <c r="B807" s="398" t="s">
        <v>2210</v>
      </c>
      <c r="C807" s="307">
        <f t="shared" si="12"/>
        <v>0</v>
      </c>
      <c r="D807" s="432"/>
      <c r="E807" s="432"/>
      <c r="F807" s="438"/>
      <c r="G807" s="432"/>
      <c r="H807" s="432"/>
      <c r="I807" s="432"/>
      <c r="J807" s="432"/>
      <c r="K807" s="432"/>
      <c r="L807" s="432"/>
      <c r="M807" s="432"/>
    </row>
    <row r="808" hidden="1" spans="1:13">
      <c r="A808" s="438">
        <v>2110602</v>
      </c>
      <c r="B808" s="398" t="s">
        <v>2211</v>
      </c>
      <c r="C808" s="307">
        <f t="shared" si="12"/>
        <v>0</v>
      </c>
      <c r="D808" s="432"/>
      <c r="E808" s="432"/>
      <c r="F808" s="438"/>
      <c r="G808" s="432"/>
      <c r="H808" s="432"/>
      <c r="I808" s="432"/>
      <c r="J808" s="432"/>
      <c r="K808" s="432"/>
      <c r="L808" s="432"/>
      <c r="M808" s="432"/>
    </row>
    <row r="809" hidden="1" spans="1:13">
      <c r="A809" s="438">
        <v>2110603</v>
      </c>
      <c r="B809" s="398" t="s">
        <v>2212</v>
      </c>
      <c r="C809" s="307">
        <f t="shared" si="12"/>
        <v>0</v>
      </c>
      <c r="D809" s="432"/>
      <c r="E809" s="432"/>
      <c r="F809" s="438"/>
      <c r="G809" s="432"/>
      <c r="H809" s="432"/>
      <c r="I809" s="432"/>
      <c r="J809" s="432"/>
      <c r="K809" s="432"/>
      <c r="L809" s="432"/>
      <c r="M809" s="432"/>
    </row>
    <row r="810" hidden="1" spans="1:13">
      <c r="A810" s="438">
        <v>2110604</v>
      </c>
      <c r="B810" s="398" t="s">
        <v>2213</v>
      </c>
      <c r="C810" s="307">
        <f t="shared" si="12"/>
        <v>0</v>
      </c>
      <c r="D810" s="432"/>
      <c r="E810" s="432"/>
      <c r="F810" s="438"/>
      <c r="G810" s="432"/>
      <c r="H810" s="432"/>
      <c r="I810" s="432"/>
      <c r="J810" s="432"/>
      <c r="K810" s="432"/>
      <c r="L810" s="432"/>
      <c r="M810" s="432"/>
    </row>
    <row r="811" hidden="1" spans="1:13">
      <c r="A811" s="438">
        <v>2110605</v>
      </c>
      <c r="B811" s="398" t="s">
        <v>2214</v>
      </c>
      <c r="C811" s="307">
        <f t="shared" si="12"/>
        <v>0</v>
      </c>
      <c r="D811" s="432"/>
      <c r="E811" s="432"/>
      <c r="F811" s="438"/>
      <c r="G811" s="432"/>
      <c r="H811" s="432"/>
      <c r="I811" s="432"/>
      <c r="J811" s="432"/>
      <c r="K811" s="432"/>
      <c r="L811" s="432"/>
      <c r="M811" s="432"/>
    </row>
    <row r="812" hidden="1" spans="1:13">
      <c r="A812" s="438">
        <v>2110699</v>
      </c>
      <c r="B812" s="398" t="s">
        <v>2215</v>
      </c>
      <c r="C812" s="307">
        <f t="shared" si="12"/>
        <v>0</v>
      </c>
      <c r="D812" s="432"/>
      <c r="E812" s="432"/>
      <c r="F812" s="438"/>
      <c r="G812" s="432"/>
      <c r="H812" s="432"/>
      <c r="I812" s="432"/>
      <c r="J812" s="432"/>
      <c r="K812" s="432"/>
      <c r="L812" s="432"/>
      <c r="M812" s="432"/>
    </row>
    <row r="813" hidden="1" spans="1:13">
      <c r="A813" s="438">
        <v>21107</v>
      </c>
      <c r="B813" s="398" t="s">
        <v>2216</v>
      </c>
      <c r="C813" s="307">
        <f t="shared" si="12"/>
        <v>0</v>
      </c>
      <c r="D813" s="432"/>
      <c r="E813" s="432"/>
      <c r="F813" s="438"/>
      <c r="G813" s="432"/>
      <c r="H813" s="432"/>
      <c r="I813" s="432"/>
      <c r="J813" s="432"/>
      <c r="K813" s="432"/>
      <c r="L813" s="432"/>
      <c r="M813" s="432"/>
    </row>
    <row r="814" hidden="1" spans="1:13">
      <c r="A814" s="438">
        <v>2110704</v>
      </c>
      <c r="B814" s="398" t="s">
        <v>2217</v>
      </c>
      <c r="C814" s="307">
        <f t="shared" si="12"/>
        <v>0</v>
      </c>
      <c r="D814" s="432"/>
      <c r="E814" s="432"/>
      <c r="F814" s="438"/>
      <c r="G814" s="432"/>
      <c r="H814" s="432"/>
      <c r="I814" s="432"/>
      <c r="J814" s="432"/>
      <c r="K814" s="432"/>
      <c r="L814" s="432"/>
      <c r="M814" s="432"/>
    </row>
    <row r="815" hidden="1" spans="1:13">
      <c r="A815" s="438">
        <v>2110799</v>
      </c>
      <c r="B815" s="398" t="s">
        <v>2218</v>
      </c>
      <c r="C815" s="307">
        <f t="shared" si="12"/>
        <v>0</v>
      </c>
      <c r="D815" s="432"/>
      <c r="E815" s="432"/>
      <c r="F815" s="438"/>
      <c r="G815" s="432"/>
      <c r="H815" s="432"/>
      <c r="I815" s="432"/>
      <c r="J815" s="432"/>
      <c r="K815" s="432"/>
      <c r="L815" s="432"/>
      <c r="M815" s="432"/>
    </row>
    <row r="816" hidden="1" spans="1:13">
      <c r="A816" s="438">
        <v>21108</v>
      </c>
      <c r="B816" s="398" t="s">
        <v>2219</v>
      </c>
      <c r="C816" s="307">
        <f t="shared" si="12"/>
        <v>0</v>
      </c>
      <c r="D816" s="432"/>
      <c r="E816" s="432"/>
      <c r="F816" s="438"/>
      <c r="G816" s="432"/>
      <c r="H816" s="432"/>
      <c r="I816" s="432"/>
      <c r="J816" s="432"/>
      <c r="K816" s="432"/>
      <c r="L816" s="432"/>
      <c r="M816" s="432"/>
    </row>
    <row r="817" hidden="1" spans="1:13">
      <c r="A817" s="438">
        <v>2110804</v>
      </c>
      <c r="B817" s="398" t="s">
        <v>2220</v>
      </c>
      <c r="C817" s="307">
        <f t="shared" si="12"/>
        <v>0</v>
      </c>
      <c r="D817" s="432"/>
      <c r="E817" s="432"/>
      <c r="F817" s="438"/>
      <c r="G817" s="432"/>
      <c r="H817" s="432"/>
      <c r="I817" s="432"/>
      <c r="J817" s="432"/>
      <c r="K817" s="432"/>
      <c r="L817" s="432"/>
      <c r="M817" s="432"/>
    </row>
    <row r="818" hidden="1" spans="1:13">
      <c r="A818" s="438">
        <v>2110899</v>
      </c>
      <c r="B818" s="398" t="s">
        <v>2221</v>
      </c>
      <c r="C818" s="307">
        <f t="shared" si="12"/>
        <v>0</v>
      </c>
      <c r="D818" s="432"/>
      <c r="E818" s="432"/>
      <c r="F818" s="438"/>
      <c r="G818" s="432"/>
      <c r="H818" s="432"/>
      <c r="I818" s="432"/>
      <c r="J818" s="432"/>
      <c r="K818" s="432"/>
      <c r="L818" s="432"/>
      <c r="M818" s="432"/>
    </row>
    <row r="819" hidden="1" spans="1:13">
      <c r="A819" s="438">
        <v>21109</v>
      </c>
      <c r="B819" s="398" t="s">
        <v>2222</v>
      </c>
      <c r="C819" s="307">
        <f t="shared" si="12"/>
        <v>0</v>
      </c>
      <c r="D819" s="432"/>
      <c r="E819" s="432"/>
      <c r="F819" s="438"/>
      <c r="G819" s="432"/>
      <c r="H819" s="432"/>
      <c r="I819" s="432"/>
      <c r="J819" s="432"/>
      <c r="K819" s="432"/>
      <c r="L819" s="432"/>
      <c r="M819" s="432"/>
    </row>
    <row r="820" hidden="1" spans="1:13">
      <c r="A820" s="438">
        <v>2110901</v>
      </c>
      <c r="B820" s="398" t="s">
        <v>2223</v>
      </c>
      <c r="C820" s="307">
        <f t="shared" si="12"/>
        <v>0</v>
      </c>
      <c r="D820" s="432"/>
      <c r="E820" s="432"/>
      <c r="F820" s="438"/>
      <c r="G820" s="432"/>
      <c r="H820" s="432"/>
      <c r="I820" s="432"/>
      <c r="J820" s="432"/>
      <c r="K820" s="432"/>
      <c r="L820" s="432"/>
      <c r="M820" s="432"/>
    </row>
    <row r="821" hidden="1" spans="1:13">
      <c r="A821" s="438">
        <v>21110</v>
      </c>
      <c r="B821" s="398" t="s">
        <v>2224</v>
      </c>
      <c r="C821" s="307">
        <f t="shared" si="12"/>
        <v>0</v>
      </c>
      <c r="D821" s="432"/>
      <c r="E821" s="432"/>
      <c r="F821" s="438"/>
      <c r="G821" s="432"/>
      <c r="H821" s="432"/>
      <c r="I821" s="432"/>
      <c r="J821" s="432"/>
      <c r="K821" s="432"/>
      <c r="L821" s="432"/>
      <c r="M821" s="432"/>
    </row>
    <row r="822" hidden="1" spans="1:13">
      <c r="A822" s="438">
        <v>2111001</v>
      </c>
      <c r="B822" s="398" t="s">
        <v>2225</v>
      </c>
      <c r="C822" s="307">
        <f t="shared" si="12"/>
        <v>0</v>
      </c>
      <c r="D822" s="432"/>
      <c r="E822" s="432"/>
      <c r="F822" s="438"/>
      <c r="G822" s="432"/>
      <c r="H822" s="432"/>
      <c r="I822" s="432"/>
      <c r="J822" s="432"/>
      <c r="K822" s="432"/>
      <c r="L822" s="432"/>
      <c r="M822" s="432"/>
    </row>
    <row r="823" spans="1:13">
      <c r="A823" s="438">
        <v>21111</v>
      </c>
      <c r="B823" s="398" t="s">
        <v>2226</v>
      </c>
      <c r="C823" s="307">
        <f t="shared" si="12"/>
        <v>617</v>
      </c>
      <c r="D823" s="432"/>
      <c r="E823" s="432"/>
      <c r="F823" s="438">
        <v>573</v>
      </c>
      <c r="G823" s="432"/>
      <c r="H823" s="432"/>
      <c r="I823" s="432"/>
      <c r="J823" s="432">
        <v>44</v>
      </c>
      <c r="K823" s="432"/>
      <c r="L823" s="432"/>
      <c r="M823" s="432"/>
    </row>
    <row r="824" spans="1:13">
      <c r="A824" s="438">
        <v>2111101</v>
      </c>
      <c r="B824" s="398" t="s">
        <v>2227</v>
      </c>
      <c r="C824" s="307">
        <f t="shared" si="12"/>
        <v>573</v>
      </c>
      <c r="D824" s="432"/>
      <c r="E824" s="432"/>
      <c r="F824" s="438">
        <v>573</v>
      </c>
      <c r="G824" s="432"/>
      <c r="H824" s="432"/>
      <c r="I824" s="432"/>
      <c r="J824" s="432"/>
      <c r="K824" s="432"/>
      <c r="L824" s="432"/>
      <c r="M824" s="432"/>
    </row>
    <row r="825" spans="1:13">
      <c r="A825" s="438">
        <v>2111102</v>
      </c>
      <c r="B825" s="398" t="s">
        <v>2228</v>
      </c>
      <c r="C825" s="307">
        <f t="shared" si="12"/>
        <v>44</v>
      </c>
      <c r="D825" s="432"/>
      <c r="E825" s="432"/>
      <c r="F825" s="438"/>
      <c r="G825" s="432"/>
      <c r="H825" s="432"/>
      <c r="I825" s="432"/>
      <c r="J825" s="432">
        <v>44</v>
      </c>
      <c r="K825" s="432"/>
      <c r="L825" s="432"/>
      <c r="M825" s="432"/>
    </row>
    <row r="826" hidden="1" spans="1:13">
      <c r="A826" s="438">
        <v>2111103</v>
      </c>
      <c r="B826" s="439" t="s">
        <v>2229</v>
      </c>
      <c r="C826" s="307">
        <f t="shared" si="12"/>
        <v>0</v>
      </c>
      <c r="D826" s="432"/>
      <c r="E826" s="432"/>
      <c r="F826" s="438"/>
      <c r="G826" s="432"/>
      <c r="H826" s="432"/>
      <c r="I826" s="432"/>
      <c r="J826" s="432"/>
      <c r="K826" s="432"/>
      <c r="L826" s="432"/>
      <c r="M826" s="432"/>
    </row>
    <row r="827" hidden="1" spans="1:13">
      <c r="A827" s="438">
        <v>2111104</v>
      </c>
      <c r="B827" s="398" t="s">
        <v>2230</v>
      </c>
      <c r="C827" s="307">
        <f t="shared" si="12"/>
        <v>0</v>
      </c>
      <c r="D827" s="432"/>
      <c r="E827" s="432"/>
      <c r="F827" s="438"/>
      <c r="G827" s="432"/>
      <c r="H827" s="432"/>
      <c r="I827" s="432"/>
      <c r="J827" s="432"/>
      <c r="K827" s="432"/>
      <c r="L827" s="432"/>
      <c r="M827" s="432"/>
    </row>
    <row r="828" hidden="1" spans="1:13">
      <c r="A828" s="438">
        <v>2111199</v>
      </c>
      <c r="B828" s="398" t="s">
        <v>2231</v>
      </c>
      <c r="C828" s="307">
        <f t="shared" si="12"/>
        <v>0</v>
      </c>
      <c r="D828" s="432"/>
      <c r="E828" s="432"/>
      <c r="F828" s="438"/>
      <c r="G828" s="432"/>
      <c r="H828" s="432"/>
      <c r="I828" s="432"/>
      <c r="J828" s="432"/>
      <c r="K828" s="432"/>
      <c r="L828" s="432"/>
      <c r="M828" s="432"/>
    </row>
    <row r="829" hidden="1" spans="1:13">
      <c r="A829" s="438">
        <v>21112</v>
      </c>
      <c r="B829" s="398" t="s">
        <v>2232</v>
      </c>
      <c r="C829" s="307">
        <f t="shared" si="12"/>
        <v>0</v>
      </c>
      <c r="D829" s="432"/>
      <c r="E829" s="432"/>
      <c r="F829" s="438"/>
      <c r="G829" s="432"/>
      <c r="H829" s="432"/>
      <c r="I829" s="432"/>
      <c r="J829" s="432"/>
      <c r="K829" s="432"/>
      <c r="L829" s="432"/>
      <c r="M829" s="432"/>
    </row>
    <row r="830" hidden="1" spans="1:13">
      <c r="A830" s="438">
        <v>2111201</v>
      </c>
      <c r="B830" s="398" t="s">
        <v>2233</v>
      </c>
      <c r="C830" s="307">
        <f t="shared" si="12"/>
        <v>0</v>
      </c>
      <c r="D830" s="432"/>
      <c r="E830" s="432"/>
      <c r="F830" s="438"/>
      <c r="G830" s="432"/>
      <c r="H830" s="432"/>
      <c r="I830" s="432"/>
      <c r="J830" s="432"/>
      <c r="K830" s="432"/>
      <c r="L830" s="432"/>
      <c r="M830" s="432"/>
    </row>
    <row r="831" hidden="1" spans="1:13">
      <c r="A831" s="438">
        <v>21113</v>
      </c>
      <c r="B831" s="398" t="s">
        <v>2234</v>
      </c>
      <c r="C831" s="307">
        <f t="shared" si="12"/>
        <v>0</v>
      </c>
      <c r="D831" s="432"/>
      <c r="E831" s="432"/>
      <c r="F831" s="438"/>
      <c r="G831" s="432"/>
      <c r="H831" s="432"/>
      <c r="I831" s="432"/>
      <c r="J831" s="432"/>
      <c r="K831" s="432"/>
      <c r="L831" s="432"/>
      <c r="M831" s="432"/>
    </row>
    <row r="832" hidden="1" spans="1:13">
      <c r="A832" s="438">
        <v>2111301</v>
      </c>
      <c r="B832" s="398" t="s">
        <v>2235</v>
      </c>
      <c r="C832" s="307">
        <f t="shared" si="12"/>
        <v>0</v>
      </c>
      <c r="D832" s="432"/>
      <c r="E832" s="432"/>
      <c r="F832" s="438"/>
      <c r="G832" s="432"/>
      <c r="H832" s="432"/>
      <c r="I832" s="432"/>
      <c r="J832" s="432"/>
      <c r="K832" s="432"/>
      <c r="L832" s="432"/>
      <c r="M832" s="432"/>
    </row>
    <row r="833" spans="1:13">
      <c r="A833" s="438">
        <v>21114</v>
      </c>
      <c r="B833" s="398" t="s">
        <v>2236</v>
      </c>
      <c r="C833" s="307">
        <f t="shared" si="12"/>
        <v>113</v>
      </c>
      <c r="D833" s="432"/>
      <c r="E833" s="432"/>
      <c r="F833" s="438">
        <v>113</v>
      </c>
      <c r="G833" s="432"/>
      <c r="H833" s="432"/>
      <c r="I833" s="432"/>
      <c r="J833" s="432"/>
      <c r="K833" s="432"/>
      <c r="L833" s="432"/>
      <c r="M833" s="432"/>
    </row>
    <row r="834" hidden="1" spans="1:13">
      <c r="A834" s="438">
        <v>2111401</v>
      </c>
      <c r="B834" s="398" t="s">
        <v>1621</v>
      </c>
      <c r="C834" s="307">
        <f t="shared" si="12"/>
        <v>0</v>
      </c>
      <c r="D834" s="432"/>
      <c r="E834" s="432"/>
      <c r="F834" s="438"/>
      <c r="G834" s="432"/>
      <c r="H834" s="432"/>
      <c r="I834" s="432"/>
      <c r="J834" s="432"/>
      <c r="K834" s="432"/>
      <c r="L834" s="432"/>
      <c r="M834" s="432"/>
    </row>
    <row r="835" hidden="1" spans="1:13">
      <c r="A835" s="438">
        <v>2111402</v>
      </c>
      <c r="B835" s="398" t="s">
        <v>1622</v>
      </c>
      <c r="C835" s="307">
        <f t="shared" si="12"/>
        <v>0</v>
      </c>
      <c r="D835" s="432"/>
      <c r="E835" s="432"/>
      <c r="F835" s="438"/>
      <c r="G835" s="432"/>
      <c r="H835" s="432"/>
      <c r="I835" s="432"/>
      <c r="J835" s="432"/>
      <c r="K835" s="432"/>
      <c r="L835" s="432"/>
      <c r="M835" s="432"/>
    </row>
    <row r="836" hidden="1" spans="1:13">
      <c r="A836" s="438">
        <v>2111403</v>
      </c>
      <c r="B836" s="398" t="s">
        <v>1623</v>
      </c>
      <c r="C836" s="307">
        <f t="shared" si="12"/>
        <v>0</v>
      </c>
      <c r="D836" s="432"/>
      <c r="E836" s="432"/>
      <c r="F836" s="438"/>
      <c r="G836" s="432"/>
      <c r="H836" s="432"/>
      <c r="I836" s="432"/>
      <c r="J836" s="432"/>
      <c r="K836" s="432"/>
      <c r="L836" s="432"/>
      <c r="M836" s="432"/>
    </row>
    <row r="837" hidden="1" spans="1:13">
      <c r="A837" s="438">
        <v>2111406</v>
      </c>
      <c r="B837" s="398" t="s">
        <v>2237</v>
      </c>
      <c r="C837" s="307">
        <f t="shared" si="12"/>
        <v>0</v>
      </c>
      <c r="D837" s="432"/>
      <c r="E837" s="432"/>
      <c r="F837" s="438"/>
      <c r="G837" s="432"/>
      <c r="H837" s="432"/>
      <c r="I837" s="432"/>
      <c r="J837" s="432"/>
      <c r="K837" s="432"/>
      <c r="L837" s="432"/>
      <c r="M837" s="432"/>
    </row>
    <row r="838" hidden="1" spans="1:13">
      <c r="A838" s="438">
        <v>2111407</v>
      </c>
      <c r="B838" s="398" t="s">
        <v>2238</v>
      </c>
      <c r="C838" s="307">
        <f t="shared" ref="C838:C901" si="13">D838+E838+F838+G838+H838+I838+J838+K838+L838+M838+N838+O838</f>
        <v>0</v>
      </c>
      <c r="D838" s="432"/>
      <c r="E838" s="432"/>
      <c r="F838" s="438"/>
      <c r="G838" s="432"/>
      <c r="H838" s="432"/>
      <c r="I838" s="432"/>
      <c r="J838" s="432"/>
      <c r="K838" s="432"/>
      <c r="L838" s="432"/>
      <c r="M838" s="432"/>
    </row>
    <row r="839" hidden="1" spans="1:13">
      <c r="A839" s="438">
        <v>2111408</v>
      </c>
      <c r="B839" s="398" t="s">
        <v>2239</v>
      </c>
      <c r="C839" s="307">
        <f t="shared" si="13"/>
        <v>0</v>
      </c>
      <c r="D839" s="432"/>
      <c r="E839" s="432"/>
      <c r="F839" s="438"/>
      <c r="G839" s="432"/>
      <c r="H839" s="432"/>
      <c r="I839" s="432"/>
      <c r="J839" s="432"/>
      <c r="K839" s="432"/>
      <c r="L839" s="432"/>
      <c r="M839" s="432"/>
    </row>
    <row r="840" hidden="1" spans="1:13">
      <c r="A840" s="438">
        <v>2111411</v>
      </c>
      <c r="B840" s="398" t="s">
        <v>1662</v>
      </c>
      <c r="C840" s="307">
        <f t="shared" si="13"/>
        <v>0</v>
      </c>
      <c r="D840" s="432"/>
      <c r="E840" s="432"/>
      <c r="F840" s="438"/>
      <c r="G840" s="432"/>
      <c r="H840" s="432"/>
      <c r="I840" s="432"/>
      <c r="J840" s="432"/>
      <c r="K840" s="432"/>
      <c r="L840" s="432"/>
      <c r="M840" s="432"/>
    </row>
    <row r="841" hidden="1" spans="1:13">
      <c r="A841" s="438">
        <v>2111413</v>
      </c>
      <c r="B841" s="398" t="s">
        <v>2240</v>
      </c>
      <c r="C841" s="307">
        <f t="shared" si="13"/>
        <v>0</v>
      </c>
      <c r="D841" s="432"/>
      <c r="E841" s="432"/>
      <c r="F841" s="438"/>
      <c r="G841" s="432"/>
      <c r="H841" s="432"/>
      <c r="I841" s="432"/>
      <c r="J841" s="432"/>
      <c r="K841" s="432"/>
      <c r="L841" s="432"/>
      <c r="M841" s="432"/>
    </row>
    <row r="842" spans="1:13">
      <c r="A842" s="438">
        <v>2111450</v>
      </c>
      <c r="B842" s="398" t="s">
        <v>1630</v>
      </c>
      <c r="C842" s="307">
        <f t="shared" si="13"/>
        <v>113</v>
      </c>
      <c r="D842" s="432"/>
      <c r="E842" s="432"/>
      <c r="F842" s="438">
        <v>113</v>
      </c>
      <c r="G842" s="432"/>
      <c r="H842" s="432"/>
      <c r="I842" s="432"/>
      <c r="J842" s="432"/>
      <c r="K842" s="432"/>
      <c r="L842" s="432"/>
      <c r="M842" s="432"/>
    </row>
    <row r="843" hidden="1" spans="1:13">
      <c r="A843" s="438">
        <v>2111499</v>
      </c>
      <c r="B843" s="398" t="s">
        <v>2241</v>
      </c>
      <c r="C843" s="307">
        <f t="shared" si="13"/>
        <v>0</v>
      </c>
      <c r="D843" s="432"/>
      <c r="E843" s="432"/>
      <c r="F843" s="438"/>
      <c r="G843" s="432"/>
      <c r="H843" s="432"/>
      <c r="I843" s="432"/>
      <c r="J843" s="432"/>
      <c r="K843" s="432"/>
      <c r="L843" s="432"/>
      <c r="M843" s="432"/>
    </row>
    <row r="844" hidden="1" spans="1:13">
      <c r="A844" s="438">
        <v>21199</v>
      </c>
      <c r="B844" s="398" t="s">
        <v>2242</v>
      </c>
      <c r="C844" s="307">
        <f t="shared" si="13"/>
        <v>0</v>
      </c>
      <c r="D844" s="432"/>
      <c r="E844" s="432"/>
      <c r="F844" s="438"/>
      <c r="G844" s="432"/>
      <c r="H844" s="432"/>
      <c r="I844" s="432"/>
      <c r="J844" s="432"/>
      <c r="K844" s="432"/>
      <c r="L844" s="432"/>
      <c r="M844" s="432"/>
    </row>
    <row r="845" hidden="1" spans="1:13">
      <c r="A845" s="438">
        <v>2119999</v>
      </c>
      <c r="B845" s="398" t="s">
        <v>2243</v>
      </c>
      <c r="C845" s="307">
        <f t="shared" si="13"/>
        <v>0</v>
      </c>
      <c r="D845" s="432"/>
      <c r="E845" s="432"/>
      <c r="F845" s="438"/>
      <c r="G845" s="432"/>
      <c r="H845" s="432"/>
      <c r="I845" s="432"/>
      <c r="J845" s="432"/>
      <c r="K845" s="432"/>
      <c r="L845" s="432"/>
      <c r="M845" s="432"/>
    </row>
    <row r="846" spans="1:15">
      <c r="A846" s="438">
        <v>212</v>
      </c>
      <c r="B846" s="439" t="s">
        <v>2244</v>
      </c>
      <c r="C846" s="307">
        <f t="shared" si="13"/>
        <v>15819</v>
      </c>
      <c r="D846" s="432"/>
      <c r="E846" s="432"/>
      <c r="F846" s="438">
        <v>6378</v>
      </c>
      <c r="G846" s="432">
        <v>211</v>
      </c>
      <c r="H846" s="432"/>
      <c r="I846" s="432"/>
      <c r="J846" s="432">
        <v>1022</v>
      </c>
      <c r="K846" s="432">
        <v>2063</v>
      </c>
      <c r="L846" s="432"/>
      <c r="M846" s="432">
        <v>4145</v>
      </c>
      <c r="N846">
        <v>201</v>
      </c>
      <c r="O846">
        <f>-201+2000</f>
        <v>1799</v>
      </c>
    </row>
    <row r="847" spans="1:13">
      <c r="A847" s="438">
        <v>21201</v>
      </c>
      <c r="B847" s="398" t="s">
        <v>2245</v>
      </c>
      <c r="C847" s="307">
        <f t="shared" si="13"/>
        <v>4707</v>
      </c>
      <c r="D847" s="432"/>
      <c r="E847" s="432"/>
      <c r="F847" s="438">
        <v>3685</v>
      </c>
      <c r="G847" s="432"/>
      <c r="H847" s="432"/>
      <c r="I847" s="432"/>
      <c r="J847" s="432">
        <v>1022</v>
      </c>
      <c r="K847" s="432"/>
      <c r="L847" s="432"/>
      <c r="M847" s="432"/>
    </row>
    <row r="848" spans="1:13">
      <c r="A848" s="438">
        <v>2120101</v>
      </c>
      <c r="B848" s="398" t="s">
        <v>1621</v>
      </c>
      <c r="C848" s="307">
        <f t="shared" si="13"/>
        <v>2090</v>
      </c>
      <c r="D848" s="432"/>
      <c r="E848" s="432"/>
      <c r="F848" s="438">
        <v>2090</v>
      </c>
      <c r="G848" s="432"/>
      <c r="H848" s="432"/>
      <c r="I848" s="432"/>
      <c r="J848" s="432"/>
      <c r="K848" s="432"/>
      <c r="L848" s="432"/>
      <c r="M848" s="432"/>
    </row>
    <row r="849" spans="1:13">
      <c r="A849" s="438">
        <v>2120102</v>
      </c>
      <c r="B849" s="398" t="s">
        <v>1622</v>
      </c>
      <c r="C849" s="307">
        <f t="shared" si="13"/>
        <v>158</v>
      </c>
      <c r="D849" s="432"/>
      <c r="E849" s="432"/>
      <c r="F849" s="438"/>
      <c r="G849" s="432"/>
      <c r="H849" s="432"/>
      <c r="I849" s="432"/>
      <c r="J849" s="432">
        <v>158</v>
      </c>
      <c r="K849" s="432"/>
      <c r="L849" s="432"/>
      <c r="M849" s="432"/>
    </row>
    <row r="850" hidden="1" spans="1:13">
      <c r="A850" s="438">
        <v>2120103</v>
      </c>
      <c r="B850" s="398" t="s">
        <v>1623</v>
      </c>
      <c r="C850" s="307">
        <f t="shared" si="13"/>
        <v>0</v>
      </c>
      <c r="D850" s="432"/>
      <c r="E850" s="432"/>
      <c r="F850" s="438"/>
      <c r="G850" s="432"/>
      <c r="H850" s="432"/>
      <c r="I850" s="432"/>
      <c r="J850" s="432"/>
      <c r="K850" s="432"/>
      <c r="L850" s="432"/>
      <c r="M850" s="432"/>
    </row>
    <row r="851" hidden="1" spans="1:13">
      <c r="A851" s="438">
        <v>2120104</v>
      </c>
      <c r="B851" s="398" t="s">
        <v>2246</v>
      </c>
      <c r="C851" s="307">
        <f t="shared" si="13"/>
        <v>0</v>
      </c>
      <c r="D851" s="432"/>
      <c r="E851" s="432"/>
      <c r="F851" s="438"/>
      <c r="G851" s="432"/>
      <c r="H851" s="432"/>
      <c r="I851" s="432"/>
      <c r="J851" s="432">
        <v>0</v>
      </c>
      <c r="K851" s="432"/>
      <c r="L851" s="432"/>
      <c r="M851" s="432"/>
    </row>
    <row r="852" hidden="1" spans="1:13">
      <c r="A852" s="438">
        <v>2120105</v>
      </c>
      <c r="B852" s="398" t="s">
        <v>2247</v>
      </c>
      <c r="C852" s="307">
        <f t="shared" si="13"/>
        <v>0</v>
      </c>
      <c r="D852" s="432"/>
      <c r="E852" s="432"/>
      <c r="F852" s="438"/>
      <c r="G852" s="432"/>
      <c r="H852" s="432"/>
      <c r="I852" s="432"/>
      <c r="J852" s="432"/>
      <c r="K852" s="432"/>
      <c r="L852" s="432"/>
      <c r="M852" s="432"/>
    </row>
    <row r="853" spans="1:13">
      <c r="A853" s="438">
        <v>2120106</v>
      </c>
      <c r="B853" s="398" t="s">
        <v>2248</v>
      </c>
      <c r="C853" s="307">
        <f t="shared" si="13"/>
        <v>1655</v>
      </c>
      <c r="D853" s="432"/>
      <c r="E853" s="432"/>
      <c r="F853" s="438">
        <v>1595</v>
      </c>
      <c r="G853" s="432"/>
      <c r="H853" s="432"/>
      <c r="I853" s="432"/>
      <c r="J853" s="432">
        <v>60</v>
      </c>
      <c r="K853" s="432"/>
      <c r="L853" s="432"/>
      <c r="M853" s="432"/>
    </row>
    <row r="854" hidden="1" spans="1:13">
      <c r="A854" s="438">
        <v>2120107</v>
      </c>
      <c r="B854" s="398" t="s">
        <v>2249</v>
      </c>
      <c r="C854" s="307">
        <f t="shared" si="13"/>
        <v>0</v>
      </c>
      <c r="D854" s="432"/>
      <c r="E854" s="432"/>
      <c r="F854" s="438"/>
      <c r="G854" s="432"/>
      <c r="H854" s="432"/>
      <c r="I854" s="432"/>
      <c r="J854" s="432"/>
      <c r="K854" s="432"/>
      <c r="L854" s="432"/>
      <c r="M854" s="432"/>
    </row>
    <row r="855" spans="1:13">
      <c r="A855" s="438">
        <v>2120109</v>
      </c>
      <c r="B855" s="398" t="s">
        <v>2250</v>
      </c>
      <c r="C855" s="307">
        <f t="shared" si="13"/>
        <v>804</v>
      </c>
      <c r="D855" s="432"/>
      <c r="E855" s="432"/>
      <c r="F855" s="438"/>
      <c r="G855" s="432"/>
      <c r="H855" s="432"/>
      <c r="I855" s="432"/>
      <c r="J855" s="432">
        <v>804</v>
      </c>
      <c r="K855" s="432"/>
      <c r="L855" s="432"/>
      <c r="M855" s="432"/>
    </row>
    <row r="856" hidden="1" spans="1:13">
      <c r="A856" s="438">
        <v>2120110</v>
      </c>
      <c r="B856" s="398" t="s">
        <v>2251</v>
      </c>
      <c r="C856" s="307">
        <f t="shared" si="13"/>
        <v>0</v>
      </c>
      <c r="D856" s="432"/>
      <c r="E856" s="432"/>
      <c r="F856" s="438"/>
      <c r="G856" s="432"/>
      <c r="H856" s="432"/>
      <c r="I856" s="432"/>
      <c r="J856" s="432"/>
      <c r="K856" s="432"/>
      <c r="L856" s="432"/>
      <c r="M856" s="432"/>
    </row>
    <row r="857" hidden="1" spans="1:13">
      <c r="A857" s="438">
        <v>2120199</v>
      </c>
      <c r="B857" s="398" t="s">
        <v>2252</v>
      </c>
      <c r="C857" s="307">
        <f t="shared" si="13"/>
        <v>0</v>
      </c>
      <c r="D857" s="432"/>
      <c r="E857" s="432"/>
      <c r="F857" s="438"/>
      <c r="G857" s="432"/>
      <c r="H857" s="432"/>
      <c r="I857" s="432"/>
      <c r="J857" s="432"/>
      <c r="K857" s="432"/>
      <c r="L857" s="432"/>
      <c r="M857" s="432"/>
    </row>
    <row r="858" spans="1:13">
      <c r="A858" s="438">
        <v>21202</v>
      </c>
      <c r="B858" s="398" t="s">
        <v>2253</v>
      </c>
      <c r="C858" s="307">
        <f t="shared" si="13"/>
        <v>1162</v>
      </c>
      <c r="D858" s="432"/>
      <c r="E858" s="432"/>
      <c r="F858" s="445">
        <v>951</v>
      </c>
      <c r="G858" s="432">
        <v>211</v>
      </c>
      <c r="H858" s="432"/>
      <c r="I858" s="432"/>
      <c r="J858" s="432"/>
      <c r="K858" s="432"/>
      <c r="L858" s="432"/>
      <c r="M858" s="432"/>
    </row>
    <row r="859" spans="1:13">
      <c r="A859" s="438">
        <v>2120201</v>
      </c>
      <c r="B859" s="398" t="s">
        <v>2254</v>
      </c>
      <c r="C859" s="307">
        <f t="shared" si="13"/>
        <v>1162</v>
      </c>
      <c r="D859" s="432"/>
      <c r="E859" s="432"/>
      <c r="F859" s="445">
        <v>951</v>
      </c>
      <c r="G859" s="432">
        <v>211</v>
      </c>
      <c r="H859" s="432"/>
      <c r="I859" s="432"/>
      <c r="J859" s="432"/>
      <c r="K859" s="432"/>
      <c r="L859" s="432"/>
      <c r="M859" s="432"/>
    </row>
    <row r="860" spans="1:15">
      <c r="A860" s="438">
        <v>21203</v>
      </c>
      <c r="B860" s="398" t="s">
        <v>2255</v>
      </c>
      <c r="C860" s="307">
        <f t="shared" si="13"/>
        <v>8208</v>
      </c>
      <c r="D860" s="432"/>
      <c r="E860" s="432"/>
      <c r="F860" s="438"/>
      <c r="G860" s="432"/>
      <c r="H860" s="432"/>
      <c r="I860" s="432"/>
      <c r="J860" s="432">
        <v>0</v>
      </c>
      <c r="K860" s="432">
        <v>2063</v>
      </c>
      <c r="L860" s="432"/>
      <c r="M860" s="432">
        <v>4145</v>
      </c>
      <c r="N860">
        <v>201</v>
      </c>
      <c r="O860">
        <f>-201+2000</f>
        <v>1799</v>
      </c>
    </row>
    <row r="861" spans="1:15">
      <c r="A861" s="438">
        <v>2120303</v>
      </c>
      <c r="B861" s="398" t="s">
        <v>2256</v>
      </c>
      <c r="C861" s="307">
        <f t="shared" si="13"/>
        <v>6633</v>
      </c>
      <c r="D861" s="432"/>
      <c r="E861" s="432"/>
      <c r="F861" s="438"/>
      <c r="G861" s="432"/>
      <c r="H861" s="432"/>
      <c r="I861" s="432"/>
      <c r="J861" s="432">
        <v>0</v>
      </c>
      <c r="K861" s="432">
        <v>2063</v>
      </c>
      <c r="L861" s="432"/>
      <c r="M861" s="432">
        <v>4070</v>
      </c>
      <c r="O861">
        <v>500</v>
      </c>
    </row>
    <row r="862" spans="1:15">
      <c r="A862" s="438">
        <v>2120399</v>
      </c>
      <c r="B862" s="398" t="s">
        <v>2257</v>
      </c>
      <c r="C862" s="307">
        <f t="shared" si="13"/>
        <v>1575</v>
      </c>
      <c r="D862" s="432"/>
      <c r="E862" s="432"/>
      <c r="F862" s="438"/>
      <c r="G862" s="432"/>
      <c r="H862" s="432"/>
      <c r="I862" s="432"/>
      <c r="J862" s="432"/>
      <c r="K862" s="432"/>
      <c r="L862" s="432"/>
      <c r="M862" s="432">
        <v>75</v>
      </c>
      <c r="N862">
        <v>201</v>
      </c>
      <c r="O862">
        <f>-201+1500</f>
        <v>1299</v>
      </c>
    </row>
    <row r="863" spans="1:13">
      <c r="A863" s="438">
        <v>21205</v>
      </c>
      <c r="B863" s="398" t="s">
        <v>2258</v>
      </c>
      <c r="C863" s="307">
        <f t="shared" si="13"/>
        <v>1742</v>
      </c>
      <c r="D863" s="432"/>
      <c r="E863" s="432"/>
      <c r="F863" s="438">
        <v>1742</v>
      </c>
      <c r="G863" s="432"/>
      <c r="H863" s="432"/>
      <c r="I863" s="432"/>
      <c r="J863" s="432"/>
      <c r="K863" s="432"/>
      <c r="L863" s="432"/>
      <c r="M863" s="432"/>
    </row>
    <row r="864" spans="1:13">
      <c r="A864" s="438">
        <v>2120501</v>
      </c>
      <c r="B864" s="398" t="s">
        <v>2259</v>
      </c>
      <c r="C864" s="307">
        <f t="shared" si="13"/>
        <v>1742</v>
      </c>
      <c r="D864" s="432"/>
      <c r="E864" s="432"/>
      <c r="F864" s="438">
        <v>1742</v>
      </c>
      <c r="G864" s="432"/>
      <c r="H864" s="432"/>
      <c r="I864" s="432"/>
      <c r="J864" s="432"/>
      <c r="K864" s="432"/>
      <c r="L864" s="432"/>
      <c r="M864" s="432"/>
    </row>
    <row r="865" hidden="1" spans="1:13">
      <c r="A865" s="438">
        <v>21206</v>
      </c>
      <c r="B865" s="398" t="s">
        <v>2260</v>
      </c>
      <c r="C865" s="307">
        <f t="shared" si="13"/>
        <v>0</v>
      </c>
      <c r="D865" s="432"/>
      <c r="E865" s="432"/>
      <c r="F865" s="438"/>
      <c r="G865" s="432"/>
      <c r="H865" s="432"/>
      <c r="I865" s="432"/>
      <c r="J865" s="432"/>
      <c r="K865" s="432"/>
      <c r="L865" s="432"/>
      <c r="M865" s="432"/>
    </row>
    <row r="866" hidden="1" spans="1:13">
      <c r="A866" s="438">
        <v>2120601</v>
      </c>
      <c r="B866" s="398" t="s">
        <v>2261</v>
      </c>
      <c r="C866" s="307">
        <f t="shared" si="13"/>
        <v>0</v>
      </c>
      <c r="D866" s="432"/>
      <c r="E866" s="432"/>
      <c r="F866" s="438"/>
      <c r="G866" s="432"/>
      <c r="H866" s="432"/>
      <c r="I866" s="432"/>
      <c r="J866" s="432"/>
      <c r="K866" s="432"/>
      <c r="L866" s="432"/>
      <c r="M866" s="432"/>
    </row>
    <row r="867" hidden="1" spans="1:13">
      <c r="A867" s="438">
        <v>21299</v>
      </c>
      <c r="B867" s="398" t="s">
        <v>2262</v>
      </c>
      <c r="C867" s="307">
        <f t="shared" si="13"/>
        <v>0</v>
      </c>
      <c r="D867" s="432"/>
      <c r="E867" s="432"/>
      <c r="F867" s="438"/>
      <c r="G867" s="432"/>
      <c r="H867" s="432"/>
      <c r="I867" s="432"/>
      <c r="J867" s="432"/>
      <c r="K867" s="432"/>
      <c r="L867" s="432"/>
      <c r="M867" s="432"/>
    </row>
    <row r="868" hidden="1" spans="1:13">
      <c r="A868" s="438">
        <v>2129999</v>
      </c>
      <c r="B868" s="398" t="s">
        <v>2263</v>
      </c>
      <c r="C868" s="307">
        <f t="shared" si="13"/>
        <v>0</v>
      </c>
      <c r="D868" s="432"/>
      <c r="E868" s="432"/>
      <c r="F868" s="438"/>
      <c r="G868" s="432"/>
      <c r="H868" s="432"/>
      <c r="I868" s="432"/>
      <c r="J868" s="432"/>
      <c r="K868" s="432"/>
      <c r="L868" s="432"/>
      <c r="M868" s="432"/>
    </row>
    <row r="869" spans="1:15">
      <c r="A869" s="438">
        <v>213</v>
      </c>
      <c r="B869" s="439" t="s">
        <v>2264</v>
      </c>
      <c r="C869" s="307">
        <f t="shared" si="13"/>
        <v>147638</v>
      </c>
      <c r="D869" s="432"/>
      <c r="E869" s="432"/>
      <c r="F869" s="438">
        <v>11700</v>
      </c>
      <c r="G869" s="432">
        <v>211</v>
      </c>
      <c r="H869" s="432"/>
      <c r="I869" s="432">
        <v>727</v>
      </c>
      <c r="J869" s="432">
        <v>945</v>
      </c>
      <c r="K869" s="432">
        <v>10945</v>
      </c>
      <c r="L869" s="432">
        <v>62622</v>
      </c>
      <c r="M869" s="432">
        <v>24126</v>
      </c>
      <c r="N869">
        <v>33362</v>
      </c>
      <c r="O869">
        <v>3000</v>
      </c>
    </row>
    <row r="870" spans="1:15">
      <c r="A870" s="438">
        <v>21301</v>
      </c>
      <c r="B870" s="398" t="s">
        <v>2265</v>
      </c>
      <c r="C870" s="307">
        <f t="shared" si="13"/>
        <v>54403</v>
      </c>
      <c r="D870" s="432"/>
      <c r="E870" s="432"/>
      <c r="F870" s="445">
        <v>4642</v>
      </c>
      <c r="G870" s="432">
        <v>211</v>
      </c>
      <c r="H870" s="432"/>
      <c r="I870" s="432">
        <v>107</v>
      </c>
      <c r="J870" s="432">
        <v>0</v>
      </c>
      <c r="K870" s="432">
        <v>3261</v>
      </c>
      <c r="L870" s="432">
        <v>21675</v>
      </c>
      <c r="M870" s="432">
        <v>11147</v>
      </c>
      <c r="N870">
        <v>10360</v>
      </c>
      <c r="O870">
        <v>3000</v>
      </c>
    </row>
    <row r="871" spans="1:13">
      <c r="A871" s="438">
        <v>2130101</v>
      </c>
      <c r="B871" s="398" t="s">
        <v>1621</v>
      </c>
      <c r="C871" s="307">
        <f t="shared" si="13"/>
        <v>1605</v>
      </c>
      <c r="D871" s="432"/>
      <c r="E871" s="432"/>
      <c r="F871" s="445">
        <v>1535</v>
      </c>
      <c r="G871" s="432">
        <v>70</v>
      </c>
      <c r="H871" s="432"/>
      <c r="I871" s="432"/>
      <c r="J871" s="432"/>
      <c r="K871" s="432"/>
      <c r="L871" s="432"/>
      <c r="M871" s="432"/>
    </row>
    <row r="872" hidden="1" spans="1:13">
      <c r="A872" s="438">
        <v>2130102</v>
      </c>
      <c r="B872" s="398" t="s">
        <v>1622</v>
      </c>
      <c r="C872" s="307">
        <f t="shared" si="13"/>
        <v>0</v>
      </c>
      <c r="D872" s="432"/>
      <c r="E872" s="432"/>
      <c r="F872" s="438"/>
      <c r="G872" s="432"/>
      <c r="H872" s="432"/>
      <c r="I872" s="432"/>
      <c r="J872" s="432">
        <v>0</v>
      </c>
      <c r="K872" s="432"/>
      <c r="L872" s="432"/>
      <c r="M872" s="432"/>
    </row>
    <row r="873" hidden="1" spans="1:13">
      <c r="A873" s="438">
        <v>2130103</v>
      </c>
      <c r="B873" s="398" t="s">
        <v>1623</v>
      </c>
      <c r="C873" s="307">
        <f t="shared" si="13"/>
        <v>0</v>
      </c>
      <c r="D873" s="432"/>
      <c r="E873" s="432"/>
      <c r="F873" s="438"/>
      <c r="G873" s="432"/>
      <c r="H873" s="432"/>
      <c r="I873" s="432"/>
      <c r="J873" s="432"/>
      <c r="K873" s="432"/>
      <c r="L873" s="432"/>
      <c r="M873" s="432"/>
    </row>
    <row r="874" spans="1:13">
      <c r="A874" s="438">
        <v>2130104</v>
      </c>
      <c r="B874" s="398" t="s">
        <v>1630</v>
      </c>
      <c r="C874" s="307">
        <f t="shared" si="13"/>
        <v>3248</v>
      </c>
      <c r="D874" s="432"/>
      <c r="E874" s="432"/>
      <c r="F874" s="438">
        <v>3107</v>
      </c>
      <c r="G874" s="432">
        <v>141</v>
      </c>
      <c r="H874" s="432"/>
      <c r="I874" s="432"/>
      <c r="J874" s="432"/>
      <c r="K874" s="432"/>
      <c r="L874" s="432"/>
      <c r="M874" s="432"/>
    </row>
    <row r="875" hidden="1" spans="1:13">
      <c r="A875" s="438">
        <v>2130105</v>
      </c>
      <c r="B875" s="398" t="s">
        <v>2266</v>
      </c>
      <c r="C875" s="307">
        <f t="shared" si="13"/>
        <v>0</v>
      </c>
      <c r="D875" s="432"/>
      <c r="E875" s="432"/>
      <c r="F875" s="438"/>
      <c r="G875" s="432"/>
      <c r="H875" s="432"/>
      <c r="I875" s="432"/>
      <c r="J875" s="432"/>
      <c r="K875" s="432"/>
      <c r="L875" s="432"/>
      <c r="M875" s="432"/>
    </row>
    <row r="876" spans="1:13">
      <c r="A876" s="438">
        <v>2130106</v>
      </c>
      <c r="B876" s="398" t="s">
        <v>2267</v>
      </c>
      <c r="C876" s="307">
        <f t="shared" si="13"/>
        <v>164</v>
      </c>
      <c r="D876" s="432"/>
      <c r="E876" s="432"/>
      <c r="F876" s="438"/>
      <c r="G876" s="432"/>
      <c r="H876" s="432"/>
      <c r="I876" s="432"/>
      <c r="J876" s="432"/>
      <c r="K876" s="432"/>
      <c r="L876" s="432"/>
      <c r="M876" s="432">
        <v>164</v>
      </c>
    </row>
    <row r="877" spans="1:14">
      <c r="A877" s="438">
        <v>2130108</v>
      </c>
      <c r="B877" s="398" t="s">
        <v>2268</v>
      </c>
      <c r="C877" s="307">
        <f t="shared" si="13"/>
        <v>687</v>
      </c>
      <c r="D877" s="432"/>
      <c r="E877" s="432"/>
      <c r="F877" s="438"/>
      <c r="G877" s="432"/>
      <c r="H877" s="432"/>
      <c r="I877" s="432"/>
      <c r="J877" s="432"/>
      <c r="K877" s="432"/>
      <c r="L877" s="432">
        <v>222</v>
      </c>
      <c r="M877" s="432">
        <v>421</v>
      </c>
      <c r="N877">
        <v>44</v>
      </c>
    </row>
    <row r="878" hidden="1" spans="1:13">
      <c r="A878" s="438">
        <v>2130109</v>
      </c>
      <c r="B878" s="398" t="s">
        <v>2269</v>
      </c>
      <c r="C878" s="307">
        <f t="shared" si="13"/>
        <v>0</v>
      </c>
      <c r="D878" s="432"/>
      <c r="E878" s="432"/>
      <c r="F878" s="438"/>
      <c r="G878" s="432"/>
      <c r="H878" s="432"/>
      <c r="I878" s="432"/>
      <c r="J878" s="432"/>
      <c r="K878" s="432"/>
      <c r="L878" s="432"/>
      <c r="M878" s="432"/>
    </row>
    <row r="879" hidden="1" spans="1:13">
      <c r="A879" s="438">
        <v>2130110</v>
      </c>
      <c r="B879" s="398" t="s">
        <v>2270</v>
      </c>
      <c r="C879" s="307">
        <f t="shared" si="13"/>
        <v>0</v>
      </c>
      <c r="D879" s="432"/>
      <c r="E879" s="432"/>
      <c r="F879" s="438"/>
      <c r="G879" s="432"/>
      <c r="H879" s="432"/>
      <c r="I879" s="432"/>
      <c r="J879" s="432"/>
      <c r="K879" s="432"/>
      <c r="L879" s="432"/>
      <c r="M879" s="432"/>
    </row>
    <row r="880" hidden="1" spans="1:13">
      <c r="A880" s="438">
        <v>2130111</v>
      </c>
      <c r="B880" s="398" t="s">
        <v>2271</v>
      </c>
      <c r="C880" s="307">
        <f t="shared" si="13"/>
        <v>0</v>
      </c>
      <c r="D880" s="432"/>
      <c r="E880" s="432"/>
      <c r="F880" s="438"/>
      <c r="G880" s="432"/>
      <c r="H880" s="432"/>
      <c r="I880" s="432"/>
      <c r="J880" s="432"/>
      <c r="K880" s="432"/>
      <c r="L880" s="432"/>
      <c r="M880" s="432"/>
    </row>
    <row r="881" hidden="1" spans="1:13">
      <c r="A881" s="438">
        <v>2130112</v>
      </c>
      <c r="B881" s="398" t="s">
        <v>2272</v>
      </c>
      <c r="C881" s="307">
        <f t="shared" si="13"/>
        <v>0</v>
      </c>
      <c r="D881" s="432"/>
      <c r="E881" s="432"/>
      <c r="F881" s="438"/>
      <c r="G881" s="432"/>
      <c r="H881" s="432"/>
      <c r="I881" s="432"/>
      <c r="J881" s="432"/>
      <c r="K881" s="432"/>
      <c r="L881" s="432"/>
      <c r="M881" s="432"/>
    </row>
    <row r="882" hidden="1" spans="1:13">
      <c r="A882" s="438">
        <v>2130114</v>
      </c>
      <c r="B882" s="398" t="s">
        <v>2273</v>
      </c>
      <c r="C882" s="307">
        <f t="shared" si="13"/>
        <v>0</v>
      </c>
      <c r="D882" s="432"/>
      <c r="E882" s="432"/>
      <c r="F882" s="438"/>
      <c r="G882" s="432"/>
      <c r="H882" s="432"/>
      <c r="I882" s="432"/>
      <c r="J882" s="432"/>
      <c r="K882" s="432"/>
      <c r="L882" s="432"/>
      <c r="M882" s="432"/>
    </row>
    <row r="883" spans="1:14">
      <c r="A883" s="438">
        <v>2130119</v>
      </c>
      <c r="B883" s="398" t="s">
        <v>2274</v>
      </c>
      <c r="C883" s="307">
        <f t="shared" si="13"/>
        <v>96</v>
      </c>
      <c r="D883" s="432"/>
      <c r="E883" s="432"/>
      <c r="F883" s="438"/>
      <c r="G883" s="432"/>
      <c r="H883" s="432"/>
      <c r="I883" s="432"/>
      <c r="J883" s="432"/>
      <c r="K883" s="432"/>
      <c r="L883" s="432">
        <v>90</v>
      </c>
      <c r="M883" s="432"/>
      <c r="N883">
        <v>6</v>
      </c>
    </row>
    <row r="884" spans="1:13">
      <c r="A884" s="438">
        <v>2130120</v>
      </c>
      <c r="B884" s="398" t="s">
        <v>2275</v>
      </c>
      <c r="C884" s="307">
        <f t="shared" si="13"/>
        <v>11843</v>
      </c>
      <c r="D884" s="432"/>
      <c r="E884" s="432"/>
      <c r="F884" s="438"/>
      <c r="G884" s="432"/>
      <c r="H884" s="432"/>
      <c r="I884" s="432"/>
      <c r="J884" s="432"/>
      <c r="K884" s="432"/>
      <c r="L884" s="432">
        <v>11837</v>
      </c>
      <c r="M884" s="450">
        <v>6</v>
      </c>
    </row>
    <row r="885" hidden="1" spans="1:13">
      <c r="A885" s="438">
        <v>2130121</v>
      </c>
      <c r="B885" s="398" t="s">
        <v>2276</v>
      </c>
      <c r="C885" s="307">
        <f t="shared" si="13"/>
        <v>0</v>
      </c>
      <c r="D885" s="432"/>
      <c r="E885" s="432"/>
      <c r="F885" s="438"/>
      <c r="G885" s="432"/>
      <c r="H885" s="432"/>
      <c r="I885" s="432"/>
      <c r="J885" s="432"/>
      <c r="K885" s="432"/>
      <c r="L885" s="432"/>
      <c r="M885" s="432"/>
    </row>
    <row r="886" spans="1:15">
      <c r="A886" s="438">
        <v>2130122</v>
      </c>
      <c r="B886" s="398" t="s">
        <v>2277</v>
      </c>
      <c r="C886" s="307">
        <f t="shared" si="13"/>
        <v>20787</v>
      </c>
      <c r="D886" s="432"/>
      <c r="E886" s="432"/>
      <c r="F886" s="438"/>
      <c r="G886" s="432"/>
      <c r="H886" s="432"/>
      <c r="I886" s="432"/>
      <c r="J886" s="432"/>
      <c r="K886" s="432">
        <v>1114</v>
      </c>
      <c r="L886" s="432">
        <v>6108</v>
      </c>
      <c r="M886" s="432">
        <v>5906</v>
      </c>
      <c r="N886">
        <v>4659</v>
      </c>
      <c r="O886">
        <v>3000</v>
      </c>
    </row>
    <row r="887" spans="1:14">
      <c r="A887" s="438">
        <v>2130124</v>
      </c>
      <c r="B887" s="398" t="s">
        <v>2278</v>
      </c>
      <c r="C887" s="307">
        <f t="shared" si="13"/>
        <v>2285</v>
      </c>
      <c r="D887" s="432"/>
      <c r="E887" s="432"/>
      <c r="F887" s="438"/>
      <c r="G887" s="432"/>
      <c r="H887" s="432"/>
      <c r="I887" s="432"/>
      <c r="J887" s="432"/>
      <c r="K887" s="432"/>
      <c r="L887" s="432">
        <v>110</v>
      </c>
      <c r="M887" s="432">
        <v>2011</v>
      </c>
      <c r="N887">
        <v>164</v>
      </c>
    </row>
    <row r="888" hidden="1" spans="1:13">
      <c r="A888" s="438">
        <v>2130125</v>
      </c>
      <c r="B888" s="398" t="s">
        <v>2279</v>
      </c>
      <c r="C888" s="307">
        <f t="shared" si="13"/>
        <v>0</v>
      </c>
      <c r="D888" s="432"/>
      <c r="E888" s="432"/>
      <c r="F888" s="438"/>
      <c r="G888" s="432"/>
      <c r="H888" s="432"/>
      <c r="I888" s="432"/>
      <c r="J888" s="432"/>
      <c r="K888" s="432"/>
      <c r="L888" s="432"/>
      <c r="M888" s="432"/>
    </row>
    <row r="889" hidden="1" spans="1:13">
      <c r="A889" s="438">
        <v>2130126</v>
      </c>
      <c r="B889" s="398" t="s">
        <v>2280</v>
      </c>
      <c r="C889" s="307">
        <f t="shared" si="13"/>
        <v>0</v>
      </c>
      <c r="D889" s="432"/>
      <c r="E889" s="432"/>
      <c r="F889" s="438"/>
      <c r="G889" s="432"/>
      <c r="H889" s="432"/>
      <c r="I889" s="432"/>
      <c r="J889" s="432"/>
      <c r="K889" s="432"/>
      <c r="L889" s="432"/>
      <c r="M889" s="432"/>
    </row>
    <row r="890" spans="1:13">
      <c r="A890" s="438">
        <v>2130135</v>
      </c>
      <c r="B890" s="398" t="s">
        <v>2281</v>
      </c>
      <c r="C890" s="307">
        <f t="shared" si="13"/>
        <v>196</v>
      </c>
      <c r="D890" s="432"/>
      <c r="E890" s="432"/>
      <c r="F890" s="438"/>
      <c r="G890" s="432"/>
      <c r="H890" s="432"/>
      <c r="I890" s="432"/>
      <c r="J890" s="432"/>
      <c r="K890" s="432"/>
      <c r="L890" s="432"/>
      <c r="M890" s="432">
        <v>196</v>
      </c>
    </row>
    <row r="891" spans="1:14">
      <c r="A891" s="438">
        <v>2130142</v>
      </c>
      <c r="B891" s="398" t="s">
        <v>2282</v>
      </c>
      <c r="C891" s="307">
        <f t="shared" si="13"/>
        <v>7</v>
      </c>
      <c r="D891" s="432"/>
      <c r="E891" s="432"/>
      <c r="F891" s="438"/>
      <c r="G891" s="432"/>
      <c r="H891" s="432"/>
      <c r="I891" s="432"/>
      <c r="J891" s="432"/>
      <c r="K891" s="432"/>
      <c r="L891" s="432"/>
      <c r="M891" s="432"/>
      <c r="N891">
        <v>7</v>
      </c>
    </row>
    <row r="892" spans="1:14">
      <c r="A892" s="438">
        <v>2130148</v>
      </c>
      <c r="B892" s="398" t="s">
        <v>2283</v>
      </c>
      <c r="C892" s="307">
        <f t="shared" si="13"/>
        <v>253</v>
      </c>
      <c r="D892" s="432"/>
      <c r="E892" s="432"/>
      <c r="F892" s="438"/>
      <c r="G892" s="432"/>
      <c r="H892" s="432"/>
      <c r="I892" s="432">
        <v>107</v>
      </c>
      <c r="J892" s="432"/>
      <c r="K892" s="432"/>
      <c r="L892" s="432"/>
      <c r="M892" s="432">
        <v>126</v>
      </c>
      <c r="N892">
        <v>20</v>
      </c>
    </row>
    <row r="893" hidden="1" spans="1:13">
      <c r="A893" s="438">
        <v>2130152</v>
      </c>
      <c r="B893" s="398" t="s">
        <v>2284</v>
      </c>
      <c r="C893" s="307">
        <f t="shared" si="13"/>
        <v>0</v>
      </c>
      <c r="D893" s="432"/>
      <c r="E893" s="432"/>
      <c r="F893" s="438"/>
      <c r="G893" s="432"/>
      <c r="H893" s="432"/>
      <c r="I893" s="432"/>
      <c r="J893" s="432"/>
      <c r="K893" s="432"/>
      <c r="L893" s="432"/>
      <c r="M893" s="432"/>
    </row>
    <row r="894" spans="1:14">
      <c r="A894" s="438">
        <v>2130153</v>
      </c>
      <c r="B894" s="398" t="s">
        <v>2285</v>
      </c>
      <c r="C894" s="307">
        <f t="shared" si="13"/>
        <v>11864</v>
      </c>
      <c r="D894" s="432"/>
      <c r="E894" s="432"/>
      <c r="F894" s="438"/>
      <c r="G894" s="432"/>
      <c r="H894" s="432"/>
      <c r="I894" s="432"/>
      <c r="J894" s="432"/>
      <c r="K894" s="432">
        <v>2147</v>
      </c>
      <c r="L894" s="432">
        <v>3218</v>
      </c>
      <c r="M894" s="432">
        <v>1317</v>
      </c>
      <c r="N894">
        <v>5182</v>
      </c>
    </row>
    <row r="895" spans="1:14">
      <c r="A895" s="438">
        <v>2130199</v>
      </c>
      <c r="B895" s="398" t="s">
        <v>2286</v>
      </c>
      <c r="C895" s="307">
        <f t="shared" si="13"/>
        <v>1368</v>
      </c>
      <c r="D895" s="432"/>
      <c r="E895" s="432"/>
      <c r="F895" s="438"/>
      <c r="G895" s="432"/>
      <c r="H895" s="432"/>
      <c r="I895" s="432"/>
      <c r="J895" s="432"/>
      <c r="K895" s="432"/>
      <c r="L895" s="432">
        <v>90</v>
      </c>
      <c r="M895" s="432">
        <v>1000</v>
      </c>
      <c r="N895">
        <v>278</v>
      </c>
    </row>
    <row r="896" spans="1:14">
      <c r="A896" s="438">
        <v>21302</v>
      </c>
      <c r="B896" s="398" t="s">
        <v>2287</v>
      </c>
      <c r="C896" s="307">
        <f t="shared" si="13"/>
        <v>20150</v>
      </c>
      <c r="D896" s="432"/>
      <c r="E896" s="432"/>
      <c r="F896" s="438">
        <v>3265</v>
      </c>
      <c r="G896" s="432"/>
      <c r="H896" s="432"/>
      <c r="I896" s="432">
        <v>112</v>
      </c>
      <c r="J896" s="432"/>
      <c r="K896" s="432">
        <v>688</v>
      </c>
      <c r="L896" s="432">
        <v>7926</v>
      </c>
      <c r="M896" s="432">
        <v>2089</v>
      </c>
      <c r="N896">
        <v>6070</v>
      </c>
    </row>
    <row r="897" spans="1:13">
      <c r="A897" s="438">
        <v>2130201</v>
      </c>
      <c r="B897" s="398" t="s">
        <v>1621</v>
      </c>
      <c r="C897" s="307">
        <f t="shared" si="13"/>
        <v>377</v>
      </c>
      <c r="D897" s="432"/>
      <c r="E897" s="432"/>
      <c r="F897" s="438">
        <v>377</v>
      </c>
      <c r="G897" s="432"/>
      <c r="H897" s="432"/>
      <c r="I897" s="432"/>
      <c r="J897" s="432"/>
      <c r="K897" s="432"/>
      <c r="L897" s="432"/>
      <c r="M897" s="432"/>
    </row>
    <row r="898" hidden="1" spans="1:13">
      <c r="A898" s="438">
        <v>2130202</v>
      </c>
      <c r="B898" s="398" t="s">
        <v>1622</v>
      </c>
      <c r="C898" s="307">
        <f t="shared" si="13"/>
        <v>0</v>
      </c>
      <c r="D898" s="432"/>
      <c r="E898" s="432"/>
      <c r="F898" s="438"/>
      <c r="G898" s="432"/>
      <c r="H898" s="432"/>
      <c r="I898" s="432"/>
      <c r="J898" s="432"/>
      <c r="K898" s="432"/>
      <c r="L898" s="432"/>
      <c r="M898" s="432"/>
    </row>
    <row r="899" hidden="1" spans="1:13">
      <c r="A899" s="438">
        <v>2130203</v>
      </c>
      <c r="B899" s="398" t="s">
        <v>1623</v>
      </c>
      <c r="C899" s="307">
        <f t="shared" si="13"/>
        <v>0</v>
      </c>
      <c r="D899" s="432"/>
      <c r="E899" s="432"/>
      <c r="F899" s="438"/>
      <c r="G899" s="432"/>
      <c r="H899" s="432"/>
      <c r="I899" s="432"/>
      <c r="J899" s="432"/>
      <c r="K899" s="432"/>
      <c r="L899" s="432"/>
      <c r="M899" s="432"/>
    </row>
    <row r="900" spans="1:14">
      <c r="A900" s="438">
        <v>2130204</v>
      </c>
      <c r="B900" s="398" t="s">
        <v>2288</v>
      </c>
      <c r="C900" s="307">
        <f t="shared" si="13"/>
        <v>2904</v>
      </c>
      <c r="D900" s="432"/>
      <c r="E900" s="432"/>
      <c r="F900" s="438">
        <v>2888</v>
      </c>
      <c r="G900" s="432"/>
      <c r="H900" s="432"/>
      <c r="I900" s="432"/>
      <c r="J900" s="432"/>
      <c r="K900" s="432"/>
      <c r="L900" s="432"/>
      <c r="M900" s="432"/>
      <c r="N900">
        <v>16</v>
      </c>
    </row>
    <row r="901" spans="1:14">
      <c r="A901" s="438">
        <v>2130205</v>
      </c>
      <c r="B901" s="398" t="s">
        <v>2289</v>
      </c>
      <c r="C901" s="307">
        <f t="shared" si="13"/>
        <v>8606</v>
      </c>
      <c r="D901" s="432"/>
      <c r="E901" s="432"/>
      <c r="F901" s="438"/>
      <c r="G901" s="432"/>
      <c r="H901" s="432"/>
      <c r="I901" s="432">
        <v>0</v>
      </c>
      <c r="J901" s="432"/>
      <c r="K901" s="432"/>
      <c r="L901" s="432">
        <v>4463</v>
      </c>
      <c r="M901" s="432">
        <v>1638</v>
      </c>
      <c r="N901">
        <v>2505</v>
      </c>
    </row>
    <row r="902" hidden="1" spans="1:13">
      <c r="A902" s="438">
        <v>2130206</v>
      </c>
      <c r="B902" s="398" t="s">
        <v>2290</v>
      </c>
      <c r="C902" s="307">
        <f t="shared" ref="C902:C965" si="14">D902+E902+F902+G902+H902+I902+J902+K902+L902+M902+N902+O902</f>
        <v>0</v>
      </c>
      <c r="D902" s="432"/>
      <c r="E902" s="432"/>
      <c r="F902" s="438"/>
      <c r="G902" s="432"/>
      <c r="H902" s="432"/>
      <c r="I902" s="432"/>
      <c r="J902" s="432"/>
      <c r="K902" s="432"/>
      <c r="L902" s="432"/>
      <c r="M902" s="432"/>
    </row>
    <row r="903" spans="1:14">
      <c r="A903" s="438">
        <v>2130207</v>
      </c>
      <c r="B903" s="398" t="s">
        <v>2291</v>
      </c>
      <c r="C903" s="307">
        <f t="shared" si="14"/>
        <v>232</v>
      </c>
      <c r="D903" s="432"/>
      <c r="E903" s="432"/>
      <c r="F903" s="438"/>
      <c r="G903" s="432"/>
      <c r="H903" s="432"/>
      <c r="I903" s="432"/>
      <c r="J903" s="432"/>
      <c r="K903" s="432"/>
      <c r="L903" s="432">
        <v>20</v>
      </c>
      <c r="M903" s="432">
        <v>85</v>
      </c>
      <c r="N903">
        <v>127</v>
      </c>
    </row>
    <row r="904" hidden="1" spans="1:13">
      <c r="A904" s="438">
        <v>2130209</v>
      </c>
      <c r="B904" s="398" t="s">
        <v>2292</v>
      </c>
      <c r="C904" s="307">
        <f t="shared" si="14"/>
        <v>0</v>
      </c>
      <c r="D904" s="432"/>
      <c r="E904" s="432"/>
      <c r="F904" s="438"/>
      <c r="G904" s="432"/>
      <c r="H904" s="432"/>
      <c r="I904" s="432"/>
      <c r="J904" s="432"/>
      <c r="K904" s="432"/>
      <c r="L904" s="432"/>
      <c r="M904" s="432"/>
    </row>
    <row r="905" spans="1:14">
      <c r="A905" s="438">
        <v>2130211</v>
      </c>
      <c r="B905" s="398" t="s">
        <v>2293</v>
      </c>
      <c r="C905" s="307">
        <f t="shared" si="14"/>
        <v>39</v>
      </c>
      <c r="D905" s="432"/>
      <c r="E905" s="432"/>
      <c r="F905" s="438"/>
      <c r="G905" s="432"/>
      <c r="H905" s="432"/>
      <c r="I905" s="432"/>
      <c r="J905" s="432"/>
      <c r="K905" s="432"/>
      <c r="L905" s="432">
        <v>30</v>
      </c>
      <c r="M905" s="432">
        <v>9</v>
      </c>
      <c r="N905">
        <v>0</v>
      </c>
    </row>
    <row r="906" hidden="1" spans="1:13">
      <c r="A906" s="438">
        <v>2130212</v>
      </c>
      <c r="B906" s="398" t="s">
        <v>2294</v>
      </c>
      <c r="C906" s="307">
        <f t="shared" si="14"/>
        <v>0</v>
      </c>
      <c r="D906" s="432"/>
      <c r="E906" s="432"/>
      <c r="F906" s="438"/>
      <c r="G906" s="432"/>
      <c r="H906" s="432"/>
      <c r="I906" s="432"/>
      <c r="J906" s="432"/>
      <c r="K906" s="432"/>
      <c r="L906" s="432"/>
      <c r="M906" s="432"/>
    </row>
    <row r="907" hidden="1" spans="1:13">
      <c r="A907" s="438">
        <v>2130213</v>
      </c>
      <c r="B907" s="398" t="s">
        <v>2295</v>
      </c>
      <c r="C907" s="307">
        <f t="shared" si="14"/>
        <v>0</v>
      </c>
      <c r="D907" s="432"/>
      <c r="E907" s="432"/>
      <c r="F907" s="438"/>
      <c r="G907" s="432"/>
      <c r="H907" s="432"/>
      <c r="I907" s="432"/>
      <c r="J907" s="432"/>
      <c r="K907" s="432"/>
      <c r="L907" s="432"/>
      <c r="M907" s="432"/>
    </row>
    <row r="908" hidden="1" spans="1:13">
      <c r="A908" s="438">
        <v>2130217</v>
      </c>
      <c r="B908" s="398" t="s">
        <v>2296</v>
      </c>
      <c r="C908" s="307">
        <f t="shared" si="14"/>
        <v>0</v>
      </c>
      <c r="D908" s="432"/>
      <c r="E908" s="432"/>
      <c r="F908" s="438"/>
      <c r="G908" s="432"/>
      <c r="H908" s="432"/>
      <c r="I908" s="432"/>
      <c r="J908" s="432"/>
      <c r="K908" s="432"/>
      <c r="L908" s="432"/>
      <c r="M908" s="432"/>
    </row>
    <row r="909" hidden="1" spans="1:13">
      <c r="A909" s="438">
        <v>2130220</v>
      </c>
      <c r="B909" s="398" t="s">
        <v>2297</v>
      </c>
      <c r="C909" s="307">
        <f t="shared" si="14"/>
        <v>0</v>
      </c>
      <c r="D909" s="432"/>
      <c r="E909" s="432"/>
      <c r="F909" s="438"/>
      <c r="G909" s="432"/>
      <c r="H909" s="432"/>
      <c r="I909" s="432"/>
      <c r="J909" s="432"/>
      <c r="K909" s="432"/>
      <c r="L909" s="432"/>
      <c r="M909" s="432"/>
    </row>
    <row r="910" hidden="1" spans="1:13">
      <c r="A910" s="438">
        <v>2130221</v>
      </c>
      <c r="B910" s="398" t="s">
        <v>2298</v>
      </c>
      <c r="C910" s="307">
        <f t="shared" si="14"/>
        <v>0</v>
      </c>
      <c r="D910" s="432"/>
      <c r="E910" s="432"/>
      <c r="F910" s="438"/>
      <c r="G910" s="432"/>
      <c r="H910" s="432"/>
      <c r="I910" s="432"/>
      <c r="J910" s="432"/>
      <c r="K910" s="432"/>
      <c r="L910" s="432"/>
      <c r="M910" s="432"/>
    </row>
    <row r="911" hidden="1" spans="1:13">
      <c r="A911" s="438">
        <v>2130223</v>
      </c>
      <c r="B911" s="398" t="s">
        <v>2299</v>
      </c>
      <c r="C911" s="307">
        <f t="shared" si="14"/>
        <v>0</v>
      </c>
      <c r="D911" s="432"/>
      <c r="E911" s="432"/>
      <c r="F911" s="438"/>
      <c r="G911" s="432"/>
      <c r="H911" s="432"/>
      <c r="I911" s="432"/>
      <c r="J911" s="432"/>
      <c r="K911" s="432"/>
      <c r="L911" s="432"/>
      <c r="M911" s="432"/>
    </row>
    <row r="912" spans="1:14">
      <c r="A912" s="438">
        <v>2130226</v>
      </c>
      <c r="B912" s="398" t="s">
        <v>2300</v>
      </c>
      <c r="C912" s="307">
        <f t="shared" si="14"/>
        <v>179</v>
      </c>
      <c r="D912" s="432"/>
      <c r="E912" s="432"/>
      <c r="F912" s="438"/>
      <c r="G912" s="432"/>
      <c r="H912" s="432"/>
      <c r="I912" s="432"/>
      <c r="J912" s="432"/>
      <c r="K912" s="432"/>
      <c r="L912" s="432">
        <v>68</v>
      </c>
      <c r="M912" s="432">
        <v>69</v>
      </c>
      <c r="N912" s="452">
        <v>42</v>
      </c>
    </row>
    <row r="913" hidden="1" spans="1:13">
      <c r="A913" s="438">
        <v>2130227</v>
      </c>
      <c r="B913" s="398" t="s">
        <v>2301</v>
      </c>
      <c r="C913" s="307">
        <f t="shared" si="14"/>
        <v>0</v>
      </c>
      <c r="D913" s="432"/>
      <c r="E913" s="432"/>
      <c r="F913" s="438"/>
      <c r="G913" s="432"/>
      <c r="H913" s="432"/>
      <c r="I913" s="432"/>
      <c r="J913" s="432"/>
      <c r="K913" s="432"/>
      <c r="L913" s="432"/>
      <c r="M913" s="432"/>
    </row>
    <row r="914" spans="1:14">
      <c r="A914" s="438">
        <v>2130234</v>
      </c>
      <c r="B914" s="398" t="s">
        <v>2302</v>
      </c>
      <c r="C914" s="307">
        <f t="shared" si="14"/>
        <v>4901</v>
      </c>
      <c r="D914" s="432"/>
      <c r="E914" s="432"/>
      <c r="F914" s="438"/>
      <c r="G914" s="432"/>
      <c r="H914" s="432"/>
      <c r="I914" s="432">
        <v>100</v>
      </c>
      <c r="J914" s="432"/>
      <c r="K914" s="432">
        <v>316</v>
      </c>
      <c r="L914" s="432">
        <v>984</v>
      </c>
      <c r="M914" s="432">
        <v>155</v>
      </c>
      <c r="N914">
        <v>3346</v>
      </c>
    </row>
    <row r="915" hidden="1" spans="1:13">
      <c r="A915" s="438">
        <v>2130236</v>
      </c>
      <c r="B915" s="398" t="s">
        <v>2303</v>
      </c>
      <c r="C915" s="307">
        <f t="shared" si="14"/>
        <v>0</v>
      </c>
      <c r="D915" s="432"/>
      <c r="E915" s="432"/>
      <c r="F915" s="438"/>
      <c r="G915" s="432"/>
      <c r="H915" s="432"/>
      <c r="I915" s="432"/>
      <c r="J915" s="432"/>
      <c r="K915" s="432"/>
      <c r="L915" s="432"/>
      <c r="M915" s="432"/>
    </row>
    <row r="916" spans="1:13">
      <c r="A916" s="438">
        <v>2130237</v>
      </c>
      <c r="B916" s="398" t="s">
        <v>2272</v>
      </c>
      <c r="C916" s="307">
        <f t="shared" si="14"/>
        <v>235</v>
      </c>
      <c r="D916" s="432"/>
      <c r="E916" s="432"/>
      <c r="F916" s="438"/>
      <c r="G916" s="432"/>
      <c r="H916" s="432"/>
      <c r="I916" s="432"/>
      <c r="J916" s="432"/>
      <c r="K916" s="432"/>
      <c r="L916" s="432">
        <v>135</v>
      </c>
      <c r="M916" s="432">
        <v>100</v>
      </c>
    </row>
    <row r="917" spans="1:14">
      <c r="A917" s="438">
        <v>2130238</v>
      </c>
      <c r="B917" s="398" t="s">
        <v>2304</v>
      </c>
      <c r="C917" s="307">
        <f t="shared" si="14"/>
        <v>2665</v>
      </c>
      <c r="D917" s="432"/>
      <c r="E917" s="432"/>
      <c r="F917" s="438"/>
      <c r="G917" s="432"/>
      <c r="H917" s="432"/>
      <c r="I917" s="432"/>
      <c r="J917" s="432"/>
      <c r="K917" s="432">
        <v>372</v>
      </c>
      <c r="L917" s="432">
        <v>2226</v>
      </c>
      <c r="M917" s="432">
        <v>33</v>
      </c>
      <c r="N917" s="452">
        <v>34</v>
      </c>
    </row>
    <row r="918" spans="1:13">
      <c r="A918" s="438">
        <v>2130299</v>
      </c>
      <c r="B918" s="398" t="s">
        <v>2305</v>
      </c>
      <c r="C918" s="307">
        <f t="shared" si="14"/>
        <v>12</v>
      </c>
      <c r="D918" s="432"/>
      <c r="E918" s="432"/>
      <c r="F918" s="438"/>
      <c r="G918" s="432"/>
      <c r="H918" s="432"/>
      <c r="I918" s="432">
        <v>12</v>
      </c>
      <c r="J918" s="432"/>
      <c r="K918" s="432"/>
      <c r="L918" s="432"/>
      <c r="M918" s="432"/>
    </row>
    <row r="919" spans="1:14">
      <c r="A919" s="438">
        <v>21303</v>
      </c>
      <c r="B919" s="398" t="s">
        <v>2306</v>
      </c>
      <c r="C919" s="307">
        <f t="shared" si="14"/>
        <v>25022</v>
      </c>
      <c r="D919" s="432"/>
      <c r="E919" s="432"/>
      <c r="F919" s="438">
        <v>3793</v>
      </c>
      <c r="G919" s="432"/>
      <c r="H919" s="432"/>
      <c r="I919" s="432">
        <v>508</v>
      </c>
      <c r="J919" s="432"/>
      <c r="K919" s="432">
        <v>170</v>
      </c>
      <c r="L919" s="432">
        <v>3645</v>
      </c>
      <c r="M919" s="432">
        <v>2193</v>
      </c>
      <c r="N919">
        <v>14713</v>
      </c>
    </row>
    <row r="920" spans="1:13">
      <c r="A920" s="438">
        <v>2130301</v>
      </c>
      <c r="B920" s="398" t="s">
        <v>1621</v>
      </c>
      <c r="C920" s="307">
        <f t="shared" si="14"/>
        <v>572</v>
      </c>
      <c r="D920" s="432"/>
      <c r="E920" s="432"/>
      <c r="F920" s="438">
        <v>572</v>
      </c>
      <c r="G920" s="432"/>
      <c r="H920" s="432"/>
      <c r="I920" s="432"/>
      <c r="J920" s="432"/>
      <c r="K920" s="432"/>
      <c r="L920" s="432"/>
      <c r="M920" s="432"/>
    </row>
    <row r="921" hidden="1" spans="1:13">
      <c r="A921" s="438">
        <v>2130302</v>
      </c>
      <c r="B921" s="398" t="s">
        <v>1622</v>
      </c>
      <c r="C921" s="307">
        <f t="shared" si="14"/>
        <v>0</v>
      </c>
      <c r="D921" s="432"/>
      <c r="E921" s="432"/>
      <c r="F921" s="438"/>
      <c r="G921" s="432"/>
      <c r="H921" s="432"/>
      <c r="I921" s="432"/>
      <c r="J921" s="432"/>
      <c r="K921" s="432"/>
      <c r="L921" s="432"/>
      <c r="M921" s="432"/>
    </row>
    <row r="922" hidden="1" spans="1:13">
      <c r="A922" s="438">
        <v>2130303</v>
      </c>
      <c r="B922" s="398" t="s">
        <v>1623</v>
      </c>
      <c r="C922" s="307">
        <f t="shared" si="14"/>
        <v>0</v>
      </c>
      <c r="D922" s="432"/>
      <c r="E922" s="432"/>
      <c r="F922" s="438"/>
      <c r="G922" s="432"/>
      <c r="H922" s="432"/>
      <c r="I922" s="432"/>
      <c r="J922" s="432"/>
      <c r="K922" s="432"/>
      <c r="L922" s="432"/>
      <c r="M922" s="432"/>
    </row>
    <row r="923" spans="1:14">
      <c r="A923" s="438">
        <v>2130304</v>
      </c>
      <c r="B923" s="398" t="s">
        <v>2307</v>
      </c>
      <c r="C923" s="307">
        <f t="shared" si="14"/>
        <v>3332</v>
      </c>
      <c r="D923" s="432"/>
      <c r="E923" s="432"/>
      <c r="F923" s="438">
        <v>3221</v>
      </c>
      <c r="G923" s="432"/>
      <c r="H923" s="432"/>
      <c r="I923" s="432"/>
      <c r="J923" s="432"/>
      <c r="K923" s="432"/>
      <c r="L923" s="432"/>
      <c r="M923" s="432">
        <v>80</v>
      </c>
      <c r="N923">
        <v>31</v>
      </c>
    </row>
    <row r="924" spans="1:14">
      <c r="A924" s="438">
        <v>2130305</v>
      </c>
      <c r="B924" s="398" t="s">
        <v>2308</v>
      </c>
      <c r="C924" s="307">
        <f t="shared" si="14"/>
        <v>14699</v>
      </c>
      <c r="D924" s="432"/>
      <c r="E924" s="432"/>
      <c r="F924" s="438"/>
      <c r="G924" s="432"/>
      <c r="H924" s="432"/>
      <c r="I924" s="432"/>
      <c r="J924" s="432"/>
      <c r="K924" s="432"/>
      <c r="L924" s="432">
        <v>2529</v>
      </c>
      <c r="M924" s="450">
        <v>1579</v>
      </c>
      <c r="N924" s="452">
        <v>10591</v>
      </c>
    </row>
    <row r="925" spans="1:14">
      <c r="A925" s="438">
        <v>2130306</v>
      </c>
      <c r="B925" s="398" t="s">
        <v>2309</v>
      </c>
      <c r="C925" s="307">
        <f t="shared" si="14"/>
        <v>1556</v>
      </c>
      <c r="D925" s="432"/>
      <c r="E925" s="432"/>
      <c r="F925" s="438"/>
      <c r="G925" s="432"/>
      <c r="H925" s="432"/>
      <c r="I925" s="432">
        <v>337</v>
      </c>
      <c r="J925" s="432"/>
      <c r="K925" s="432"/>
      <c r="L925" s="432">
        <v>1116</v>
      </c>
      <c r="M925" s="432">
        <v>78</v>
      </c>
      <c r="N925">
        <v>25</v>
      </c>
    </row>
    <row r="926" hidden="1" spans="1:13">
      <c r="A926" s="438">
        <v>2130307</v>
      </c>
      <c r="B926" s="398" t="s">
        <v>2310</v>
      </c>
      <c r="C926" s="307">
        <f t="shared" si="14"/>
        <v>0</v>
      </c>
      <c r="D926" s="432"/>
      <c r="E926" s="432"/>
      <c r="F926" s="438"/>
      <c r="G926" s="432"/>
      <c r="H926" s="432"/>
      <c r="I926" s="432"/>
      <c r="J926" s="432"/>
      <c r="K926" s="432"/>
      <c r="L926" s="432"/>
      <c r="M926" s="432"/>
    </row>
    <row r="927" spans="1:13">
      <c r="A927" s="438">
        <v>2130308</v>
      </c>
      <c r="B927" s="398" t="s">
        <v>2311</v>
      </c>
      <c r="C927" s="307">
        <f t="shared" si="14"/>
        <v>30</v>
      </c>
      <c r="D927" s="432"/>
      <c r="E927" s="432"/>
      <c r="F927" s="438"/>
      <c r="G927" s="432"/>
      <c r="H927" s="432"/>
      <c r="I927" s="432"/>
      <c r="J927" s="432"/>
      <c r="K927" s="432"/>
      <c r="L927" s="432"/>
      <c r="M927" s="432">
        <v>30</v>
      </c>
    </row>
    <row r="928" hidden="1" spans="1:13">
      <c r="A928" s="438">
        <v>2130309</v>
      </c>
      <c r="B928" s="398" t="s">
        <v>2312</v>
      </c>
      <c r="C928" s="307">
        <f t="shared" si="14"/>
        <v>0</v>
      </c>
      <c r="D928" s="432"/>
      <c r="E928" s="432"/>
      <c r="F928" s="438"/>
      <c r="G928" s="432"/>
      <c r="H928" s="432"/>
      <c r="I928" s="432"/>
      <c r="J928" s="432"/>
      <c r="K928" s="432"/>
      <c r="L928" s="432"/>
      <c r="M928" s="432"/>
    </row>
    <row r="929" hidden="1" spans="1:13">
      <c r="A929" s="438">
        <v>2130310</v>
      </c>
      <c r="B929" s="398" t="s">
        <v>2313</v>
      </c>
      <c r="C929" s="307">
        <f t="shared" si="14"/>
        <v>0</v>
      </c>
      <c r="D929" s="432"/>
      <c r="E929" s="432"/>
      <c r="F929" s="438"/>
      <c r="G929" s="432"/>
      <c r="H929" s="432"/>
      <c r="I929" s="432"/>
      <c r="J929" s="432"/>
      <c r="K929" s="432"/>
      <c r="L929" s="432"/>
      <c r="M929" s="432"/>
    </row>
    <row r="930" hidden="1" spans="1:13">
      <c r="A930" s="438">
        <v>2130311</v>
      </c>
      <c r="B930" s="398" t="s">
        <v>2314</v>
      </c>
      <c r="C930" s="307">
        <f t="shared" si="14"/>
        <v>0</v>
      </c>
      <c r="D930" s="432"/>
      <c r="E930" s="432"/>
      <c r="F930" s="438"/>
      <c r="G930" s="432"/>
      <c r="H930" s="432"/>
      <c r="I930" s="432"/>
      <c r="J930" s="432"/>
      <c r="K930" s="432"/>
      <c r="L930" s="432"/>
      <c r="M930" s="432"/>
    </row>
    <row r="931" spans="1:13">
      <c r="A931" s="438">
        <v>2130312</v>
      </c>
      <c r="B931" s="398" t="s">
        <v>2315</v>
      </c>
      <c r="C931" s="307">
        <f t="shared" si="14"/>
        <v>110</v>
      </c>
      <c r="D931" s="432"/>
      <c r="E931" s="432"/>
      <c r="F931" s="438"/>
      <c r="G931" s="432"/>
      <c r="H931" s="432"/>
      <c r="I931" s="432"/>
      <c r="J931" s="432"/>
      <c r="K931" s="432"/>
      <c r="L931" s="432"/>
      <c r="M931" s="432">
        <v>110</v>
      </c>
    </row>
    <row r="932" spans="1:14">
      <c r="A932" s="438">
        <v>2130313</v>
      </c>
      <c r="B932" s="398" t="s">
        <v>2316</v>
      </c>
      <c r="C932" s="307">
        <f t="shared" si="14"/>
        <v>129</v>
      </c>
      <c r="D932" s="432"/>
      <c r="E932" s="432"/>
      <c r="F932" s="438"/>
      <c r="G932" s="432"/>
      <c r="H932" s="432"/>
      <c r="I932" s="432"/>
      <c r="J932" s="432"/>
      <c r="K932" s="432"/>
      <c r="L932" s="432"/>
      <c r="M932" s="432"/>
      <c r="N932">
        <v>129</v>
      </c>
    </row>
    <row r="933" spans="1:14">
      <c r="A933" s="438">
        <v>2130314</v>
      </c>
      <c r="B933" s="398" t="s">
        <v>2317</v>
      </c>
      <c r="C933" s="307">
        <f t="shared" si="14"/>
        <v>3804</v>
      </c>
      <c r="D933" s="432"/>
      <c r="E933" s="432"/>
      <c r="F933" s="438"/>
      <c r="G933" s="432"/>
      <c r="H933" s="432"/>
      <c r="I933" s="432">
        <v>119</v>
      </c>
      <c r="J933" s="432"/>
      <c r="K933" s="432"/>
      <c r="L933" s="432"/>
      <c r="M933" s="432">
        <v>200</v>
      </c>
      <c r="N933">
        <v>3485</v>
      </c>
    </row>
    <row r="934" spans="1:14">
      <c r="A934" s="438">
        <v>2130315</v>
      </c>
      <c r="B934" s="398" t="s">
        <v>2318</v>
      </c>
      <c r="C934" s="307">
        <f t="shared" si="14"/>
        <v>200</v>
      </c>
      <c r="D934" s="432"/>
      <c r="E934" s="432"/>
      <c r="F934" s="438"/>
      <c r="G934" s="432"/>
      <c r="H934" s="432"/>
      <c r="I934" s="432"/>
      <c r="J934" s="432"/>
      <c r="K934" s="432"/>
      <c r="L934" s="432"/>
      <c r="M934" s="432"/>
      <c r="N934">
        <v>200</v>
      </c>
    </row>
    <row r="935" spans="1:14">
      <c r="A935" s="438">
        <v>2130316</v>
      </c>
      <c r="B935" s="398" t="s">
        <v>2319</v>
      </c>
      <c r="C935" s="307">
        <f t="shared" si="14"/>
        <v>147</v>
      </c>
      <c r="D935" s="432"/>
      <c r="E935" s="432"/>
      <c r="F935" s="438"/>
      <c r="G935" s="432"/>
      <c r="H935" s="432"/>
      <c r="I935" s="432"/>
      <c r="J935" s="432"/>
      <c r="K935" s="432"/>
      <c r="L935" s="432"/>
      <c r="M935" s="432"/>
      <c r="N935">
        <v>147</v>
      </c>
    </row>
    <row r="936" hidden="1" spans="1:13">
      <c r="A936" s="438">
        <v>2130317</v>
      </c>
      <c r="B936" s="398" t="s">
        <v>2320</v>
      </c>
      <c r="C936" s="307">
        <f t="shared" si="14"/>
        <v>0</v>
      </c>
      <c r="D936" s="432"/>
      <c r="E936" s="432"/>
      <c r="F936" s="438"/>
      <c r="G936" s="432"/>
      <c r="H936" s="432"/>
      <c r="I936" s="432"/>
      <c r="J936" s="432"/>
      <c r="K936" s="432"/>
      <c r="L936" s="432"/>
      <c r="M936" s="432"/>
    </row>
    <row r="937" hidden="1" spans="1:13">
      <c r="A937" s="438">
        <v>2130318</v>
      </c>
      <c r="B937" s="398" t="s">
        <v>2321</v>
      </c>
      <c r="C937" s="307">
        <f t="shared" si="14"/>
        <v>0</v>
      </c>
      <c r="D937" s="432"/>
      <c r="E937" s="432"/>
      <c r="F937" s="438"/>
      <c r="G937" s="432"/>
      <c r="H937" s="432"/>
      <c r="I937" s="432"/>
      <c r="J937" s="432"/>
      <c r="K937" s="432"/>
      <c r="L937" s="432"/>
      <c r="M937" s="432"/>
    </row>
    <row r="938" hidden="1" spans="1:13">
      <c r="A938" s="438">
        <v>2130319</v>
      </c>
      <c r="B938" s="398" t="s">
        <v>2322</v>
      </c>
      <c r="C938" s="307">
        <f t="shared" si="14"/>
        <v>0</v>
      </c>
      <c r="D938" s="432"/>
      <c r="E938" s="432"/>
      <c r="F938" s="438"/>
      <c r="G938" s="432"/>
      <c r="H938" s="432"/>
      <c r="I938" s="432"/>
      <c r="J938" s="432"/>
      <c r="K938" s="432"/>
      <c r="L938" s="432"/>
      <c r="M938" s="432"/>
    </row>
    <row r="939" spans="1:14">
      <c r="A939" s="438">
        <v>2130321</v>
      </c>
      <c r="B939" s="398" t="s">
        <v>2323</v>
      </c>
      <c r="C939" s="307">
        <f t="shared" si="14"/>
        <v>8</v>
      </c>
      <c r="D939" s="432"/>
      <c r="E939" s="432"/>
      <c r="F939" s="438"/>
      <c r="G939" s="432"/>
      <c r="H939" s="432"/>
      <c r="I939" s="432"/>
      <c r="J939" s="432"/>
      <c r="K939" s="432"/>
      <c r="L939" s="432"/>
      <c r="M939" s="432"/>
      <c r="N939">
        <v>8</v>
      </c>
    </row>
    <row r="940" hidden="1" spans="1:13">
      <c r="A940" s="438">
        <v>2130322</v>
      </c>
      <c r="B940" s="398" t="s">
        <v>2324</v>
      </c>
      <c r="C940" s="307">
        <f t="shared" si="14"/>
        <v>0</v>
      </c>
      <c r="D940" s="432"/>
      <c r="E940" s="432"/>
      <c r="F940" s="438"/>
      <c r="G940" s="432"/>
      <c r="H940" s="432"/>
      <c r="I940" s="432"/>
      <c r="J940" s="432"/>
      <c r="K940" s="432"/>
      <c r="L940" s="432"/>
      <c r="M940" s="432"/>
    </row>
    <row r="941" spans="1:13">
      <c r="A941" s="438">
        <v>2130333</v>
      </c>
      <c r="B941" s="398" t="s">
        <v>2299</v>
      </c>
      <c r="C941" s="307">
        <f t="shared" si="14"/>
        <v>58</v>
      </c>
      <c r="D941" s="432"/>
      <c r="E941" s="432"/>
      <c r="F941" s="438"/>
      <c r="G941" s="432"/>
      <c r="H941" s="432"/>
      <c r="I941" s="432"/>
      <c r="J941" s="432"/>
      <c r="K941" s="432"/>
      <c r="L941" s="432"/>
      <c r="M941" s="432">
        <v>58</v>
      </c>
    </row>
    <row r="942" spans="1:13">
      <c r="A942" s="438">
        <v>2130334</v>
      </c>
      <c r="B942" s="398" t="s">
        <v>2325</v>
      </c>
      <c r="C942" s="307">
        <f t="shared" si="14"/>
        <v>8</v>
      </c>
      <c r="D942" s="432"/>
      <c r="E942" s="432"/>
      <c r="F942" s="438"/>
      <c r="G942" s="432"/>
      <c r="H942" s="432"/>
      <c r="I942" s="432"/>
      <c r="J942" s="432"/>
      <c r="K942" s="432"/>
      <c r="L942" s="432"/>
      <c r="M942" s="432">
        <v>8</v>
      </c>
    </row>
    <row r="943" spans="1:14">
      <c r="A943" s="438">
        <v>2130335</v>
      </c>
      <c r="B943" s="398" t="s">
        <v>2326</v>
      </c>
      <c r="C943" s="307">
        <f t="shared" si="14"/>
        <v>47</v>
      </c>
      <c r="D943" s="432"/>
      <c r="E943" s="432"/>
      <c r="F943" s="438"/>
      <c r="G943" s="432"/>
      <c r="H943" s="432"/>
      <c r="I943" s="432"/>
      <c r="J943" s="432"/>
      <c r="K943" s="432"/>
      <c r="L943" s="432"/>
      <c r="M943" s="432"/>
      <c r="N943">
        <v>47</v>
      </c>
    </row>
    <row r="944" hidden="1" spans="1:13">
      <c r="A944" s="438">
        <v>2130336</v>
      </c>
      <c r="B944" s="398" t="s">
        <v>2327</v>
      </c>
      <c r="C944" s="307">
        <f t="shared" si="14"/>
        <v>0</v>
      </c>
      <c r="D944" s="432"/>
      <c r="E944" s="432"/>
      <c r="F944" s="438"/>
      <c r="G944" s="432"/>
      <c r="H944" s="432"/>
      <c r="I944" s="432"/>
      <c r="J944" s="432"/>
      <c r="K944" s="432"/>
      <c r="L944" s="432"/>
      <c r="M944" s="432"/>
    </row>
    <row r="945" hidden="1" spans="1:13">
      <c r="A945" s="438">
        <v>2130337</v>
      </c>
      <c r="B945" s="398" t="s">
        <v>2328</v>
      </c>
      <c r="C945" s="307">
        <f t="shared" si="14"/>
        <v>0</v>
      </c>
      <c r="D945" s="432"/>
      <c r="E945" s="432"/>
      <c r="F945" s="438"/>
      <c r="G945" s="432"/>
      <c r="H945" s="432"/>
      <c r="I945" s="432"/>
      <c r="J945" s="432"/>
      <c r="K945" s="432"/>
      <c r="L945" s="432"/>
      <c r="M945" s="432"/>
    </row>
    <row r="946" spans="1:14">
      <c r="A946" s="438">
        <v>2130399</v>
      </c>
      <c r="B946" s="398" t="s">
        <v>2329</v>
      </c>
      <c r="C946" s="307">
        <f t="shared" si="14"/>
        <v>322</v>
      </c>
      <c r="D946" s="432"/>
      <c r="E946" s="432"/>
      <c r="F946" s="438"/>
      <c r="G946" s="432"/>
      <c r="H946" s="432"/>
      <c r="I946" s="432">
        <v>52</v>
      </c>
      <c r="J946" s="432"/>
      <c r="K946" s="432">
        <v>170</v>
      </c>
      <c r="L946" s="432"/>
      <c r="M946" s="432">
        <v>50</v>
      </c>
      <c r="N946">
        <v>50</v>
      </c>
    </row>
    <row r="947" spans="1:14">
      <c r="A947" s="438">
        <v>21305</v>
      </c>
      <c r="B947" s="398" t="s">
        <v>2330</v>
      </c>
      <c r="C947" s="307">
        <f t="shared" si="14"/>
        <v>27190</v>
      </c>
      <c r="D947" s="432"/>
      <c r="E947" s="432"/>
      <c r="F947" s="438"/>
      <c r="G947" s="432"/>
      <c r="H947" s="432"/>
      <c r="I947" s="432">
        <v>0</v>
      </c>
      <c r="J947" s="432">
        <v>945</v>
      </c>
      <c r="K947" s="432">
        <v>1000</v>
      </c>
      <c r="L947" s="432">
        <v>17836</v>
      </c>
      <c r="M947" s="432">
        <v>5478</v>
      </c>
      <c r="N947">
        <v>1931</v>
      </c>
    </row>
    <row r="948" hidden="1" spans="1:13">
      <c r="A948" s="438">
        <v>2130501</v>
      </c>
      <c r="B948" s="398" t="s">
        <v>1621</v>
      </c>
      <c r="C948" s="307">
        <f t="shared" si="14"/>
        <v>0</v>
      </c>
      <c r="D948" s="432"/>
      <c r="E948" s="432"/>
      <c r="F948" s="438"/>
      <c r="G948" s="432"/>
      <c r="H948" s="432"/>
      <c r="I948" s="432"/>
      <c r="J948" s="432"/>
      <c r="K948" s="432"/>
      <c r="L948" s="432"/>
      <c r="M948" s="432"/>
    </row>
    <row r="949" hidden="1" spans="1:13">
      <c r="A949" s="438">
        <v>2130502</v>
      </c>
      <c r="B949" s="398" t="s">
        <v>1622</v>
      </c>
      <c r="C949" s="307">
        <f t="shared" si="14"/>
        <v>0</v>
      </c>
      <c r="D949" s="432"/>
      <c r="E949" s="432"/>
      <c r="F949" s="438"/>
      <c r="G949" s="432"/>
      <c r="H949" s="432"/>
      <c r="I949" s="432"/>
      <c r="J949" s="432"/>
      <c r="K949" s="432"/>
      <c r="L949" s="432"/>
      <c r="M949" s="432"/>
    </row>
    <row r="950" hidden="1" spans="1:13">
      <c r="A950" s="438">
        <v>2130503</v>
      </c>
      <c r="B950" s="398" t="s">
        <v>1623</v>
      </c>
      <c r="C950" s="307">
        <f t="shared" si="14"/>
        <v>0</v>
      </c>
      <c r="D950" s="432"/>
      <c r="E950" s="432"/>
      <c r="F950" s="438"/>
      <c r="G950" s="432"/>
      <c r="H950" s="432"/>
      <c r="I950" s="432"/>
      <c r="J950" s="432"/>
      <c r="K950" s="432"/>
      <c r="L950" s="432"/>
      <c r="M950" s="432"/>
    </row>
    <row r="951" spans="1:14">
      <c r="A951" s="438">
        <v>2130504</v>
      </c>
      <c r="B951" s="398" t="s">
        <v>2331</v>
      </c>
      <c r="C951" s="307">
        <f t="shared" si="14"/>
        <v>9101</v>
      </c>
      <c r="D951" s="432"/>
      <c r="E951" s="432"/>
      <c r="F951" s="438"/>
      <c r="G951" s="432"/>
      <c r="H951" s="432"/>
      <c r="I951" s="432"/>
      <c r="J951" s="432"/>
      <c r="K951" s="432"/>
      <c r="L951" s="432">
        <v>3994</v>
      </c>
      <c r="M951" s="432">
        <v>4376</v>
      </c>
      <c r="N951">
        <v>731</v>
      </c>
    </row>
    <row r="952" spans="1:14">
      <c r="A952" s="438">
        <v>2130505</v>
      </c>
      <c r="B952" s="398" t="s">
        <v>2332</v>
      </c>
      <c r="C952" s="307">
        <f t="shared" si="14"/>
        <v>14568</v>
      </c>
      <c r="D952" s="432"/>
      <c r="E952" s="432"/>
      <c r="F952" s="438"/>
      <c r="G952" s="432"/>
      <c r="H952" s="432"/>
      <c r="I952" s="432">
        <v>0</v>
      </c>
      <c r="J952" s="432"/>
      <c r="K952" s="432"/>
      <c r="L952" s="432">
        <v>13802</v>
      </c>
      <c r="M952" s="432">
        <v>525</v>
      </c>
      <c r="N952">
        <v>241</v>
      </c>
    </row>
    <row r="953" spans="1:14">
      <c r="A953" s="438">
        <v>2130506</v>
      </c>
      <c r="B953" s="398" t="s">
        <v>2333</v>
      </c>
      <c r="C953" s="307">
        <f t="shared" si="14"/>
        <v>1170</v>
      </c>
      <c r="D953" s="432"/>
      <c r="E953" s="432"/>
      <c r="F953" s="438"/>
      <c r="G953" s="432"/>
      <c r="H953" s="432"/>
      <c r="I953" s="432"/>
      <c r="J953" s="432">
        <v>945</v>
      </c>
      <c r="K953" s="432"/>
      <c r="L953" s="432"/>
      <c r="M953" s="432">
        <v>210</v>
      </c>
      <c r="N953">
        <v>15</v>
      </c>
    </row>
    <row r="954" hidden="1" spans="1:13">
      <c r="A954" s="438">
        <v>2130507</v>
      </c>
      <c r="B954" s="398" t="s">
        <v>2334</v>
      </c>
      <c r="C954" s="307">
        <f t="shared" si="14"/>
        <v>0</v>
      </c>
      <c r="D954" s="432"/>
      <c r="E954" s="432"/>
      <c r="F954" s="438"/>
      <c r="G954" s="432"/>
      <c r="H954" s="432"/>
      <c r="I954" s="432"/>
      <c r="J954" s="432"/>
      <c r="K954" s="432"/>
      <c r="L954" s="432"/>
      <c r="M954" s="432"/>
    </row>
    <row r="955" hidden="1" spans="1:13">
      <c r="A955" s="438">
        <v>2130508</v>
      </c>
      <c r="B955" s="398" t="s">
        <v>2335</v>
      </c>
      <c r="C955" s="307">
        <f t="shared" si="14"/>
        <v>0</v>
      </c>
      <c r="D955" s="432"/>
      <c r="E955" s="432"/>
      <c r="F955" s="438"/>
      <c r="G955" s="432"/>
      <c r="H955" s="432"/>
      <c r="I955" s="432"/>
      <c r="J955" s="432"/>
      <c r="K955" s="432"/>
      <c r="L955" s="432"/>
      <c r="M955" s="432"/>
    </row>
    <row r="956" hidden="1" spans="1:13">
      <c r="A956" s="438">
        <v>2130550</v>
      </c>
      <c r="B956" s="398" t="s">
        <v>1630</v>
      </c>
      <c r="C956" s="307">
        <f t="shared" si="14"/>
        <v>0</v>
      </c>
      <c r="D956" s="432"/>
      <c r="E956" s="432"/>
      <c r="F956" s="438"/>
      <c r="G956" s="432"/>
      <c r="H956" s="432"/>
      <c r="I956" s="432"/>
      <c r="J956" s="432"/>
      <c r="K956" s="432"/>
      <c r="L956" s="432"/>
      <c r="M956" s="432"/>
    </row>
    <row r="957" spans="1:14">
      <c r="A957" s="438">
        <v>2130599</v>
      </c>
      <c r="B957" s="398" t="s">
        <v>2336</v>
      </c>
      <c r="C957" s="307">
        <f t="shared" si="14"/>
        <v>2351</v>
      </c>
      <c r="D957" s="432"/>
      <c r="E957" s="432"/>
      <c r="F957" s="438"/>
      <c r="G957" s="432"/>
      <c r="H957" s="432"/>
      <c r="I957" s="432"/>
      <c r="J957" s="432"/>
      <c r="K957" s="432">
        <v>1000</v>
      </c>
      <c r="L957" s="432">
        <v>40</v>
      </c>
      <c r="M957" s="432">
        <v>367</v>
      </c>
      <c r="N957">
        <v>944</v>
      </c>
    </row>
    <row r="958" spans="1:14">
      <c r="A958" s="438">
        <v>21307</v>
      </c>
      <c r="B958" s="398" t="s">
        <v>2337</v>
      </c>
      <c r="C958" s="307">
        <f t="shared" si="14"/>
        <v>10260</v>
      </c>
      <c r="D958" s="432"/>
      <c r="E958" s="432"/>
      <c r="F958" s="438"/>
      <c r="G958" s="432"/>
      <c r="H958" s="432"/>
      <c r="I958" s="432"/>
      <c r="J958" s="432"/>
      <c r="K958" s="432">
        <v>3619</v>
      </c>
      <c r="L958" s="432">
        <v>5258</v>
      </c>
      <c r="M958" s="432">
        <v>1110</v>
      </c>
      <c r="N958" s="452">
        <v>273</v>
      </c>
    </row>
    <row r="959" spans="1:14">
      <c r="A959" s="438">
        <v>2130701</v>
      </c>
      <c r="B959" s="398" t="s">
        <v>2338</v>
      </c>
      <c r="C959" s="307">
        <f t="shared" si="14"/>
        <v>10260</v>
      </c>
      <c r="D959" s="432"/>
      <c r="E959" s="432"/>
      <c r="F959" s="438"/>
      <c r="G959" s="432"/>
      <c r="H959" s="432"/>
      <c r="I959" s="432"/>
      <c r="J959" s="432"/>
      <c r="K959" s="432">
        <v>3619</v>
      </c>
      <c r="L959" s="432">
        <v>5258</v>
      </c>
      <c r="M959" s="432">
        <v>1110</v>
      </c>
      <c r="N959" s="452">
        <v>273</v>
      </c>
    </row>
    <row r="960" hidden="1" spans="1:13">
      <c r="A960" s="438">
        <v>2130704</v>
      </c>
      <c r="B960" s="398" t="s">
        <v>2339</v>
      </c>
      <c r="C960" s="307">
        <f t="shared" si="14"/>
        <v>0</v>
      </c>
      <c r="D960" s="432"/>
      <c r="E960" s="432"/>
      <c r="F960" s="438"/>
      <c r="G960" s="432"/>
      <c r="H960" s="432"/>
      <c r="I960" s="432"/>
      <c r="J960" s="432"/>
      <c r="K960" s="432"/>
      <c r="L960" s="432"/>
      <c r="M960" s="432"/>
    </row>
    <row r="961" hidden="1" spans="1:13">
      <c r="A961" s="438">
        <v>2130705</v>
      </c>
      <c r="B961" s="398" t="s">
        <v>2340</v>
      </c>
      <c r="C961" s="307">
        <f t="shared" si="14"/>
        <v>0</v>
      </c>
      <c r="D961" s="432"/>
      <c r="E961" s="432"/>
      <c r="F961" s="438"/>
      <c r="G961" s="432"/>
      <c r="H961" s="432"/>
      <c r="I961" s="432"/>
      <c r="J961" s="432"/>
      <c r="K961" s="432"/>
      <c r="L961" s="432"/>
      <c r="M961" s="432"/>
    </row>
    <row r="962" hidden="1" spans="1:13">
      <c r="A962" s="438">
        <v>2130706</v>
      </c>
      <c r="B962" s="398" t="s">
        <v>2341</v>
      </c>
      <c r="C962" s="307">
        <f t="shared" si="14"/>
        <v>0</v>
      </c>
      <c r="D962" s="432"/>
      <c r="E962" s="432"/>
      <c r="F962" s="438"/>
      <c r="G962" s="432"/>
      <c r="H962" s="432"/>
      <c r="I962" s="432"/>
      <c r="J962" s="432"/>
      <c r="K962" s="432"/>
      <c r="L962" s="432"/>
      <c r="M962" s="432"/>
    </row>
    <row r="963" hidden="1" spans="1:13">
      <c r="A963" s="438">
        <v>2130707</v>
      </c>
      <c r="B963" s="398" t="s">
        <v>2342</v>
      </c>
      <c r="C963" s="307">
        <f t="shared" si="14"/>
        <v>0</v>
      </c>
      <c r="D963" s="432"/>
      <c r="E963" s="432"/>
      <c r="F963" s="438"/>
      <c r="G963" s="432"/>
      <c r="H963" s="432"/>
      <c r="I963" s="432"/>
      <c r="J963" s="432"/>
      <c r="K963" s="432"/>
      <c r="L963" s="432"/>
      <c r="M963" s="432"/>
    </row>
    <row r="964" hidden="1" spans="1:13">
      <c r="A964" s="438">
        <v>2130799</v>
      </c>
      <c r="B964" s="398" t="s">
        <v>2343</v>
      </c>
      <c r="C964" s="307">
        <f t="shared" si="14"/>
        <v>0</v>
      </c>
      <c r="D964" s="432"/>
      <c r="E964" s="432"/>
      <c r="F964" s="438"/>
      <c r="G964" s="432"/>
      <c r="H964" s="432"/>
      <c r="I964" s="432"/>
      <c r="J964" s="432"/>
      <c r="K964" s="432"/>
      <c r="L964" s="432"/>
      <c r="M964" s="432"/>
    </row>
    <row r="965" spans="1:14">
      <c r="A965" s="438">
        <v>21308</v>
      </c>
      <c r="B965" s="398" t="s">
        <v>2344</v>
      </c>
      <c r="C965" s="307">
        <f t="shared" si="14"/>
        <v>10613</v>
      </c>
      <c r="D965" s="432"/>
      <c r="E965" s="432"/>
      <c r="F965" s="438"/>
      <c r="G965" s="432"/>
      <c r="H965" s="432"/>
      <c r="I965" s="432"/>
      <c r="J965" s="432"/>
      <c r="K965" s="432">
        <v>2207</v>
      </c>
      <c r="L965" s="432">
        <v>6282</v>
      </c>
      <c r="M965" s="432">
        <v>2109</v>
      </c>
      <c r="N965">
        <v>15</v>
      </c>
    </row>
    <row r="966" hidden="1" spans="1:13">
      <c r="A966" s="438">
        <v>2130801</v>
      </c>
      <c r="B966" s="398" t="s">
        <v>2345</v>
      </c>
      <c r="C966" s="307">
        <f t="shared" ref="C966:C1029" si="15">D966+E966+F966+G966+H966+I966+J966+K966+L966+M966+N966+O966</f>
        <v>0</v>
      </c>
      <c r="D966" s="432"/>
      <c r="E966" s="432"/>
      <c r="F966" s="438"/>
      <c r="G966" s="432"/>
      <c r="H966" s="432"/>
      <c r="I966" s="432"/>
      <c r="J966" s="432"/>
      <c r="K966" s="432"/>
      <c r="L966" s="432"/>
      <c r="M966" s="432"/>
    </row>
    <row r="967" spans="1:14">
      <c r="A967" s="438">
        <v>2130803</v>
      </c>
      <c r="B967" s="398" t="s">
        <v>2346</v>
      </c>
      <c r="C967" s="307">
        <f t="shared" si="15"/>
        <v>8525</v>
      </c>
      <c r="D967" s="432"/>
      <c r="E967" s="432"/>
      <c r="F967" s="438"/>
      <c r="G967" s="432"/>
      <c r="H967" s="432"/>
      <c r="I967" s="432"/>
      <c r="J967" s="432"/>
      <c r="K967" s="432">
        <v>2011</v>
      </c>
      <c r="L967" s="432">
        <v>5431</v>
      </c>
      <c r="M967" s="432">
        <v>1068</v>
      </c>
      <c r="N967">
        <v>15</v>
      </c>
    </row>
    <row r="968" spans="1:13">
      <c r="A968" s="438">
        <v>2130804</v>
      </c>
      <c r="B968" s="398" t="s">
        <v>2347</v>
      </c>
      <c r="C968" s="307">
        <f t="shared" si="15"/>
        <v>2088</v>
      </c>
      <c r="D968" s="432"/>
      <c r="E968" s="432"/>
      <c r="F968" s="438"/>
      <c r="G968" s="432"/>
      <c r="H968" s="432"/>
      <c r="I968" s="432"/>
      <c r="J968" s="432"/>
      <c r="K968" s="432">
        <v>196</v>
      </c>
      <c r="L968" s="432">
        <v>851</v>
      </c>
      <c r="M968" s="432">
        <v>1041</v>
      </c>
    </row>
    <row r="969" hidden="1" spans="1:13">
      <c r="A969" s="438">
        <v>2130805</v>
      </c>
      <c r="B969" s="398" t="s">
        <v>2348</v>
      </c>
      <c r="C969" s="307">
        <f t="shared" si="15"/>
        <v>0</v>
      </c>
      <c r="D969" s="432"/>
      <c r="E969" s="432"/>
      <c r="F969" s="438"/>
      <c r="G969" s="432"/>
      <c r="H969" s="432"/>
      <c r="I969" s="432"/>
      <c r="J969" s="432"/>
      <c r="K969" s="432"/>
      <c r="L969" s="432"/>
      <c r="M969" s="432"/>
    </row>
    <row r="970" hidden="1" spans="1:13">
      <c r="A970" s="438">
        <v>2130899</v>
      </c>
      <c r="B970" s="398" t="s">
        <v>2349</v>
      </c>
      <c r="C970" s="307">
        <f t="shared" si="15"/>
        <v>0</v>
      </c>
      <c r="D970" s="432"/>
      <c r="E970" s="432"/>
      <c r="F970" s="438"/>
      <c r="G970" s="432"/>
      <c r="H970" s="432"/>
      <c r="I970" s="432"/>
      <c r="J970" s="432"/>
      <c r="K970" s="432"/>
      <c r="L970" s="432"/>
      <c r="M970" s="432"/>
    </row>
    <row r="971" hidden="1" spans="1:13">
      <c r="A971" s="438">
        <v>21309</v>
      </c>
      <c r="B971" s="398" t="s">
        <v>2350</v>
      </c>
      <c r="C971" s="307">
        <f t="shared" si="15"/>
        <v>0</v>
      </c>
      <c r="D971" s="432"/>
      <c r="E971" s="432"/>
      <c r="F971" s="438"/>
      <c r="G971" s="432"/>
      <c r="H971" s="432"/>
      <c r="I971" s="432"/>
      <c r="J971" s="432"/>
      <c r="K971" s="432"/>
      <c r="L971" s="432"/>
      <c r="M971" s="432"/>
    </row>
    <row r="972" hidden="1" spans="1:13">
      <c r="A972" s="438">
        <v>2130901</v>
      </c>
      <c r="B972" s="398" t="s">
        <v>2351</v>
      </c>
      <c r="C972" s="307">
        <f t="shared" si="15"/>
        <v>0</v>
      </c>
      <c r="D972" s="432"/>
      <c r="E972" s="432"/>
      <c r="F972" s="438"/>
      <c r="G972" s="432"/>
      <c r="H972" s="432"/>
      <c r="I972" s="432"/>
      <c r="J972" s="432"/>
      <c r="K972" s="432"/>
      <c r="L972" s="432"/>
      <c r="M972" s="432"/>
    </row>
    <row r="973" hidden="1" spans="1:13">
      <c r="A973" s="438">
        <v>2130999</v>
      </c>
      <c r="B973" s="398" t="s">
        <v>2352</v>
      </c>
      <c r="C973" s="307">
        <f t="shared" si="15"/>
        <v>0</v>
      </c>
      <c r="D973" s="432"/>
      <c r="E973" s="432"/>
      <c r="F973" s="438"/>
      <c r="G973" s="432"/>
      <c r="H973" s="432"/>
      <c r="I973" s="432"/>
      <c r="J973" s="432"/>
      <c r="K973" s="432"/>
      <c r="L973" s="432"/>
      <c r="M973" s="432"/>
    </row>
    <row r="974" hidden="1" spans="1:13">
      <c r="A974" s="438">
        <v>21399</v>
      </c>
      <c r="B974" s="398" t="s">
        <v>2353</v>
      </c>
      <c r="C974" s="307">
        <f t="shared" si="15"/>
        <v>0</v>
      </c>
      <c r="D974" s="432"/>
      <c r="E974" s="432"/>
      <c r="F974" s="438"/>
      <c r="G974" s="432"/>
      <c r="H974" s="432"/>
      <c r="I974" s="432"/>
      <c r="J974" s="432"/>
      <c r="K974" s="432"/>
      <c r="L974" s="432"/>
      <c r="M974" s="432"/>
    </row>
    <row r="975" hidden="1" spans="1:13">
      <c r="A975" s="438">
        <v>2139901</v>
      </c>
      <c r="B975" s="398" t="s">
        <v>2354</v>
      </c>
      <c r="C975" s="307">
        <f t="shared" si="15"/>
        <v>0</v>
      </c>
      <c r="D975" s="432"/>
      <c r="E975" s="432"/>
      <c r="F975" s="438"/>
      <c r="G975" s="432"/>
      <c r="H975" s="432"/>
      <c r="I975" s="432"/>
      <c r="J975" s="432"/>
      <c r="K975" s="432"/>
      <c r="L975" s="432"/>
      <c r="M975" s="432"/>
    </row>
    <row r="976" hidden="1" spans="1:13">
      <c r="A976" s="438">
        <v>2139999</v>
      </c>
      <c r="B976" s="398" t="s">
        <v>2355</v>
      </c>
      <c r="C976" s="307">
        <f t="shared" si="15"/>
        <v>0</v>
      </c>
      <c r="D976" s="432"/>
      <c r="E976" s="432"/>
      <c r="F976" s="438"/>
      <c r="G976" s="432"/>
      <c r="H976" s="432"/>
      <c r="I976" s="432"/>
      <c r="J976" s="432"/>
      <c r="K976" s="432"/>
      <c r="L976" s="432"/>
      <c r="M976" s="432"/>
    </row>
    <row r="977" spans="1:15">
      <c r="A977" s="438">
        <v>214</v>
      </c>
      <c r="B977" s="439" t="s">
        <v>2356</v>
      </c>
      <c r="C977" s="307">
        <f t="shared" si="15"/>
        <v>52949</v>
      </c>
      <c r="D977" s="432"/>
      <c r="E977" s="432"/>
      <c r="F977" s="438">
        <v>6216</v>
      </c>
      <c r="G977" s="432"/>
      <c r="H977" s="432"/>
      <c r="I977" s="432">
        <v>1162</v>
      </c>
      <c r="J977" s="432">
        <v>2336</v>
      </c>
      <c r="K977" s="432">
        <v>7195</v>
      </c>
      <c r="L977" s="432">
        <v>15746</v>
      </c>
      <c r="M977" s="432">
        <v>40267</v>
      </c>
      <c r="N977">
        <v>27</v>
      </c>
      <c r="O977">
        <v>-20000</v>
      </c>
    </row>
    <row r="978" spans="1:15">
      <c r="A978" s="438">
        <v>21401</v>
      </c>
      <c r="B978" s="398" t="s">
        <v>2357</v>
      </c>
      <c r="C978" s="307">
        <f t="shared" si="15"/>
        <v>52769</v>
      </c>
      <c r="D978" s="432"/>
      <c r="E978" s="432"/>
      <c r="F978" s="438">
        <v>6171</v>
      </c>
      <c r="G978" s="432"/>
      <c r="H978" s="432"/>
      <c r="I978" s="432">
        <v>1140</v>
      </c>
      <c r="J978" s="432">
        <v>2336</v>
      </c>
      <c r="K978" s="432">
        <v>7193</v>
      </c>
      <c r="L978" s="432">
        <v>15746</v>
      </c>
      <c r="M978" s="432">
        <v>40156</v>
      </c>
      <c r="N978">
        <v>27</v>
      </c>
      <c r="O978">
        <v>-20000</v>
      </c>
    </row>
    <row r="979" spans="1:13">
      <c r="A979" s="438">
        <v>2140101</v>
      </c>
      <c r="B979" s="398" t="s">
        <v>1621</v>
      </c>
      <c r="C979" s="307">
        <f t="shared" si="15"/>
        <v>311</v>
      </c>
      <c r="D979" s="432"/>
      <c r="E979" s="432"/>
      <c r="F979" s="438">
        <v>311</v>
      </c>
      <c r="G979" s="432"/>
      <c r="H979" s="432"/>
      <c r="I979" s="432"/>
      <c r="J979" s="432"/>
      <c r="K979" s="432"/>
      <c r="L979" s="432"/>
      <c r="M979" s="432"/>
    </row>
    <row r="980" spans="1:13">
      <c r="A980" s="438">
        <v>2140102</v>
      </c>
      <c r="B980" s="398" t="s">
        <v>1622</v>
      </c>
      <c r="C980" s="307">
        <f t="shared" si="15"/>
        <v>130</v>
      </c>
      <c r="D980" s="432"/>
      <c r="E980" s="432"/>
      <c r="F980" s="438"/>
      <c r="G980" s="432"/>
      <c r="H980" s="432"/>
      <c r="I980" s="432"/>
      <c r="J980" s="432">
        <v>130</v>
      </c>
      <c r="K980" s="432"/>
      <c r="L980" s="432"/>
      <c r="M980" s="432"/>
    </row>
    <row r="981" hidden="1" spans="1:13">
      <c r="A981" s="438">
        <v>2140103</v>
      </c>
      <c r="B981" s="398" t="s">
        <v>1623</v>
      </c>
      <c r="C981" s="307">
        <f t="shared" si="15"/>
        <v>0</v>
      </c>
      <c r="D981" s="432"/>
      <c r="E981" s="432"/>
      <c r="F981" s="438"/>
      <c r="G981" s="432"/>
      <c r="H981" s="432"/>
      <c r="I981" s="432"/>
      <c r="J981" s="432"/>
      <c r="K981" s="432"/>
      <c r="L981" s="432"/>
      <c r="M981" s="432"/>
    </row>
    <row r="982" spans="1:15">
      <c r="A982" s="438">
        <v>2140104</v>
      </c>
      <c r="B982" s="398" t="s">
        <v>2358</v>
      </c>
      <c r="C982" s="307">
        <f t="shared" si="15"/>
        <v>38449</v>
      </c>
      <c r="D982" s="432"/>
      <c r="E982" s="432"/>
      <c r="F982" s="438"/>
      <c r="G982" s="432"/>
      <c r="H982" s="432"/>
      <c r="I982" s="432"/>
      <c r="J982" s="432"/>
      <c r="K982" s="432">
        <v>4490</v>
      </c>
      <c r="L982" s="432">
        <v>14802</v>
      </c>
      <c r="M982" s="432">
        <v>39130</v>
      </c>
      <c r="N982">
        <v>27</v>
      </c>
      <c r="O982">
        <v>-20000</v>
      </c>
    </row>
    <row r="983" spans="1:13">
      <c r="A983" s="438">
        <v>2140106</v>
      </c>
      <c r="B983" s="398" t="s">
        <v>2359</v>
      </c>
      <c r="C983" s="307">
        <f t="shared" si="15"/>
        <v>7044</v>
      </c>
      <c r="D983" s="432"/>
      <c r="E983" s="432"/>
      <c r="F983" s="438">
        <v>3418</v>
      </c>
      <c r="G983" s="432"/>
      <c r="H983" s="432"/>
      <c r="I983" s="432">
        <v>1000</v>
      </c>
      <c r="J983" s="432"/>
      <c r="K983" s="432">
        <v>1952</v>
      </c>
      <c r="L983" s="432"/>
      <c r="M983" s="432">
        <v>674</v>
      </c>
    </row>
    <row r="984" hidden="1" spans="1:13">
      <c r="A984" s="438">
        <v>2140109</v>
      </c>
      <c r="B984" s="398" t="s">
        <v>2360</v>
      </c>
      <c r="C984" s="307">
        <f t="shared" si="15"/>
        <v>0</v>
      </c>
      <c r="D984" s="432"/>
      <c r="E984" s="432"/>
      <c r="F984" s="438"/>
      <c r="G984" s="432"/>
      <c r="H984" s="432"/>
      <c r="I984" s="432"/>
      <c r="J984" s="432"/>
      <c r="K984" s="432"/>
      <c r="L984" s="432"/>
      <c r="M984" s="432"/>
    </row>
    <row r="985" hidden="1" spans="1:13">
      <c r="A985" s="438">
        <v>2140110</v>
      </c>
      <c r="B985" s="398" t="s">
        <v>2361</v>
      </c>
      <c r="C985" s="307">
        <f t="shared" si="15"/>
        <v>0</v>
      </c>
      <c r="D985" s="432"/>
      <c r="E985" s="432"/>
      <c r="F985" s="438"/>
      <c r="G985" s="432"/>
      <c r="H985" s="432"/>
      <c r="I985" s="432"/>
      <c r="J985" s="432"/>
      <c r="K985" s="432"/>
      <c r="L985" s="432"/>
      <c r="M985" s="432"/>
    </row>
    <row r="986" hidden="1" spans="1:13">
      <c r="A986" s="438">
        <v>2140111</v>
      </c>
      <c r="B986" s="398" t="s">
        <v>2362</v>
      </c>
      <c r="C986" s="307">
        <f t="shared" si="15"/>
        <v>0</v>
      </c>
      <c r="D986" s="432"/>
      <c r="E986" s="432"/>
      <c r="F986" s="438"/>
      <c r="G986" s="432"/>
      <c r="H986" s="432"/>
      <c r="I986" s="432"/>
      <c r="J986" s="432"/>
      <c r="K986" s="432"/>
      <c r="L986" s="432"/>
      <c r="M986" s="432"/>
    </row>
    <row r="987" spans="1:13">
      <c r="A987" s="438">
        <v>2140112</v>
      </c>
      <c r="B987" s="398" t="s">
        <v>2363</v>
      </c>
      <c r="C987" s="307">
        <f t="shared" si="15"/>
        <v>5990</v>
      </c>
      <c r="D987" s="432"/>
      <c r="E987" s="432"/>
      <c r="F987" s="445">
        <v>2162</v>
      </c>
      <c r="G987" s="432"/>
      <c r="H987" s="432"/>
      <c r="I987" s="432">
        <v>0</v>
      </c>
      <c r="J987" s="432">
        <v>2206</v>
      </c>
      <c r="K987" s="432">
        <v>750</v>
      </c>
      <c r="L987" s="432">
        <v>656</v>
      </c>
      <c r="M987" s="432">
        <v>216</v>
      </c>
    </row>
    <row r="988" hidden="1" spans="1:13">
      <c r="A988" s="438">
        <v>2140114</v>
      </c>
      <c r="B988" s="398" t="s">
        <v>2364</v>
      </c>
      <c r="C988" s="307">
        <f t="shared" si="15"/>
        <v>0</v>
      </c>
      <c r="D988" s="432"/>
      <c r="E988" s="432"/>
      <c r="F988" s="438"/>
      <c r="G988" s="432"/>
      <c r="H988" s="432"/>
      <c r="I988" s="432"/>
      <c r="J988" s="432"/>
      <c r="K988" s="432"/>
      <c r="L988" s="432"/>
      <c r="M988" s="432"/>
    </row>
    <row r="989" hidden="1" spans="1:13">
      <c r="A989" s="438">
        <v>2140122</v>
      </c>
      <c r="B989" s="398" t="s">
        <v>2365</v>
      </c>
      <c r="C989" s="307">
        <f t="shared" si="15"/>
        <v>0</v>
      </c>
      <c r="D989" s="432"/>
      <c r="E989" s="432"/>
      <c r="F989" s="438"/>
      <c r="G989" s="432"/>
      <c r="H989" s="432"/>
      <c r="I989" s="432"/>
      <c r="J989" s="432"/>
      <c r="K989" s="432"/>
      <c r="L989" s="432"/>
      <c r="M989" s="432"/>
    </row>
    <row r="990" hidden="1" spans="1:13">
      <c r="A990" s="438">
        <v>2140123</v>
      </c>
      <c r="B990" s="398" t="s">
        <v>2366</v>
      </c>
      <c r="C990" s="307">
        <f t="shared" si="15"/>
        <v>0</v>
      </c>
      <c r="D990" s="432"/>
      <c r="E990" s="432"/>
      <c r="F990" s="438"/>
      <c r="G990" s="432"/>
      <c r="H990" s="432"/>
      <c r="I990" s="432"/>
      <c r="J990" s="432"/>
      <c r="K990" s="432"/>
      <c r="L990" s="432"/>
      <c r="M990" s="432"/>
    </row>
    <row r="991" hidden="1" spans="1:13">
      <c r="A991" s="438">
        <v>2140127</v>
      </c>
      <c r="B991" s="398" t="s">
        <v>2367</v>
      </c>
      <c r="C991" s="307">
        <f t="shared" si="15"/>
        <v>0</v>
      </c>
      <c r="D991" s="432"/>
      <c r="E991" s="432"/>
      <c r="F991" s="438"/>
      <c r="G991" s="432"/>
      <c r="H991" s="432"/>
      <c r="I991" s="432"/>
      <c r="J991" s="432"/>
      <c r="K991" s="432"/>
      <c r="L991" s="432"/>
      <c r="M991" s="432"/>
    </row>
    <row r="992" hidden="1" spans="1:13">
      <c r="A992" s="438">
        <v>2140128</v>
      </c>
      <c r="B992" s="398" t="s">
        <v>2368</v>
      </c>
      <c r="C992" s="307">
        <f t="shared" si="15"/>
        <v>0</v>
      </c>
      <c r="D992" s="432"/>
      <c r="E992" s="432"/>
      <c r="F992" s="438"/>
      <c r="G992" s="432"/>
      <c r="H992" s="432"/>
      <c r="I992" s="432"/>
      <c r="J992" s="432"/>
      <c r="K992" s="432"/>
      <c r="L992" s="432"/>
      <c r="M992" s="432"/>
    </row>
    <row r="993" hidden="1" spans="1:13">
      <c r="A993" s="438">
        <v>2140129</v>
      </c>
      <c r="B993" s="398" t="s">
        <v>2369</v>
      </c>
      <c r="C993" s="307">
        <f t="shared" si="15"/>
        <v>0</v>
      </c>
      <c r="D993" s="432"/>
      <c r="E993" s="432"/>
      <c r="F993" s="438"/>
      <c r="G993" s="432"/>
      <c r="H993" s="432"/>
      <c r="I993" s="432"/>
      <c r="J993" s="432"/>
      <c r="K993" s="432"/>
      <c r="L993" s="432"/>
      <c r="M993" s="432"/>
    </row>
    <row r="994" hidden="1" spans="1:13">
      <c r="A994" s="438">
        <v>2140130</v>
      </c>
      <c r="B994" s="398" t="s">
        <v>2370</v>
      </c>
      <c r="C994" s="307">
        <f t="shared" si="15"/>
        <v>0</v>
      </c>
      <c r="D994" s="432"/>
      <c r="E994" s="432"/>
      <c r="F994" s="438"/>
      <c r="G994" s="432"/>
      <c r="H994" s="432"/>
      <c r="I994" s="432"/>
      <c r="J994" s="432"/>
      <c r="K994" s="432"/>
      <c r="L994" s="432"/>
      <c r="M994" s="432"/>
    </row>
    <row r="995" hidden="1" spans="1:13">
      <c r="A995" s="438">
        <v>2140131</v>
      </c>
      <c r="B995" s="398" t="s">
        <v>2371</v>
      </c>
      <c r="C995" s="307">
        <f t="shared" si="15"/>
        <v>0</v>
      </c>
      <c r="D995" s="432"/>
      <c r="E995" s="432"/>
      <c r="F995" s="438"/>
      <c r="G995" s="432"/>
      <c r="H995" s="432"/>
      <c r="I995" s="432"/>
      <c r="J995" s="432"/>
      <c r="K995" s="432"/>
      <c r="L995" s="432"/>
      <c r="M995" s="432"/>
    </row>
    <row r="996" hidden="1" spans="1:13">
      <c r="A996" s="438">
        <v>2140133</v>
      </c>
      <c r="B996" s="398" t="s">
        <v>2372</v>
      </c>
      <c r="C996" s="307">
        <f t="shared" si="15"/>
        <v>0</v>
      </c>
      <c r="D996" s="432"/>
      <c r="E996" s="432"/>
      <c r="F996" s="438"/>
      <c r="G996" s="432"/>
      <c r="H996" s="432"/>
      <c r="I996" s="432"/>
      <c r="J996" s="432"/>
      <c r="K996" s="432"/>
      <c r="L996" s="432"/>
      <c r="M996" s="432"/>
    </row>
    <row r="997" spans="1:13">
      <c r="A997" s="438">
        <v>2140136</v>
      </c>
      <c r="B997" s="398" t="s">
        <v>2373</v>
      </c>
      <c r="C997" s="307">
        <f t="shared" si="15"/>
        <v>689</v>
      </c>
      <c r="D997" s="432"/>
      <c r="E997" s="432"/>
      <c r="F997" s="438">
        <v>280</v>
      </c>
      <c r="G997" s="432"/>
      <c r="H997" s="432"/>
      <c r="I997" s="432">
        <v>140</v>
      </c>
      <c r="J997" s="432"/>
      <c r="K997" s="432">
        <v>1</v>
      </c>
      <c r="L997" s="432">
        <v>226</v>
      </c>
      <c r="M997" s="432">
        <v>42</v>
      </c>
    </row>
    <row r="998" hidden="1" spans="1:13">
      <c r="A998" s="438">
        <v>2140138</v>
      </c>
      <c r="B998" s="398" t="s">
        <v>2374</v>
      </c>
      <c r="C998" s="307">
        <f t="shared" si="15"/>
        <v>0</v>
      </c>
      <c r="D998" s="432"/>
      <c r="E998" s="432"/>
      <c r="F998" s="438"/>
      <c r="G998" s="432"/>
      <c r="H998" s="432"/>
      <c r="I998" s="432"/>
      <c r="J998" s="432"/>
      <c r="K998" s="432"/>
      <c r="L998" s="432"/>
      <c r="M998" s="432"/>
    </row>
    <row r="999" spans="1:13">
      <c r="A999" s="438">
        <v>2140199</v>
      </c>
      <c r="B999" s="398" t="s">
        <v>2375</v>
      </c>
      <c r="C999" s="307">
        <f t="shared" si="15"/>
        <v>156</v>
      </c>
      <c r="D999" s="432"/>
      <c r="E999" s="432"/>
      <c r="F999" s="438"/>
      <c r="G999" s="432"/>
      <c r="H999" s="432"/>
      <c r="I999" s="432"/>
      <c r="J999" s="432"/>
      <c r="K999" s="432"/>
      <c r="L999" s="432">
        <v>62</v>
      </c>
      <c r="M999" s="432">
        <v>94</v>
      </c>
    </row>
    <row r="1000" hidden="1" spans="1:13">
      <c r="A1000" s="438">
        <v>21402</v>
      </c>
      <c r="B1000" s="398" t="s">
        <v>2376</v>
      </c>
      <c r="C1000" s="307">
        <f t="shared" si="15"/>
        <v>0</v>
      </c>
      <c r="D1000" s="432"/>
      <c r="E1000" s="432"/>
      <c r="F1000" s="438"/>
      <c r="G1000" s="432"/>
      <c r="H1000" s="432"/>
      <c r="I1000" s="432"/>
      <c r="J1000" s="432"/>
      <c r="K1000" s="432"/>
      <c r="L1000" s="432"/>
      <c r="M1000" s="432"/>
    </row>
    <row r="1001" hidden="1" spans="1:13">
      <c r="A1001" s="438">
        <v>2140201</v>
      </c>
      <c r="B1001" s="398" t="s">
        <v>1621</v>
      </c>
      <c r="C1001" s="307">
        <f t="shared" si="15"/>
        <v>0</v>
      </c>
      <c r="D1001" s="432"/>
      <c r="E1001" s="432"/>
      <c r="F1001" s="438"/>
      <c r="G1001" s="432"/>
      <c r="H1001" s="432"/>
      <c r="I1001" s="432"/>
      <c r="J1001" s="432"/>
      <c r="K1001" s="432"/>
      <c r="L1001" s="432"/>
      <c r="M1001" s="432"/>
    </row>
    <row r="1002" hidden="1" spans="1:13">
      <c r="A1002" s="438">
        <v>2140202</v>
      </c>
      <c r="B1002" s="398" t="s">
        <v>1622</v>
      </c>
      <c r="C1002" s="307">
        <f t="shared" si="15"/>
        <v>0</v>
      </c>
      <c r="D1002" s="432"/>
      <c r="E1002" s="432"/>
      <c r="F1002" s="438"/>
      <c r="G1002" s="432"/>
      <c r="H1002" s="432"/>
      <c r="I1002" s="432"/>
      <c r="J1002" s="432"/>
      <c r="K1002" s="432"/>
      <c r="L1002" s="432"/>
      <c r="M1002" s="432"/>
    </row>
    <row r="1003" hidden="1" spans="1:13">
      <c r="A1003" s="438">
        <v>2140203</v>
      </c>
      <c r="B1003" s="398" t="s">
        <v>1623</v>
      </c>
      <c r="C1003" s="307">
        <f t="shared" si="15"/>
        <v>0</v>
      </c>
      <c r="D1003" s="432"/>
      <c r="E1003" s="432"/>
      <c r="F1003" s="438"/>
      <c r="G1003" s="432"/>
      <c r="H1003" s="432"/>
      <c r="I1003" s="432"/>
      <c r="J1003" s="432"/>
      <c r="K1003" s="432"/>
      <c r="L1003" s="432"/>
      <c r="M1003" s="432"/>
    </row>
    <row r="1004" hidden="1" spans="1:13">
      <c r="A1004" s="438">
        <v>2140204</v>
      </c>
      <c r="B1004" s="398" t="s">
        <v>2377</v>
      </c>
      <c r="C1004" s="307">
        <f t="shared" si="15"/>
        <v>0</v>
      </c>
      <c r="D1004" s="432"/>
      <c r="E1004" s="432"/>
      <c r="F1004" s="438"/>
      <c r="G1004" s="432"/>
      <c r="H1004" s="432"/>
      <c r="I1004" s="432"/>
      <c r="J1004" s="432"/>
      <c r="K1004" s="432"/>
      <c r="L1004" s="432"/>
      <c r="M1004" s="432"/>
    </row>
    <row r="1005" hidden="1" spans="1:13">
      <c r="A1005" s="438">
        <v>2140205</v>
      </c>
      <c r="B1005" s="398" t="s">
        <v>2378</v>
      </c>
      <c r="C1005" s="307">
        <f t="shared" si="15"/>
        <v>0</v>
      </c>
      <c r="D1005" s="432"/>
      <c r="E1005" s="432"/>
      <c r="F1005" s="438"/>
      <c r="G1005" s="432"/>
      <c r="H1005" s="432"/>
      <c r="I1005" s="432"/>
      <c r="J1005" s="432"/>
      <c r="K1005" s="432"/>
      <c r="L1005" s="432"/>
      <c r="M1005" s="432"/>
    </row>
    <row r="1006" hidden="1" spans="1:13">
      <c r="A1006" s="438">
        <v>2140206</v>
      </c>
      <c r="B1006" s="398" t="s">
        <v>2379</v>
      </c>
      <c r="C1006" s="307">
        <f t="shared" si="15"/>
        <v>0</v>
      </c>
      <c r="D1006" s="432"/>
      <c r="E1006" s="432"/>
      <c r="F1006" s="438"/>
      <c r="G1006" s="432"/>
      <c r="H1006" s="432"/>
      <c r="I1006" s="432"/>
      <c r="J1006" s="432"/>
      <c r="K1006" s="432"/>
      <c r="L1006" s="432"/>
      <c r="M1006" s="432"/>
    </row>
    <row r="1007" hidden="1" spans="1:13">
      <c r="A1007" s="438">
        <v>2140207</v>
      </c>
      <c r="B1007" s="398" t="s">
        <v>2380</v>
      </c>
      <c r="C1007" s="307">
        <f t="shared" si="15"/>
        <v>0</v>
      </c>
      <c r="D1007" s="432"/>
      <c r="E1007" s="432"/>
      <c r="F1007" s="438"/>
      <c r="G1007" s="432"/>
      <c r="H1007" s="432"/>
      <c r="I1007" s="432"/>
      <c r="J1007" s="432"/>
      <c r="K1007" s="432"/>
      <c r="L1007" s="432"/>
      <c r="M1007" s="432"/>
    </row>
    <row r="1008" hidden="1" spans="1:13">
      <c r="A1008" s="438">
        <v>2140208</v>
      </c>
      <c r="B1008" s="398" t="s">
        <v>2381</v>
      </c>
      <c r="C1008" s="307">
        <f t="shared" si="15"/>
        <v>0</v>
      </c>
      <c r="D1008" s="432"/>
      <c r="E1008" s="432"/>
      <c r="F1008" s="438"/>
      <c r="G1008" s="432"/>
      <c r="H1008" s="432"/>
      <c r="I1008" s="432"/>
      <c r="J1008" s="432"/>
      <c r="K1008" s="432"/>
      <c r="L1008" s="432"/>
      <c r="M1008" s="432"/>
    </row>
    <row r="1009" hidden="1" spans="1:13">
      <c r="A1009" s="438">
        <v>2140299</v>
      </c>
      <c r="B1009" s="398" t="s">
        <v>2382</v>
      </c>
      <c r="C1009" s="307">
        <f t="shared" si="15"/>
        <v>0</v>
      </c>
      <c r="D1009" s="432"/>
      <c r="E1009" s="432"/>
      <c r="F1009" s="438"/>
      <c r="G1009" s="432"/>
      <c r="H1009" s="432"/>
      <c r="I1009" s="432"/>
      <c r="J1009" s="432"/>
      <c r="K1009" s="432"/>
      <c r="L1009" s="432"/>
      <c r="M1009" s="432"/>
    </row>
    <row r="1010" hidden="1" spans="1:13">
      <c r="A1010" s="438">
        <v>21403</v>
      </c>
      <c r="B1010" s="398" t="s">
        <v>2383</v>
      </c>
      <c r="C1010" s="307">
        <f t="shared" si="15"/>
        <v>0</v>
      </c>
      <c r="D1010" s="432"/>
      <c r="E1010" s="432"/>
      <c r="F1010" s="438"/>
      <c r="G1010" s="432"/>
      <c r="H1010" s="432"/>
      <c r="I1010" s="432"/>
      <c r="J1010" s="432"/>
      <c r="K1010" s="432"/>
      <c r="L1010" s="432"/>
      <c r="M1010" s="432"/>
    </row>
    <row r="1011" hidden="1" spans="1:13">
      <c r="A1011" s="438">
        <v>2140301</v>
      </c>
      <c r="B1011" s="398" t="s">
        <v>1621</v>
      </c>
      <c r="C1011" s="307">
        <f t="shared" si="15"/>
        <v>0</v>
      </c>
      <c r="D1011" s="432"/>
      <c r="E1011" s="432"/>
      <c r="F1011" s="438"/>
      <c r="G1011" s="432"/>
      <c r="H1011" s="432"/>
      <c r="I1011" s="432"/>
      <c r="J1011" s="432"/>
      <c r="K1011" s="432"/>
      <c r="L1011" s="432"/>
      <c r="M1011" s="432"/>
    </row>
    <row r="1012" hidden="1" spans="1:13">
      <c r="A1012" s="438">
        <v>2140302</v>
      </c>
      <c r="B1012" s="398" t="s">
        <v>1622</v>
      </c>
      <c r="C1012" s="307">
        <f t="shared" si="15"/>
        <v>0</v>
      </c>
      <c r="D1012" s="432"/>
      <c r="E1012" s="432"/>
      <c r="F1012" s="438"/>
      <c r="G1012" s="432"/>
      <c r="H1012" s="432"/>
      <c r="I1012" s="432"/>
      <c r="J1012" s="432"/>
      <c r="K1012" s="432"/>
      <c r="L1012" s="432"/>
      <c r="M1012" s="432"/>
    </row>
    <row r="1013" hidden="1" spans="1:13">
      <c r="A1013" s="438">
        <v>2140303</v>
      </c>
      <c r="B1013" s="398" t="s">
        <v>1623</v>
      </c>
      <c r="C1013" s="307">
        <f t="shared" si="15"/>
        <v>0</v>
      </c>
      <c r="D1013" s="432"/>
      <c r="E1013" s="432"/>
      <c r="F1013" s="438"/>
      <c r="G1013" s="432"/>
      <c r="H1013" s="432"/>
      <c r="I1013" s="432"/>
      <c r="J1013" s="432"/>
      <c r="K1013" s="432"/>
      <c r="L1013" s="432"/>
      <c r="M1013" s="432"/>
    </row>
    <row r="1014" hidden="1" spans="1:13">
      <c r="A1014" s="438">
        <v>2140304</v>
      </c>
      <c r="B1014" s="398" t="s">
        <v>2384</v>
      </c>
      <c r="C1014" s="307">
        <f t="shared" si="15"/>
        <v>0</v>
      </c>
      <c r="D1014" s="432"/>
      <c r="E1014" s="432"/>
      <c r="F1014" s="438"/>
      <c r="G1014" s="432"/>
      <c r="H1014" s="432"/>
      <c r="I1014" s="432"/>
      <c r="J1014" s="432"/>
      <c r="K1014" s="432"/>
      <c r="L1014" s="432"/>
      <c r="M1014" s="432"/>
    </row>
    <row r="1015" hidden="1" spans="1:13">
      <c r="A1015" s="438">
        <v>2140305</v>
      </c>
      <c r="B1015" s="398" t="s">
        <v>2385</v>
      </c>
      <c r="C1015" s="307">
        <f t="shared" si="15"/>
        <v>0</v>
      </c>
      <c r="D1015" s="432"/>
      <c r="E1015" s="432"/>
      <c r="F1015" s="438"/>
      <c r="G1015" s="432"/>
      <c r="H1015" s="432"/>
      <c r="I1015" s="432"/>
      <c r="J1015" s="432"/>
      <c r="K1015" s="432"/>
      <c r="L1015" s="432"/>
      <c r="M1015" s="432"/>
    </row>
    <row r="1016" hidden="1" spans="1:13">
      <c r="A1016" s="438">
        <v>2140306</v>
      </c>
      <c r="B1016" s="398" t="s">
        <v>2386</v>
      </c>
      <c r="C1016" s="307">
        <f t="shared" si="15"/>
        <v>0</v>
      </c>
      <c r="D1016" s="432"/>
      <c r="E1016" s="432"/>
      <c r="F1016" s="438"/>
      <c r="G1016" s="432"/>
      <c r="H1016" s="432"/>
      <c r="I1016" s="432"/>
      <c r="J1016" s="432"/>
      <c r="K1016" s="432"/>
      <c r="L1016" s="432"/>
      <c r="M1016" s="432"/>
    </row>
    <row r="1017" hidden="1" spans="1:13">
      <c r="A1017" s="438">
        <v>2140307</v>
      </c>
      <c r="B1017" s="398" t="s">
        <v>2387</v>
      </c>
      <c r="C1017" s="307">
        <f t="shared" si="15"/>
        <v>0</v>
      </c>
      <c r="D1017" s="432"/>
      <c r="E1017" s="432"/>
      <c r="F1017" s="438"/>
      <c r="G1017" s="432"/>
      <c r="H1017" s="432"/>
      <c r="I1017" s="432"/>
      <c r="J1017" s="432"/>
      <c r="K1017" s="432"/>
      <c r="L1017" s="432"/>
      <c r="M1017" s="432"/>
    </row>
    <row r="1018" hidden="1" spans="1:13">
      <c r="A1018" s="438">
        <v>2140308</v>
      </c>
      <c r="B1018" s="398" t="s">
        <v>2388</v>
      </c>
      <c r="C1018" s="307">
        <f t="shared" si="15"/>
        <v>0</v>
      </c>
      <c r="D1018" s="432"/>
      <c r="E1018" s="432"/>
      <c r="F1018" s="438"/>
      <c r="G1018" s="432"/>
      <c r="H1018" s="432"/>
      <c r="I1018" s="432"/>
      <c r="J1018" s="432"/>
      <c r="K1018" s="432"/>
      <c r="L1018" s="432"/>
      <c r="M1018" s="432"/>
    </row>
    <row r="1019" hidden="1" spans="1:13">
      <c r="A1019" s="438">
        <v>2140399</v>
      </c>
      <c r="B1019" s="398" t="s">
        <v>2389</v>
      </c>
      <c r="C1019" s="307">
        <f t="shared" si="15"/>
        <v>0</v>
      </c>
      <c r="D1019" s="432"/>
      <c r="E1019" s="432"/>
      <c r="F1019" s="438"/>
      <c r="G1019" s="432"/>
      <c r="H1019" s="432"/>
      <c r="I1019" s="432"/>
      <c r="J1019" s="432"/>
      <c r="K1019" s="432"/>
      <c r="L1019" s="432"/>
      <c r="M1019" s="432"/>
    </row>
    <row r="1020" spans="1:13">
      <c r="A1020" s="438">
        <v>21405</v>
      </c>
      <c r="B1020" s="398" t="s">
        <v>2390</v>
      </c>
      <c r="C1020" s="307">
        <f t="shared" si="15"/>
        <v>67</v>
      </c>
      <c r="D1020" s="432"/>
      <c r="E1020" s="432"/>
      <c r="F1020" s="438">
        <v>45</v>
      </c>
      <c r="G1020" s="432"/>
      <c r="H1020" s="432"/>
      <c r="I1020" s="432">
        <v>22</v>
      </c>
      <c r="J1020" s="432"/>
      <c r="K1020" s="432"/>
      <c r="L1020" s="432"/>
      <c r="M1020" s="432"/>
    </row>
    <row r="1021" hidden="1" spans="1:13">
      <c r="A1021" s="438">
        <v>2140501</v>
      </c>
      <c r="B1021" s="398" t="s">
        <v>1621</v>
      </c>
      <c r="C1021" s="307">
        <f t="shared" si="15"/>
        <v>0</v>
      </c>
      <c r="D1021" s="432"/>
      <c r="E1021" s="432"/>
      <c r="F1021" s="438"/>
      <c r="G1021" s="432"/>
      <c r="H1021" s="432"/>
      <c r="I1021" s="432"/>
      <c r="J1021" s="432"/>
      <c r="K1021" s="432"/>
      <c r="L1021" s="432"/>
      <c r="M1021" s="432"/>
    </row>
    <row r="1022" hidden="1" spans="1:13">
      <c r="A1022" s="438">
        <v>2140502</v>
      </c>
      <c r="B1022" s="398" t="s">
        <v>1622</v>
      </c>
      <c r="C1022" s="307">
        <f t="shared" si="15"/>
        <v>0</v>
      </c>
      <c r="D1022" s="432"/>
      <c r="E1022" s="432"/>
      <c r="F1022" s="438"/>
      <c r="G1022" s="432"/>
      <c r="H1022" s="432"/>
      <c r="I1022" s="432"/>
      <c r="J1022" s="432"/>
      <c r="K1022" s="432"/>
      <c r="L1022" s="432"/>
      <c r="M1022" s="432"/>
    </row>
    <row r="1023" hidden="1" spans="1:13">
      <c r="A1023" s="438">
        <v>2140503</v>
      </c>
      <c r="B1023" s="398" t="s">
        <v>1623</v>
      </c>
      <c r="C1023" s="307">
        <f t="shared" si="15"/>
        <v>0</v>
      </c>
      <c r="D1023" s="432"/>
      <c r="E1023" s="432"/>
      <c r="F1023" s="438"/>
      <c r="G1023" s="432"/>
      <c r="H1023" s="432"/>
      <c r="I1023" s="432"/>
      <c r="J1023" s="432"/>
      <c r="K1023" s="432"/>
      <c r="L1023" s="432"/>
      <c r="M1023" s="432"/>
    </row>
    <row r="1024" hidden="1" spans="1:13">
      <c r="A1024" s="438">
        <v>2140504</v>
      </c>
      <c r="B1024" s="398" t="s">
        <v>2381</v>
      </c>
      <c r="C1024" s="307">
        <f t="shared" si="15"/>
        <v>0</v>
      </c>
      <c r="D1024" s="432"/>
      <c r="E1024" s="432"/>
      <c r="F1024" s="438"/>
      <c r="G1024" s="432"/>
      <c r="H1024" s="432"/>
      <c r="I1024" s="432"/>
      <c r="J1024" s="432"/>
      <c r="K1024" s="432"/>
      <c r="L1024" s="432"/>
      <c r="M1024" s="432"/>
    </row>
    <row r="1025" hidden="1" spans="1:13">
      <c r="A1025" s="438">
        <v>2140505</v>
      </c>
      <c r="B1025" s="398" t="s">
        <v>2391</v>
      </c>
      <c r="C1025" s="307">
        <f t="shared" si="15"/>
        <v>0</v>
      </c>
      <c r="D1025" s="432"/>
      <c r="E1025" s="432"/>
      <c r="F1025" s="438"/>
      <c r="G1025" s="432"/>
      <c r="H1025" s="432"/>
      <c r="I1025" s="432"/>
      <c r="J1025" s="432"/>
      <c r="K1025" s="432"/>
      <c r="L1025" s="432"/>
      <c r="M1025" s="432"/>
    </row>
    <row r="1026" spans="1:13">
      <c r="A1026" s="438">
        <v>2140599</v>
      </c>
      <c r="B1026" s="439" t="s">
        <v>2392</v>
      </c>
      <c r="C1026" s="307">
        <f t="shared" si="15"/>
        <v>67</v>
      </c>
      <c r="D1026" s="432"/>
      <c r="E1026" s="432"/>
      <c r="F1026" s="438">
        <v>45</v>
      </c>
      <c r="G1026" s="432"/>
      <c r="H1026" s="432"/>
      <c r="I1026" s="432">
        <v>22</v>
      </c>
      <c r="J1026" s="432"/>
      <c r="K1026" s="432"/>
      <c r="L1026" s="432"/>
      <c r="M1026" s="432"/>
    </row>
    <row r="1027" hidden="1" spans="1:13">
      <c r="A1027" s="438">
        <v>21406</v>
      </c>
      <c r="B1027" s="398" t="s">
        <v>2393</v>
      </c>
      <c r="C1027" s="307">
        <f t="shared" si="15"/>
        <v>0</v>
      </c>
      <c r="D1027" s="432"/>
      <c r="E1027" s="432"/>
      <c r="F1027" s="438"/>
      <c r="G1027" s="432"/>
      <c r="H1027" s="432"/>
      <c r="I1027" s="432"/>
      <c r="J1027" s="432"/>
      <c r="K1027" s="432"/>
      <c r="L1027" s="432"/>
      <c r="M1027" s="432"/>
    </row>
    <row r="1028" hidden="1" spans="1:13">
      <c r="A1028" s="438">
        <v>2140601</v>
      </c>
      <c r="B1028" s="398" t="s">
        <v>2394</v>
      </c>
      <c r="C1028" s="307">
        <f t="shared" si="15"/>
        <v>0</v>
      </c>
      <c r="D1028" s="432"/>
      <c r="E1028" s="432"/>
      <c r="F1028" s="438"/>
      <c r="G1028" s="432"/>
      <c r="H1028" s="432"/>
      <c r="I1028" s="432"/>
      <c r="J1028" s="432"/>
      <c r="K1028" s="432"/>
      <c r="L1028" s="432"/>
      <c r="M1028" s="432"/>
    </row>
    <row r="1029" hidden="1" spans="1:13">
      <c r="A1029" s="438">
        <v>2140602</v>
      </c>
      <c r="B1029" s="398" t="s">
        <v>2395</v>
      </c>
      <c r="C1029" s="307">
        <f t="shared" si="15"/>
        <v>0</v>
      </c>
      <c r="D1029" s="432"/>
      <c r="E1029" s="432"/>
      <c r="F1029" s="438"/>
      <c r="G1029" s="432"/>
      <c r="H1029" s="432"/>
      <c r="I1029" s="432"/>
      <c r="J1029" s="432"/>
      <c r="K1029" s="432"/>
      <c r="L1029" s="432"/>
      <c r="M1029" s="432"/>
    </row>
    <row r="1030" hidden="1" spans="1:13">
      <c r="A1030" s="438">
        <v>2140603</v>
      </c>
      <c r="B1030" s="398" t="s">
        <v>2396</v>
      </c>
      <c r="C1030" s="307">
        <f t="shared" ref="C1030:C1093" si="16">D1030+E1030+F1030+G1030+H1030+I1030+J1030+K1030+L1030+M1030+N1030+O1030</f>
        <v>0</v>
      </c>
      <c r="D1030" s="432"/>
      <c r="E1030" s="432"/>
      <c r="F1030" s="438"/>
      <c r="G1030" s="432"/>
      <c r="H1030" s="432"/>
      <c r="I1030" s="432"/>
      <c r="J1030" s="432"/>
      <c r="K1030" s="432"/>
      <c r="L1030" s="432"/>
      <c r="M1030" s="432"/>
    </row>
    <row r="1031" hidden="1" spans="1:13">
      <c r="A1031" s="438">
        <v>2140699</v>
      </c>
      <c r="B1031" s="398" t="s">
        <v>2397</v>
      </c>
      <c r="C1031" s="307">
        <f t="shared" si="16"/>
        <v>0</v>
      </c>
      <c r="D1031" s="432"/>
      <c r="E1031" s="432"/>
      <c r="F1031" s="438"/>
      <c r="G1031" s="432"/>
      <c r="H1031" s="432"/>
      <c r="I1031" s="432"/>
      <c r="J1031" s="432"/>
      <c r="K1031" s="432"/>
      <c r="L1031" s="432"/>
      <c r="M1031" s="432"/>
    </row>
    <row r="1032" spans="1:13">
      <c r="A1032" s="438">
        <v>21499</v>
      </c>
      <c r="B1032" s="398" t="s">
        <v>2398</v>
      </c>
      <c r="C1032" s="307">
        <f t="shared" si="16"/>
        <v>113</v>
      </c>
      <c r="D1032" s="432"/>
      <c r="E1032" s="432"/>
      <c r="F1032" s="438"/>
      <c r="G1032" s="432"/>
      <c r="H1032" s="432"/>
      <c r="I1032" s="432"/>
      <c r="J1032" s="432"/>
      <c r="K1032" s="432">
        <v>2</v>
      </c>
      <c r="L1032" s="432"/>
      <c r="M1032" s="432">
        <v>111</v>
      </c>
    </row>
    <row r="1033" hidden="1" spans="1:13">
      <c r="A1033" s="438">
        <v>2149901</v>
      </c>
      <c r="B1033" s="398" t="s">
        <v>2399</v>
      </c>
      <c r="C1033" s="307">
        <f t="shared" si="16"/>
        <v>0</v>
      </c>
      <c r="D1033" s="432"/>
      <c r="E1033" s="432"/>
      <c r="F1033" s="438"/>
      <c r="G1033" s="432"/>
      <c r="H1033" s="432"/>
      <c r="I1033" s="432"/>
      <c r="J1033" s="432"/>
      <c r="K1033" s="432"/>
      <c r="L1033" s="432"/>
      <c r="M1033" s="432"/>
    </row>
    <row r="1034" spans="1:13">
      <c r="A1034" s="438">
        <v>2149999</v>
      </c>
      <c r="B1034" s="398" t="s">
        <v>2400</v>
      </c>
      <c r="C1034" s="307">
        <f t="shared" si="16"/>
        <v>113</v>
      </c>
      <c r="D1034" s="432"/>
      <c r="E1034" s="432"/>
      <c r="F1034" s="438"/>
      <c r="G1034" s="432"/>
      <c r="H1034" s="432"/>
      <c r="I1034" s="432"/>
      <c r="J1034" s="432"/>
      <c r="K1034" s="432">
        <v>2</v>
      </c>
      <c r="L1034" s="432"/>
      <c r="M1034" s="432">
        <v>111</v>
      </c>
    </row>
    <row r="1035" spans="1:15">
      <c r="A1035" s="438">
        <v>215</v>
      </c>
      <c r="B1035" s="439" t="s">
        <v>2401</v>
      </c>
      <c r="C1035" s="307">
        <f t="shared" si="16"/>
        <v>4161</v>
      </c>
      <c r="D1035" s="432"/>
      <c r="E1035" s="432"/>
      <c r="F1035" s="445">
        <v>1984</v>
      </c>
      <c r="G1035" s="432"/>
      <c r="H1035" s="432"/>
      <c r="I1035" s="432"/>
      <c r="J1035" s="432">
        <v>69</v>
      </c>
      <c r="K1035" s="432">
        <v>375</v>
      </c>
      <c r="L1035" s="432">
        <v>800</v>
      </c>
      <c r="M1035" s="432">
        <v>633</v>
      </c>
      <c r="O1035">
        <v>300</v>
      </c>
    </row>
    <row r="1036" hidden="1" spans="1:13">
      <c r="A1036" s="438">
        <v>21501</v>
      </c>
      <c r="B1036" s="398" t="s">
        <v>2402</v>
      </c>
      <c r="C1036" s="307">
        <f t="shared" si="16"/>
        <v>0</v>
      </c>
      <c r="D1036" s="432"/>
      <c r="E1036" s="432"/>
      <c r="F1036" s="438"/>
      <c r="G1036" s="432"/>
      <c r="H1036" s="432"/>
      <c r="I1036" s="432"/>
      <c r="J1036" s="432"/>
      <c r="K1036" s="432"/>
      <c r="L1036" s="432"/>
      <c r="M1036" s="432"/>
    </row>
    <row r="1037" hidden="1" spans="1:13">
      <c r="A1037" s="438">
        <v>2150101</v>
      </c>
      <c r="B1037" s="398" t="s">
        <v>1621</v>
      </c>
      <c r="C1037" s="307">
        <f t="shared" si="16"/>
        <v>0</v>
      </c>
      <c r="D1037" s="432"/>
      <c r="E1037" s="432"/>
      <c r="F1037" s="438"/>
      <c r="G1037" s="432"/>
      <c r="H1037" s="432"/>
      <c r="I1037" s="432"/>
      <c r="J1037" s="432"/>
      <c r="K1037" s="432"/>
      <c r="L1037" s="432"/>
      <c r="M1037" s="432"/>
    </row>
    <row r="1038" hidden="1" spans="1:13">
      <c r="A1038" s="438">
        <v>2150102</v>
      </c>
      <c r="B1038" s="398" t="s">
        <v>1622</v>
      </c>
      <c r="C1038" s="307">
        <f t="shared" si="16"/>
        <v>0</v>
      </c>
      <c r="D1038" s="432"/>
      <c r="E1038" s="432"/>
      <c r="F1038" s="438"/>
      <c r="G1038" s="432"/>
      <c r="H1038" s="432"/>
      <c r="I1038" s="432"/>
      <c r="J1038" s="432"/>
      <c r="K1038" s="432"/>
      <c r="L1038" s="432"/>
      <c r="M1038" s="432"/>
    </row>
    <row r="1039" hidden="1" spans="1:13">
      <c r="A1039" s="438">
        <v>2150103</v>
      </c>
      <c r="B1039" s="398" t="s">
        <v>1623</v>
      </c>
      <c r="C1039" s="307">
        <f t="shared" si="16"/>
        <v>0</v>
      </c>
      <c r="D1039" s="432"/>
      <c r="E1039" s="432"/>
      <c r="F1039" s="438"/>
      <c r="G1039" s="432"/>
      <c r="H1039" s="432"/>
      <c r="I1039" s="432"/>
      <c r="J1039" s="432"/>
      <c r="K1039" s="432"/>
      <c r="L1039" s="432"/>
      <c r="M1039" s="432"/>
    </row>
    <row r="1040" hidden="1" spans="1:13">
      <c r="A1040" s="438">
        <v>2150104</v>
      </c>
      <c r="B1040" s="398" t="s">
        <v>2403</v>
      </c>
      <c r="C1040" s="307">
        <f t="shared" si="16"/>
        <v>0</v>
      </c>
      <c r="D1040" s="432"/>
      <c r="E1040" s="432"/>
      <c r="F1040" s="438"/>
      <c r="G1040" s="432"/>
      <c r="H1040" s="432"/>
      <c r="I1040" s="432"/>
      <c r="J1040" s="432"/>
      <c r="K1040" s="432"/>
      <c r="L1040" s="432"/>
      <c r="M1040" s="432"/>
    </row>
    <row r="1041" hidden="1" spans="1:13">
      <c r="A1041" s="438">
        <v>2150105</v>
      </c>
      <c r="B1041" s="398" t="s">
        <v>2404</v>
      </c>
      <c r="C1041" s="307">
        <f t="shared" si="16"/>
        <v>0</v>
      </c>
      <c r="D1041" s="432"/>
      <c r="E1041" s="432"/>
      <c r="F1041" s="438"/>
      <c r="G1041" s="432"/>
      <c r="H1041" s="432"/>
      <c r="I1041" s="432"/>
      <c r="J1041" s="432"/>
      <c r="K1041" s="432"/>
      <c r="L1041" s="432"/>
      <c r="M1041" s="432"/>
    </row>
    <row r="1042" hidden="1" spans="1:13">
      <c r="A1042" s="438">
        <v>2150106</v>
      </c>
      <c r="B1042" s="398" t="s">
        <v>2405</v>
      </c>
      <c r="C1042" s="307">
        <f t="shared" si="16"/>
        <v>0</v>
      </c>
      <c r="D1042" s="432"/>
      <c r="E1042" s="432"/>
      <c r="F1042" s="438"/>
      <c r="G1042" s="432"/>
      <c r="H1042" s="432"/>
      <c r="I1042" s="432"/>
      <c r="J1042" s="432"/>
      <c r="K1042" s="432"/>
      <c r="L1042" s="432"/>
      <c r="M1042" s="432"/>
    </row>
    <row r="1043" hidden="1" spans="1:13">
      <c r="A1043" s="438">
        <v>2150107</v>
      </c>
      <c r="B1043" s="398" t="s">
        <v>2406</v>
      </c>
      <c r="C1043" s="307">
        <f t="shared" si="16"/>
        <v>0</v>
      </c>
      <c r="D1043" s="432"/>
      <c r="E1043" s="432"/>
      <c r="F1043" s="438"/>
      <c r="G1043" s="432"/>
      <c r="H1043" s="432"/>
      <c r="I1043" s="432"/>
      <c r="J1043" s="432"/>
      <c r="K1043" s="432"/>
      <c r="L1043" s="432"/>
      <c r="M1043" s="432"/>
    </row>
    <row r="1044" hidden="1" spans="1:13">
      <c r="A1044" s="438">
        <v>2150108</v>
      </c>
      <c r="B1044" s="398" t="s">
        <v>2407</v>
      </c>
      <c r="C1044" s="307">
        <f t="shared" si="16"/>
        <v>0</v>
      </c>
      <c r="D1044" s="432"/>
      <c r="E1044" s="432"/>
      <c r="F1044" s="438"/>
      <c r="G1044" s="432"/>
      <c r="H1044" s="432"/>
      <c r="I1044" s="432"/>
      <c r="J1044" s="432"/>
      <c r="K1044" s="432"/>
      <c r="L1044" s="432"/>
      <c r="M1044" s="432"/>
    </row>
    <row r="1045" hidden="1" spans="1:13">
      <c r="A1045" s="438">
        <v>2150199</v>
      </c>
      <c r="B1045" s="398" t="s">
        <v>2408</v>
      </c>
      <c r="C1045" s="307">
        <f t="shared" si="16"/>
        <v>0</v>
      </c>
      <c r="D1045" s="432"/>
      <c r="E1045" s="432"/>
      <c r="F1045" s="438"/>
      <c r="G1045" s="432"/>
      <c r="H1045" s="432"/>
      <c r="I1045" s="432"/>
      <c r="J1045" s="432"/>
      <c r="K1045" s="432"/>
      <c r="L1045" s="432"/>
      <c r="M1045" s="432"/>
    </row>
    <row r="1046" spans="1:13">
      <c r="A1046" s="438">
        <v>21502</v>
      </c>
      <c r="B1046" s="398" t="s">
        <v>2409</v>
      </c>
      <c r="C1046" s="307">
        <f t="shared" si="16"/>
        <v>533</v>
      </c>
      <c r="D1046" s="432"/>
      <c r="E1046" s="432"/>
      <c r="F1046" s="438"/>
      <c r="G1046" s="432"/>
      <c r="H1046" s="432"/>
      <c r="I1046" s="432"/>
      <c r="J1046" s="432"/>
      <c r="K1046" s="432"/>
      <c r="L1046" s="432"/>
      <c r="M1046" s="432">
        <v>533</v>
      </c>
    </row>
    <row r="1047" hidden="1" spans="1:13">
      <c r="A1047" s="438">
        <v>2150201</v>
      </c>
      <c r="B1047" s="398" t="s">
        <v>1621</v>
      </c>
      <c r="C1047" s="307">
        <f t="shared" si="16"/>
        <v>0</v>
      </c>
      <c r="D1047" s="432"/>
      <c r="E1047" s="432"/>
      <c r="F1047" s="438"/>
      <c r="G1047" s="432"/>
      <c r="H1047" s="432"/>
      <c r="I1047" s="432"/>
      <c r="J1047" s="432"/>
      <c r="K1047" s="432"/>
      <c r="L1047" s="432"/>
      <c r="M1047" s="432"/>
    </row>
    <row r="1048" hidden="1" spans="1:13">
      <c r="A1048" s="438">
        <v>2150202</v>
      </c>
      <c r="B1048" s="398" t="s">
        <v>1622</v>
      </c>
      <c r="C1048" s="307">
        <f t="shared" si="16"/>
        <v>0</v>
      </c>
      <c r="D1048" s="432"/>
      <c r="E1048" s="432"/>
      <c r="F1048" s="438"/>
      <c r="G1048" s="432"/>
      <c r="H1048" s="432"/>
      <c r="I1048" s="432"/>
      <c r="J1048" s="432"/>
      <c r="K1048" s="432"/>
      <c r="L1048" s="432"/>
      <c r="M1048" s="432"/>
    </row>
    <row r="1049" hidden="1" spans="1:13">
      <c r="A1049" s="438">
        <v>2150203</v>
      </c>
      <c r="B1049" s="398" t="s">
        <v>1623</v>
      </c>
      <c r="C1049" s="307">
        <f t="shared" si="16"/>
        <v>0</v>
      </c>
      <c r="D1049" s="432"/>
      <c r="E1049" s="432"/>
      <c r="F1049" s="438"/>
      <c r="G1049" s="432"/>
      <c r="H1049" s="432"/>
      <c r="I1049" s="432"/>
      <c r="J1049" s="432"/>
      <c r="K1049" s="432"/>
      <c r="L1049" s="432"/>
      <c r="M1049" s="432"/>
    </row>
    <row r="1050" hidden="1" spans="1:13">
      <c r="A1050" s="438">
        <v>2150204</v>
      </c>
      <c r="B1050" s="398" t="s">
        <v>2410</v>
      </c>
      <c r="C1050" s="307">
        <f t="shared" si="16"/>
        <v>0</v>
      </c>
      <c r="D1050" s="432"/>
      <c r="E1050" s="432"/>
      <c r="F1050" s="438"/>
      <c r="G1050" s="432"/>
      <c r="H1050" s="432"/>
      <c r="I1050" s="432"/>
      <c r="J1050" s="432"/>
      <c r="K1050" s="432"/>
      <c r="L1050" s="432"/>
      <c r="M1050" s="432"/>
    </row>
    <row r="1051" spans="1:13">
      <c r="A1051" s="438">
        <v>2150205</v>
      </c>
      <c r="B1051" s="398" t="s">
        <v>2411</v>
      </c>
      <c r="C1051" s="307">
        <f t="shared" si="16"/>
        <v>533</v>
      </c>
      <c r="D1051" s="432"/>
      <c r="E1051" s="432"/>
      <c r="F1051" s="438"/>
      <c r="G1051" s="432"/>
      <c r="H1051" s="432"/>
      <c r="I1051" s="432"/>
      <c r="J1051" s="432"/>
      <c r="K1051" s="432"/>
      <c r="L1051" s="432"/>
      <c r="M1051" s="432">
        <v>533</v>
      </c>
    </row>
    <row r="1052" hidden="1" spans="1:13">
      <c r="A1052" s="438">
        <v>2150206</v>
      </c>
      <c r="B1052" s="398" t="s">
        <v>2412</v>
      </c>
      <c r="C1052" s="307">
        <f t="shared" si="16"/>
        <v>0</v>
      </c>
      <c r="D1052" s="432"/>
      <c r="E1052" s="432"/>
      <c r="F1052" s="438"/>
      <c r="G1052" s="432"/>
      <c r="H1052" s="432"/>
      <c r="I1052" s="432"/>
      <c r="J1052" s="432"/>
      <c r="K1052" s="432"/>
      <c r="L1052" s="432"/>
      <c r="M1052" s="432"/>
    </row>
    <row r="1053" hidden="1" spans="1:13">
      <c r="A1053" s="438">
        <v>2150207</v>
      </c>
      <c r="B1053" s="398" t="s">
        <v>2413</v>
      </c>
      <c r="C1053" s="307">
        <f t="shared" si="16"/>
        <v>0</v>
      </c>
      <c r="D1053" s="432"/>
      <c r="E1053" s="432"/>
      <c r="F1053" s="438"/>
      <c r="G1053" s="432"/>
      <c r="H1053" s="432"/>
      <c r="I1053" s="432"/>
      <c r="J1053" s="432"/>
      <c r="K1053" s="432"/>
      <c r="L1053" s="432"/>
      <c r="M1053" s="432"/>
    </row>
    <row r="1054" hidden="1" spans="1:13">
      <c r="A1054" s="438">
        <v>2150208</v>
      </c>
      <c r="B1054" s="398" t="s">
        <v>2414</v>
      </c>
      <c r="C1054" s="307">
        <f t="shared" si="16"/>
        <v>0</v>
      </c>
      <c r="D1054" s="432"/>
      <c r="E1054" s="432"/>
      <c r="F1054" s="438"/>
      <c r="G1054" s="432"/>
      <c r="H1054" s="432"/>
      <c r="I1054" s="432"/>
      <c r="J1054" s="432"/>
      <c r="K1054" s="432"/>
      <c r="L1054" s="432"/>
      <c r="M1054" s="432"/>
    </row>
    <row r="1055" hidden="1" spans="1:13">
      <c r="A1055" s="438">
        <v>2150209</v>
      </c>
      <c r="B1055" s="398" t="s">
        <v>2415</v>
      </c>
      <c r="C1055" s="307">
        <f t="shared" si="16"/>
        <v>0</v>
      </c>
      <c r="D1055" s="432"/>
      <c r="E1055" s="432"/>
      <c r="F1055" s="438"/>
      <c r="G1055" s="432"/>
      <c r="H1055" s="432"/>
      <c r="I1055" s="432"/>
      <c r="J1055" s="432"/>
      <c r="K1055" s="432"/>
      <c r="L1055" s="432"/>
      <c r="M1055" s="432"/>
    </row>
    <row r="1056" hidden="1" spans="1:13">
      <c r="A1056" s="438">
        <v>2150210</v>
      </c>
      <c r="B1056" s="398" t="s">
        <v>2416</v>
      </c>
      <c r="C1056" s="307">
        <f t="shared" si="16"/>
        <v>0</v>
      </c>
      <c r="D1056" s="432"/>
      <c r="E1056" s="432"/>
      <c r="F1056" s="438"/>
      <c r="G1056" s="432"/>
      <c r="H1056" s="432"/>
      <c r="I1056" s="432"/>
      <c r="J1056" s="432"/>
      <c r="K1056" s="432"/>
      <c r="L1056" s="432"/>
      <c r="M1056" s="432"/>
    </row>
    <row r="1057" hidden="1" spans="1:13">
      <c r="A1057" s="438">
        <v>2150212</v>
      </c>
      <c r="B1057" s="398" t="s">
        <v>2417</v>
      </c>
      <c r="C1057" s="307">
        <f t="shared" si="16"/>
        <v>0</v>
      </c>
      <c r="D1057" s="432"/>
      <c r="E1057" s="432"/>
      <c r="F1057" s="438"/>
      <c r="G1057" s="432"/>
      <c r="H1057" s="432"/>
      <c r="I1057" s="432"/>
      <c r="J1057" s="432"/>
      <c r="K1057" s="432"/>
      <c r="L1057" s="432"/>
      <c r="M1057" s="432"/>
    </row>
    <row r="1058" hidden="1" spans="1:13">
      <c r="A1058" s="438">
        <v>2150213</v>
      </c>
      <c r="B1058" s="398" t="s">
        <v>2418</v>
      </c>
      <c r="C1058" s="307">
        <f t="shared" si="16"/>
        <v>0</v>
      </c>
      <c r="D1058" s="432"/>
      <c r="E1058" s="432"/>
      <c r="F1058" s="438"/>
      <c r="G1058" s="432"/>
      <c r="H1058" s="432"/>
      <c r="I1058" s="432"/>
      <c r="J1058" s="432"/>
      <c r="K1058" s="432"/>
      <c r="L1058" s="432"/>
      <c r="M1058" s="432"/>
    </row>
    <row r="1059" hidden="1" spans="1:13">
      <c r="A1059" s="438">
        <v>2150214</v>
      </c>
      <c r="B1059" s="398" t="s">
        <v>2419</v>
      </c>
      <c r="C1059" s="307">
        <f t="shared" si="16"/>
        <v>0</v>
      </c>
      <c r="D1059" s="432"/>
      <c r="E1059" s="432"/>
      <c r="F1059" s="438"/>
      <c r="G1059" s="432"/>
      <c r="H1059" s="432"/>
      <c r="I1059" s="432"/>
      <c r="J1059" s="432"/>
      <c r="K1059" s="432"/>
      <c r="L1059" s="432"/>
      <c r="M1059" s="432"/>
    </row>
    <row r="1060" hidden="1" spans="1:13">
      <c r="A1060" s="438">
        <v>2150215</v>
      </c>
      <c r="B1060" s="398" t="s">
        <v>2420</v>
      </c>
      <c r="C1060" s="307">
        <f t="shared" si="16"/>
        <v>0</v>
      </c>
      <c r="D1060" s="432"/>
      <c r="E1060" s="432"/>
      <c r="F1060" s="438"/>
      <c r="G1060" s="432"/>
      <c r="H1060" s="432"/>
      <c r="I1060" s="432"/>
      <c r="J1060" s="432"/>
      <c r="K1060" s="432"/>
      <c r="L1060" s="432"/>
      <c r="M1060" s="432"/>
    </row>
    <row r="1061" hidden="1" spans="1:13">
      <c r="A1061" s="438">
        <v>2150299</v>
      </c>
      <c r="B1061" s="398" t="s">
        <v>2421</v>
      </c>
      <c r="C1061" s="307">
        <f t="shared" si="16"/>
        <v>0</v>
      </c>
      <c r="D1061" s="432"/>
      <c r="E1061" s="432"/>
      <c r="F1061" s="438"/>
      <c r="G1061" s="432"/>
      <c r="H1061" s="432"/>
      <c r="I1061" s="432"/>
      <c r="J1061" s="432"/>
      <c r="K1061" s="432"/>
      <c r="L1061" s="432"/>
      <c r="M1061" s="432"/>
    </row>
    <row r="1062" hidden="1" spans="1:13">
      <c r="A1062" s="438">
        <v>21503</v>
      </c>
      <c r="B1062" s="398" t="s">
        <v>2422</v>
      </c>
      <c r="C1062" s="307">
        <f t="shared" si="16"/>
        <v>0</v>
      </c>
      <c r="D1062" s="432"/>
      <c r="E1062" s="432"/>
      <c r="F1062" s="438"/>
      <c r="G1062" s="432"/>
      <c r="H1062" s="432"/>
      <c r="I1062" s="432"/>
      <c r="J1062" s="432"/>
      <c r="K1062" s="432"/>
      <c r="L1062" s="432"/>
      <c r="M1062" s="432"/>
    </row>
    <row r="1063" hidden="1" spans="1:13">
      <c r="A1063" s="438">
        <v>2150301</v>
      </c>
      <c r="B1063" s="398" t="s">
        <v>1621</v>
      </c>
      <c r="C1063" s="307">
        <f t="shared" si="16"/>
        <v>0</v>
      </c>
      <c r="D1063" s="432"/>
      <c r="E1063" s="432"/>
      <c r="F1063" s="438"/>
      <c r="G1063" s="432"/>
      <c r="H1063" s="432"/>
      <c r="I1063" s="432"/>
      <c r="J1063" s="432"/>
      <c r="K1063" s="432"/>
      <c r="L1063" s="432"/>
      <c r="M1063" s="432"/>
    </row>
    <row r="1064" hidden="1" spans="1:13">
      <c r="A1064" s="438">
        <v>2150302</v>
      </c>
      <c r="B1064" s="398" t="s">
        <v>1622</v>
      </c>
      <c r="C1064" s="307">
        <f t="shared" si="16"/>
        <v>0</v>
      </c>
      <c r="D1064" s="432"/>
      <c r="E1064" s="432"/>
      <c r="F1064" s="438"/>
      <c r="G1064" s="432"/>
      <c r="H1064" s="432"/>
      <c r="I1064" s="432"/>
      <c r="J1064" s="432"/>
      <c r="K1064" s="432"/>
      <c r="L1064" s="432"/>
      <c r="M1064" s="432"/>
    </row>
    <row r="1065" hidden="1" spans="1:13">
      <c r="A1065" s="438">
        <v>2150303</v>
      </c>
      <c r="B1065" s="398" t="s">
        <v>1623</v>
      </c>
      <c r="C1065" s="307">
        <f t="shared" si="16"/>
        <v>0</v>
      </c>
      <c r="D1065" s="432"/>
      <c r="E1065" s="432"/>
      <c r="F1065" s="438"/>
      <c r="G1065" s="432"/>
      <c r="H1065" s="432"/>
      <c r="I1065" s="432"/>
      <c r="J1065" s="432"/>
      <c r="K1065" s="432"/>
      <c r="L1065" s="432"/>
      <c r="M1065" s="432"/>
    </row>
    <row r="1066" hidden="1" spans="1:13">
      <c r="A1066" s="438">
        <v>2150399</v>
      </c>
      <c r="B1066" s="398" t="s">
        <v>2423</v>
      </c>
      <c r="C1066" s="307">
        <f t="shared" si="16"/>
        <v>0</v>
      </c>
      <c r="D1066" s="432"/>
      <c r="E1066" s="432"/>
      <c r="F1066" s="438"/>
      <c r="G1066" s="432"/>
      <c r="H1066" s="432"/>
      <c r="I1066" s="432"/>
      <c r="J1066" s="432"/>
      <c r="K1066" s="432"/>
      <c r="L1066" s="432"/>
      <c r="M1066" s="432"/>
    </row>
    <row r="1067" spans="1:13">
      <c r="A1067" s="438">
        <v>21505</v>
      </c>
      <c r="B1067" s="398" t="s">
        <v>2424</v>
      </c>
      <c r="C1067" s="307">
        <f t="shared" si="16"/>
        <v>2820</v>
      </c>
      <c r="D1067" s="432"/>
      <c r="E1067" s="432"/>
      <c r="F1067" s="438">
        <v>1661</v>
      </c>
      <c r="G1067" s="432"/>
      <c r="H1067" s="432"/>
      <c r="I1067" s="432"/>
      <c r="J1067" s="432">
        <v>34</v>
      </c>
      <c r="K1067" s="432">
        <v>375</v>
      </c>
      <c r="L1067" s="432">
        <v>650</v>
      </c>
      <c r="M1067" s="432">
        <v>100</v>
      </c>
    </row>
    <row r="1068" spans="1:13">
      <c r="A1068" s="438">
        <v>2150501</v>
      </c>
      <c r="B1068" s="398" t="s">
        <v>1621</v>
      </c>
      <c r="C1068" s="307">
        <f t="shared" si="16"/>
        <v>605</v>
      </c>
      <c r="D1068" s="432"/>
      <c r="E1068" s="432"/>
      <c r="F1068" s="438">
        <v>605</v>
      </c>
      <c r="G1068" s="432"/>
      <c r="H1068" s="432"/>
      <c r="I1068" s="432"/>
      <c r="J1068" s="432"/>
      <c r="K1068" s="432"/>
      <c r="L1068" s="432"/>
      <c r="M1068" s="432"/>
    </row>
    <row r="1069" spans="1:13">
      <c r="A1069" s="438">
        <v>2150502</v>
      </c>
      <c r="B1069" s="398" t="s">
        <v>1622</v>
      </c>
      <c r="C1069" s="307">
        <f t="shared" si="16"/>
        <v>34</v>
      </c>
      <c r="D1069" s="432"/>
      <c r="E1069" s="432"/>
      <c r="F1069" s="438"/>
      <c r="G1069" s="432"/>
      <c r="H1069" s="432"/>
      <c r="I1069" s="432"/>
      <c r="J1069" s="432">
        <v>34</v>
      </c>
      <c r="K1069" s="432"/>
      <c r="L1069" s="432"/>
      <c r="M1069" s="432"/>
    </row>
    <row r="1070" hidden="1" spans="1:13">
      <c r="A1070" s="438">
        <v>2150503</v>
      </c>
      <c r="B1070" s="398" t="s">
        <v>1623</v>
      </c>
      <c r="C1070" s="307">
        <f t="shared" si="16"/>
        <v>0</v>
      </c>
      <c r="D1070" s="432"/>
      <c r="E1070" s="432"/>
      <c r="F1070" s="438"/>
      <c r="G1070" s="432"/>
      <c r="H1070" s="432"/>
      <c r="I1070" s="432"/>
      <c r="J1070" s="432"/>
      <c r="K1070" s="432"/>
      <c r="L1070" s="432"/>
      <c r="M1070" s="432"/>
    </row>
    <row r="1071" hidden="1" spans="1:13">
      <c r="A1071" s="438">
        <v>2150505</v>
      </c>
      <c r="B1071" s="398" t="s">
        <v>2425</v>
      </c>
      <c r="C1071" s="307">
        <f t="shared" si="16"/>
        <v>0</v>
      </c>
      <c r="D1071" s="432"/>
      <c r="E1071" s="432"/>
      <c r="F1071" s="438"/>
      <c r="G1071" s="432"/>
      <c r="H1071" s="432"/>
      <c r="I1071" s="432"/>
      <c r="J1071" s="432"/>
      <c r="K1071" s="432"/>
      <c r="L1071" s="432"/>
      <c r="M1071" s="432"/>
    </row>
    <row r="1072" hidden="1" spans="1:13">
      <c r="A1072" s="438">
        <v>2150507</v>
      </c>
      <c r="B1072" s="398" t="s">
        <v>2426</v>
      </c>
      <c r="C1072" s="307">
        <f t="shared" si="16"/>
        <v>0</v>
      </c>
      <c r="D1072" s="432"/>
      <c r="E1072" s="432"/>
      <c r="F1072" s="438"/>
      <c r="G1072" s="432"/>
      <c r="H1072" s="432"/>
      <c r="I1072" s="432"/>
      <c r="J1072" s="432"/>
      <c r="K1072" s="432"/>
      <c r="L1072" s="432"/>
      <c r="M1072" s="432"/>
    </row>
    <row r="1073" hidden="1" spans="1:13">
      <c r="A1073" s="438">
        <v>2150508</v>
      </c>
      <c r="B1073" s="398" t="s">
        <v>2427</v>
      </c>
      <c r="C1073" s="307">
        <f t="shared" si="16"/>
        <v>0</v>
      </c>
      <c r="D1073" s="432"/>
      <c r="E1073" s="432"/>
      <c r="F1073" s="438"/>
      <c r="G1073" s="432"/>
      <c r="H1073" s="432"/>
      <c r="I1073" s="432"/>
      <c r="J1073" s="432"/>
      <c r="K1073" s="432"/>
      <c r="L1073" s="432"/>
      <c r="M1073" s="432"/>
    </row>
    <row r="1074" hidden="1" spans="1:13">
      <c r="A1074" s="438">
        <v>2150516</v>
      </c>
      <c r="B1074" s="398" t="s">
        <v>2428</v>
      </c>
      <c r="C1074" s="307">
        <f t="shared" si="16"/>
        <v>0</v>
      </c>
      <c r="D1074" s="432"/>
      <c r="E1074" s="432"/>
      <c r="F1074" s="438"/>
      <c r="G1074" s="432"/>
      <c r="H1074" s="432"/>
      <c r="I1074" s="432"/>
      <c r="J1074" s="432"/>
      <c r="K1074" s="432"/>
      <c r="L1074" s="432"/>
      <c r="M1074" s="432"/>
    </row>
    <row r="1075" spans="1:13">
      <c r="A1075" s="438">
        <v>2150517</v>
      </c>
      <c r="B1075" s="398" t="s">
        <v>2429</v>
      </c>
      <c r="C1075" s="307">
        <f t="shared" si="16"/>
        <v>1025</v>
      </c>
      <c r="D1075" s="432"/>
      <c r="E1075" s="432"/>
      <c r="F1075" s="438"/>
      <c r="G1075" s="432"/>
      <c r="H1075" s="432"/>
      <c r="I1075" s="432"/>
      <c r="J1075" s="432"/>
      <c r="K1075" s="432">
        <v>375</v>
      </c>
      <c r="L1075" s="432">
        <v>650</v>
      </c>
      <c r="M1075" s="432"/>
    </row>
    <row r="1076" spans="1:13">
      <c r="A1076" s="438">
        <v>2150550</v>
      </c>
      <c r="B1076" s="398" t="s">
        <v>1630</v>
      </c>
      <c r="C1076" s="307">
        <f t="shared" si="16"/>
        <v>1056</v>
      </c>
      <c r="D1076" s="432"/>
      <c r="E1076" s="432"/>
      <c r="F1076" s="438">
        <v>1056</v>
      </c>
      <c r="G1076" s="432"/>
      <c r="H1076" s="432"/>
      <c r="I1076" s="432"/>
      <c r="J1076" s="432"/>
      <c r="K1076" s="432"/>
      <c r="L1076" s="432"/>
      <c r="M1076" s="432"/>
    </row>
    <row r="1077" spans="1:13">
      <c r="A1077" s="438">
        <v>2150599</v>
      </c>
      <c r="B1077" s="398" t="s">
        <v>2430</v>
      </c>
      <c r="C1077" s="307">
        <f t="shared" si="16"/>
        <v>100</v>
      </c>
      <c r="D1077" s="432"/>
      <c r="E1077" s="432"/>
      <c r="F1077" s="438"/>
      <c r="G1077" s="432"/>
      <c r="H1077" s="432"/>
      <c r="I1077" s="432"/>
      <c r="J1077" s="432"/>
      <c r="K1077" s="432"/>
      <c r="L1077" s="432"/>
      <c r="M1077" s="432">
        <v>100</v>
      </c>
    </row>
    <row r="1078" spans="1:13">
      <c r="A1078" s="438">
        <v>21507</v>
      </c>
      <c r="B1078" s="398" t="s">
        <v>2431</v>
      </c>
      <c r="C1078" s="307">
        <f t="shared" si="16"/>
        <v>358</v>
      </c>
      <c r="D1078" s="432"/>
      <c r="E1078" s="432"/>
      <c r="F1078" s="438">
        <v>323</v>
      </c>
      <c r="G1078" s="432"/>
      <c r="H1078" s="432"/>
      <c r="I1078" s="432"/>
      <c r="J1078" s="432">
        <v>35</v>
      </c>
      <c r="K1078" s="432"/>
      <c r="L1078" s="432"/>
      <c r="M1078" s="432"/>
    </row>
    <row r="1079" spans="1:13">
      <c r="A1079" s="438">
        <v>2150701</v>
      </c>
      <c r="B1079" s="398" t="s">
        <v>1621</v>
      </c>
      <c r="C1079" s="307">
        <f t="shared" si="16"/>
        <v>358</v>
      </c>
      <c r="D1079" s="432"/>
      <c r="E1079" s="432"/>
      <c r="F1079" s="438">
        <v>323</v>
      </c>
      <c r="G1079" s="432"/>
      <c r="H1079" s="432"/>
      <c r="I1079" s="432"/>
      <c r="J1079" s="432">
        <v>35</v>
      </c>
      <c r="K1079" s="432"/>
      <c r="L1079" s="432"/>
      <c r="M1079" s="432"/>
    </row>
    <row r="1080" hidden="1" spans="1:13">
      <c r="A1080" s="438">
        <v>2150702</v>
      </c>
      <c r="B1080" s="398" t="s">
        <v>1622</v>
      </c>
      <c r="C1080" s="307">
        <f t="shared" si="16"/>
        <v>0</v>
      </c>
      <c r="D1080" s="432"/>
      <c r="E1080" s="432"/>
      <c r="F1080" s="438"/>
      <c r="G1080" s="432"/>
      <c r="H1080" s="432"/>
      <c r="I1080" s="432"/>
      <c r="J1080" s="432"/>
      <c r="K1080" s="432"/>
      <c r="L1080" s="432"/>
      <c r="M1080" s="432"/>
    </row>
    <row r="1081" hidden="1" spans="1:13">
      <c r="A1081" s="438">
        <v>2150703</v>
      </c>
      <c r="B1081" s="398" t="s">
        <v>1623</v>
      </c>
      <c r="C1081" s="307">
        <f t="shared" si="16"/>
        <v>0</v>
      </c>
      <c r="D1081" s="432"/>
      <c r="E1081" s="432"/>
      <c r="F1081" s="438"/>
      <c r="G1081" s="432"/>
      <c r="H1081" s="432"/>
      <c r="I1081" s="432"/>
      <c r="J1081" s="432"/>
      <c r="K1081" s="432"/>
      <c r="L1081" s="432"/>
      <c r="M1081" s="432"/>
    </row>
    <row r="1082" hidden="1" spans="1:13">
      <c r="A1082" s="438">
        <v>2150704</v>
      </c>
      <c r="B1082" s="398" t="s">
        <v>2432</v>
      </c>
      <c r="C1082" s="307">
        <f t="shared" si="16"/>
        <v>0</v>
      </c>
      <c r="D1082" s="432"/>
      <c r="E1082" s="432"/>
      <c r="F1082" s="438"/>
      <c r="G1082" s="432"/>
      <c r="H1082" s="432"/>
      <c r="I1082" s="432"/>
      <c r="J1082" s="432"/>
      <c r="K1082" s="432"/>
      <c r="L1082" s="432"/>
      <c r="M1082" s="432"/>
    </row>
    <row r="1083" hidden="1" spans="1:13">
      <c r="A1083" s="438">
        <v>2150705</v>
      </c>
      <c r="B1083" s="398" t="s">
        <v>2433</v>
      </c>
      <c r="C1083" s="307">
        <f t="shared" si="16"/>
        <v>0</v>
      </c>
      <c r="D1083" s="432"/>
      <c r="E1083" s="432"/>
      <c r="F1083" s="438"/>
      <c r="G1083" s="432"/>
      <c r="H1083" s="432"/>
      <c r="I1083" s="432"/>
      <c r="J1083" s="432"/>
      <c r="K1083" s="432"/>
      <c r="L1083" s="432"/>
      <c r="M1083" s="432"/>
    </row>
    <row r="1084" hidden="1" spans="1:13">
      <c r="A1084" s="438">
        <v>2150799</v>
      </c>
      <c r="B1084" s="398" t="s">
        <v>2434</v>
      </c>
      <c r="C1084" s="307">
        <f t="shared" si="16"/>
        <v>0</v>
      </c>
      <c r="D1084" s="432"/>
      <c r="E1084" s="432"/>
      <c r="F1084" s="438"/>
      <c r="G1084" s="432"/>
      <c r="H1084" s="432"/>
      <c r="I1084" s="432"/>
      <c r="J1084" s="432"/>
      <c r="K1084" s="432"/>
      <c r="L1084" s="432"/>
      <c r="M1084" s="432"/>
    </row>
    <row r="1085" spans="1:15">
      <c r="A1085" s="438">
        <v>21508</v>
      </c>
      <c r="B1085" s="398" t="s">
        <v>2435</v>
      </c>
      <c r="C1085" s="307">
        <f t="shared" si="16"/>
        <v>450</v>
      </c>
      <c r="D1085" s="432"/>
      <c r="E1085" s="432"/>
      <c r="F1085" s="438"/>
      <c r="G1085" s="432"/>
      <c r="H1085" s="432"/>
      <c r="I1085" s="432"/>
      <c r="J1085" s="432">
        <v>0</v>
      </c>
      <c r="K1085" s="432"/>
      <c r="L1085" s="432">
        <v>150</v>
      </c>
      <c r="M1085" s="432"/>
      <c r="O1085">
        <v>300</v>
      </c>
    </row>
    <row r="1086" hidden="1" spans="1:13">
      <c r="A1086" s="438">
        <v>2150801</v>
      </c>
      <c r="B1086" s="398" t="s">
        <v>1621</v>
      </c>
      <c r="C1086" s="307">
        <f t="shared" si="16"/>
        <v>0</v>
      </c>
      <c r="D1086" s="432"/>
      <c r="E1086" s="432"/>
      <c r="F1086" s="438"/>
      <c r="G1086" s="432"/>
      <c r="H1086" s="432"/>
      <c r="I1086" s="432"/>
      <c r="J1086" s="432"/>
      <c r="K1086" s="432"/>
      <c r="L1086" s="432"/>
      <c r="M1086" s="432"/>
    </row>
    <row r="1087" hidden="1" spans="1:13">
      <c r="A1087" s="438">
        <v>2150802</v>
      </c>
      <c r="B1087" s="398" t="s">
        <v>1622</v>
      </c>
      <c r="C1087" s="307">
        <f t="shared" si="16"/>
        <v>0</v>
      </c>
      <c r="D1087" s="432"/>
      <c r="E1087" s="432"/>
      <c r="F1087" s="438"/>
      <c r="G1087" s="432"/>
      <c r="H1087" s="432"/>
      <c r="I1087" s="432"/>
      <c r="J1087" s="432"/>
      <c r="K1087" s="432"/>
      <c r="L1087" s="432"/>
      <c r="M1087" s="432"/>
    </row>
    <row r="1088" hidden="1" spans="1:13">
      <c r="A1088" s="438">
        <v>2150803</v>
      </c>
      <c r="B1088" s="398" t="s">
        <v>1623</v>
      </c>
      <c r="C1088" s="307">
        <f t="shared" si="16"/>
        <v>0</v>
      </c>
      <c r="D1088" s="432"/>
      <c r="E1088" s="432"/>
      <c r="F1088" s="438"/>
      <c r="G1088" s="432"/>
      <c r="H1088" s="432"/>
      <c r="I1088" s="432"/>
      <c r="J1088" s="432"/>
      <c r="K1088" s="432"/>
      <c r="L1088" s="432"/>
      <c r="M1088" s="432"/>
    </row>
    <row r="1089" hidden="1" spans="1:13">
      <c r="A1089" s="438">
        <v>2150804</v>
      </c>
      <c r="B1089" s="398" t="s">
        <v>2436</v>
      </c>
      <c r="C1089" s="307">
        <f t="shared" si="16"/>
        <v>0</v>
      </c>
      <c r="D1089" s="432"/>
      <c r="E1089" s="432"/>
      <c r="F1089" s="438"/>
      <c r="G1089" s="432"/>
      <c r="H1089" s="432"/>
      <c r="I1089" s="432"/>
      <c r="J1089" s="432"/>
      <c r="K1089" s="432"/>
      <c r="L1089" s="432"/>
      <c r="M1089" s="432"/>
    </row>
    <row r="1090" spans="1:15">
      <c r="A1090" s="438">
        <v>2150805</v>
      </c>
      <c r="B1090" s="398" t="s">
        <v>2437</v>
      </c>
      <c r="C1090" s="307">
        <f t="shared" si="16"/>
        <v>450</v>
      </c>
      <c r="D1090" s="432"/>
      <c r="E1090" s="432"/>
      <c r="F1090" s="438"/>
      <c r="G1090" s="432"/>
      <c r="H1090" s="432"/>
      <c r="I1090" s="432"/>
      <c r="J1090" s="432">
        <v>0</v>
      </c>
      <c r="K1090" s="432"/>
      <c r="L1090" s="432">
        <v>150</v>
      </c>
      <c r="M1090" s="432"/>
      <c r="O1090">
        <v>300</v>
      </c>
    </row>
    <row r="1091" hidden="1" spans="1:13">
      <c r="A1091" s="438">
        <v>2150806</v>
      </c>
      <c r="B1091" s="398" t="s">
        <v>2438</v>
      </c>
      <c r="C1091" s="307">
        <f t="shared" si="16"/>
        <v>0</v>
      </c>
      <c r="D1091" s="432"/>
      <c r="E1091" s="432"/>
      <c r="F1091" s="438"/>
      <c r="G1091" s="432"/>
      <c r="H1091" s="432"/>
      <c r="I1091" s="432"/>
      <c r="J1091" s="432"/>
      <c r="K1091" s="432"/>
      <c r="L1091" s="432"/>
      <c r="M1091" s="432"/>
    </row>
    <row r="1092" hidden="1" spans="1:13">
      <c r="A1092" s="438">
        <v>2150899</v>
      </c>
      <c r="B1092" s="398" t="s">
        <v>2439</v>
      </c>
      <c r="C1092" s="307">
        <f t="shared" si="16"/>
        <v>0</v>
      </c>
      <c r="D1092" s="432"/>
      <c r="E1092" s="432"/>
      <c r="F1092" s="438"/>
      <c r="G1092" s="432"/>
      <c r="H1092" s="432"/>
      <c r="I1092" s="432"/>
      <c r="J1092" s="432"/>
      <c r="K1092" s="432"/>
      <c r="L1092" s="432"/>
      <c r="M1092" s="432"/>
    </row>
    <row r="1093" hidden="1" spans="1:13">
      <c r="A1093" s="438">
        <v>21599</v>
      </c>
      <c r="B1093" s="398" t="s">
        <v>2440</v>
      </c>
      <c r="C1093" s="307">
        <f t="shared" si="16"/>
        <v>0</v>
      </c>
      <c r="D1093" s="432"/>
      <c r="E1093" s="432"/>
      <c r="F1093" s="438"/>
      <c r="G1093" s="432"/>
      <c r="H1093" s="432"/>
      <c r="I1093" s="432"/>
      <c r="J1093" s="432"/>
      <c r="K1093" s="432"/>
      <c r="L1093" s="432"/>
      <c r="M1093" s="432"/>
    </row>
    <row r="1094" hidden="1" spans="1:13">
      <c r="A1094" s="438">
        <v>2159901</v>
      </c>
      <c r="B1094" s="398" t="s">
        <v>2441</v>
      </c>
      <c r="C1094" s="307">
        <f t="shared" ref="C1094:C1157" si="17">D1094+E1094+F1094+G1094+H1094+I1094+J1094+K1094+L1094+M1094+N1094+O1094</f>
        <v>0</v>
      </c>
      <c r="D1094" s="432"/>
      <c r="E1094" s="432"/>
      <c r="F1094" s="438"/>
      <c r="G1094" s="432"/>
      <c r="H1094" s="432"/>
      <c r="I1094" s="432"/>
      <c r="J1094" s="432"/>
      <c r="K1094" s="432"/>
      <c r="L1094" s="432"/>
      <c r="M1094" s="432"/>
    </row>
    <row r="1095" hidden="1" spans="1:13">
      <c r="A1095" s="438">
        <v>2159904</v>
      </c>
      <c r="B1095" s="398" t="s">
        <v>2442</v>
      </c>
      <c r="C1095" s="307">
        <f t="shared" si="17"/>
        <v>0</v>
      </c>
      <c r="D1095" s="432"/>
      <c r="E1095" s="432"/>
      <c r="F1095" s="438"/>
      <c r="G1095" s="432"/>
      <c r="H1095" s="432"/>
      <c r="I1095" s="432"/>
      <c r="J1095" s="432"/>
      <c r="K1095" s="432"/>
      <c r="L1095" s="432"/>
      <c r="M1095" s="432"/>
    </row>
    <row r="1096" hidden="1" spans="1:13">
      <c r="A1096" s="438">
        <v>2159905</v>
      </c>
      <c r="B1096" s="398" t="s">
        <v>2443</v>
      </c>
      <c r="C1096" s="307">
        <f t="shared" si="17"/>
        <v>0</v>
      </c>
      <c r="D1096" s="432"/>
      <c r="E1096" s="432"/>
      <c r="F1096" s="438"/>
      <c r="G1096" s="432"/>
      <c r="H1096" s="432"/>
      <c r="I1096" s="432"/>
      <c r="J1096" s="432"/>
      <c r="K1096" s="432"/>
      <c r="L1096" s="432"/>
      <c r="M1096" s="432"/>
    </row>
    <row r="1097" hidden="1" spans="1:13">
      <c r="A1097" s="438">
        <v>2159906</v>
      </c>
      <c r="B1097" s="398" t="s">
        <v>2444</v>
      </c>
      <c r="C1097" s="307">
        <f t="shared" si="17"/>
        <v>0</v>
      </c>
      <c r="D1097" s="432"/>
      <c r="E1097" s="432"/>
      <c r="F1097" s="438"/>
      <c r="G1097" s="432"/>
      <c r="H1097" s="432"/>
      <c r="I1097" s="432"/>
      <c r="J1097" s="432"/>
      <c r="K1097" s="432"/>
      <c r="L1097" s="432"/>
      <c r="M1097" s="432"/>
    </row>
    <row r="1098" hidden="1" spans="1:13">
      <c r="A1098" s="438">
        <v>2159999</v>
      </c>
      <c r="B1098" s="398" t="s">
        <v>2445</v>
      </c>
      <c r="C1098" s="307">
        <f t="shared" si="17"/>
        <v>0</v>
      </c>
      <c r="D1098" s="432"/>
      <c r="E1098" s="432"/>
      <c r="F1098" s="438"/>
      <c r="G1098" s="432"/>
      <c r="H1098" s="432"/>
      <c r="I1098" s="432"/>
      <c r="J1098" s="432"/>
      <c r="K1098" s="432"/>
      <c r="L1098" s="432"/>
      <c r="M1098" s="432"/>
    </row>
    <row r="1099" spans="1:13">
      <c r="A1099" s="438">
        <v>216</v>
      </c>
      <c r="B1099" s="439" t="s">
        <v>2446</v>
      </c>
      <c r="C1099" s="307">
        <f t="shared" si="17"/>
        <v>856</v>
      </c>
      <c r="D1099" s="432"/>
      <c r="E1099" s="432"/>
      <c r="F1099" s="438">
        <v>257</v>
      </c>
      <c r="G1099" s="432"/>
      <c r="H1099" s="432"/>
      <c r="I1099" s="432">
        <v>50</v>
      </c>
      <c r="J1099" s="432">
        <v>60</v>
      </c>
      <c r="K1099" s="432">
        <v>287</v>
      </c>
      <c r="L1099" s="432">
        <v>50</v>
      </c>
      <c r="M1099" s="450">
        <v>152</v>
      </c>
    </row>
    <row r="1100" spans="1:13">
      <c r="A1100" s="438">
        <v>21602</v>
      </c>
      <c r="B1100" s="398" t="s">
        <v>2447</v>
      </c>
      <c r="C1100" s="307">
        <f t="shared" si="17"/>
        <v>631</v>
      </c>
      <c r="D1100" s="432"/>
      <c r="E1100" s="432"/>
      <c r="F1100" s="438">
        <v>257</v>
      </c>
      <c r="G1100" s="432"/>
      <c r="H1100" s="432"/>
      <c r="I1100" s="432">
        <v>50</v>
      </c>
      <c r="J1100" s="432">
        <v>60</v>
      </c>
      <c r="K1100" s="432">
        <v>62</v>
      </c>
      <c r="L1100" s="432">
        <v>50</v>
      </c>
      <c r="M1100" s="450">
        <v>152</v>
      </c>
    </row>
    <row r="1101" spans="1:13">
      <c r="A1101" s="438">
        <v>2160201</v>
      </c>
      <c r="B1101" s="398" t="s">
        <v>1621</v>
      </c>
      <c r="C1101" s="307">
        <f t="shared" si="17"/>
        <v>257</v>
      </c>
      <c r="D1101" s="432"/>
      <c r="E1101" s="432"/>
      <c r="F1101" s="438">
        <v>257</v>
      </c>
      <c r="G1101" s="432"/>
      <c r="H1101" s="432"/>
      <c r="I1101" s="432"/>
      <c r="J1101" s="432"/>
      <c r="K1101" s="432"/>
      <c r="L1101" s="432"/>
      <c r="M1101" s="432"/>
    </row>
    <row r="1102" hidden="1" spans="1:13">
      <c r="A1102" s="438">
        <v>2160202</v>
      </c>
      <c r="B1102" s="398" t="s">
        <v>1622</v>
      </c>
      <c r="C1102" s="307">
        <f t="shared" si="17"/>
        <v>0</v>
      </c>
      <c r="D1102" s="432"/>
      <c r="E1102" s="432"/>
      <c r="F1102" s="438"/>
      <c r="G1102" s="432"/>
      <c r="H1102" s="432"/>
      <c r="I1102" s="432"/>
      <c r="J1102" s="432"/>
      <c r="K1102" s="432"/>
      <c r="L1102" s="432"/>
      <c r="M1102" s="432"/>
    </row>
    <row r="1103" hidden="1" spans="1:13">
      <c r="A1103" s="438">
        <v>2160203</v>
      </c>
      <c r="B1103" s="398" t="s">
        <v>1623</v>
      </c>
      <c r="C1103" s="307">
        <f t="shared" si="17"/>
        <v>0</v>
      </c>
      <c r="D1103" s="432"/>
      <c r="E1103" s="432"/>
      <c r="F1103" s="438"/>
      <c r="G1103" s="432"/>
      <c r="H1103" s="432"/>
      <c r="I1103" s="432"/>
      <c r="J1103" s="432"/>
      <c r="K1103" s="432"/>
      <c r="L1103" s="432"/>
      <c r="M1103" s="432"/>
    </row>
    <row r="1104" hidden="1" spans="1:13">
      <c r="A1104" s="438">
        <v>2160216</v>
      </c>
      <c r="B1104" s="398" t="s">
        <v>2448</v>
      </c>
      <c r="C1104" s="307">
        <f t="shared" si="17"/>
        <v>0</v>
      </c>
      <c r="D1104" s="432"/>
      <c r="E1104" s="432"/>
      <c r="F1104" s="438"/>
      <c r="G1104" s="432"/>
      <c r="H1104" s="432"/>
      <c r="I1104" s="432"/>
      <c r="J1104" s="432"/>
      <c r="K1104" s="432"/>
      <c r="L1104" s="432"/>
      <c r="M1104" s="432"/>
    </row>
    <row r="1105" hidden="1" spans="1:13">
      <c r="A1105" s="438">
        <v>2160217</v>
      </c>
      <c r="B1105" s="398" t="s">
        <v>2449</v>
      </c>
      <c r="C1105" s="307">
        <f t="shared" si="17"/>
        <v>0</v>
      </c>
      <c r="D1105" s="432"/>
      <c r="E1105" s="432"/>
      <c r="F1105" s="438"/>
      <c r="G1105" s="432"/>
      <c r="H1105" s="432"/>
      <c r="I1105" s="432"/>
      <c r="J1105" s="432"/>
      <c r="K1105" s="432"/>
      <c r="L1105" s="432"/>
      <c r="M1105" s="432"/>
    </row>
    <row r="1106" hidden="1" spans="1:13">
      <c r="A1106" s="438">
        <v>2160218</v>
      </c>
      <c r="B1106" s="398" t="s">
        <v>2450</v>
      </c>
      <c r="C1106" s="307">
        <f t="shared" si="17"/>
        <v>0</v>
      </c>
      <c r="D1106" s="432"/>
      <c r="E1106" s="432"/>
      <c r="F1106" s="438"/>
      <c r="G1106" s="432"/>
      <c r="H1106" s="432"/>
      <c r="I1106" s="432"/>
      <c r="J1106" s="432"/>
      <c r="K1106" s="432"/>
      <c r="L1106" s="432"/>
      <c r="M1106" s="432"/>
    </row>
    <row r="1107" hidden="1" spans="1:13">
      <c r="A1107" s="438">
        <v>2160219</v>
      </c>
      <c r="B1107" s="398" t="s">
        <v>2451</v>
      </c>
      <c r="C1107" s="307">
        <f t="shared" si="17"/>
        <v>0</v>
      </c>
      <c r="D1107" s="432"/>
      <c r="E1107" s="432"/>
      <c r="F1107" s="438"/>
      <c r="G1107" s="432"/>
      <c r="H1107" s="432"/>
      <c r="I1107" s="432"/>
      <c r="J1107" s="432"/>
      <c r="K1107" s="432"/>
      <c r="L1107" s="432"/>
      <c r="M1107" s="432"/>
    </row>
    <row r="1108" hidden="1" spans="1:13">
      <c r="A1108" s="438">
        <v>2160250</v>
      </c>
      <c r="B1108" s="398" t="s">
        <v>1630</v>
      </c>
      <c r="C1108" s="307">
        <f t="shared" si="17"/>
        <v>0</v>
      </c>
      <c r="D1108" s="432"/>
      <c r="E1108" s="432"/>
      <c r="F1108" s="438"/>
      <c r="G1108" s="432"/>
      <c r="H1108" s="432"/>
      <c r="I1108" s="432"/>
      <c r="J1108" s="432"/>
      <c r="K1108" s="432"/>
      <c r="L1108" s="432"/>
      <c r="M1108" s="432"/>
    </row>
    <row r="1109" spans="1:13">
      <c r="A1109" s="438">
        <v>2160299</v>
      </c>
      <c r="B1109" s="398" t="s">
        <v>2452</v>
      </c>
      <c r="C1109" s="307">
        <f t="shared" si="17"/>
        <v>374</v>
      </c>
      <c r="D1109" s="432"/>
      <c r="E1109" s="432"/>
      <c r="F1109" s="438"/>
      <c r="G1109" s="432"/>
      <c r="H1109" s="432"/>
      <c r="I1109" s="432">
        <v>50</v>
      </c>
      <c r="J1109" s="432">
        <v>60</v>
      </c>
      <c r="K1109" s="432">
        <v>62</v>
      </c>
      <c r="L1109" s="432">
        <v>50</v>
      </c>
      <c r="M1109" s="450">
        <v>152</v>
      </c>
    </row>
    <row r="1110" spans="1:13">
      <c r="A1110" s="438">
        <v>21606</v>
      </c>
      <c r="B1110" s="398" t="s">
        <v>2453</v>
      </c>
      <c r="C1110" s="307">
        <f t="shared" si="17"/>
        <v>225</v>
      </c>
      <c r="D1110" s="432"/>
      <c r="E1110" s="432"/>
      <c r="F1110" s="438"/>
      <c r="G1110" s="432"/>
      <c r="H1110" s="432"/>
      <c r="I1110" s="432"/>
      <c r="J1110" s="432"/>
      <c r="K1110" s="432">
        <v>225</v>
      </c>
      <c r="L1110" s="432"/>
      <c r="M1110" s="432"/>
    </row>
    <row r="1111" hidden="1" spans="1:13">
      <c r="A1111" s="438">
        <v>2160601</v>
      </c>
      <c r="B1111" s="398" t="s">
        <v>1621</v>
      </c>
      <c r="C1111" s="307">
        <f t="shared" si="17"/>
        <v>0</v>
      </c>
      <c r="D1111" s="432"/>
      <c r="E1111" s="432"/>
      <c r="F1111" s="438"/>
      <c r="G1111" s="432"/>
      <c r="H1111" s="432"/>
      <c r="I1111" s="432"/>
      <c r="J1111" s="432"/>
      <c r="K1111" s="432"/>
      <c r="L1111" s="432"/>
      <c r="M1111" s="432"/>
    </row>
    <row r="1112" hidden="1" spans="1:13">
      <c r="A1112" s="438">
        <v>2160602</v>
      </c>
      <c r="B1112" s="398" t="s">
        <v>1622</v>
      </c>
      <c r="C1112" s="307">
        <f t="shared" si="17"/>
        <v>0</v>
      </c>
      <c r="D1112" s="432"/>
      <c r="E1112" s="432"/>
      <c r="F1112" s="438"/>
      <c r="G1112" s="432"/>
      <c r="H1112" s="432"/>
      <c r="I1112" s="432"/>
      <c r="J1112" s="432"/>
      <c r="K1112" s="432"/>
      <c r="L1112" s="432"/>
      <c r="M1112" s="432"/>
    </row>
    <row r="1113" hidden="1" spans="1:13">
      <c r="A1113" s="438">
        <v>2160603</v>
      </c>
      <c r="B1113" s="398" t="s">
        <v>1623</v>
      </c>
      <c r="C1113" s="307">
        <f t="shared" si="17"/>
        <v>0</v>
      </c>
      <c r="D1113" s="432"/>
      <c r="E1113" s="432"/>
      <c r="F1113" s="438"/>
      <c r="G1113" s="432"/>
      <c r="H1113" s="432"/>
      <c r="I1113" s="432"/>
      <c r="J1113" s="432"/>
      <c r="K1113" s="432"/>
      <c r="L1113" s="432"/>
      <c r="M1113" s="432"/>
    </row>
    <row r="1114" hidden="1" spans="1:13">
      <c r="A1114" s="438">
        <v>2160607</v>
      </c>
      <c r="B1114" s="398" t="s">
        <v>2454</v>
      </c>
      <c r="C1114" s="307">
        <f t="shared" si="17"/>
        <v>0</v>
      </c>
      <c r="D1114" s="432"/>
      <c r="E1114" s="432"/>
      <c r="F1114" s="438"/>
      <c r="G1114" s="432"/>
      <c r="H1114" s="432"/>
      <c r="I1114" s="432"/>
      <c r="J1114" s="432"/>
      <c r="K1114" s="432"/>
      <c r="L1114" s="432"/>
      <c r="M1114" s="432"/>
    </row>
    <row r="1115" spans="1:13">
      <c r="A1115" s="438">
        <v>2160699</v>
      </c>
      <c r="B1115" s="398" t="s">
        <v>2455</v>
      </c>
      <c r="C1115" s="307">
        <f t="shared" si="17"/>
        <v>225</v>
      </c>
      <c r="D1115" s="432"/>
      <c r="E1115" s="432"/>
      <c r="F1115" s="438"/>
      <c r="G1115" s="432"/>
      <c r="H1115" s="432"/>
      <c r="I1115" s="432"/>
      <c r="J1115" s="432"/>
      <c r="K1115" s="432">
        <v>225</v>
      </c>
      <c r="L1115" s="432"/>
      <c r="M1115" s="432"/>
    </row>
    <row r="1116" hidden="1" spans="1:13">
      <c r="A1116" s="438">
        <v>21699</v>
      </c>
      <c r="B1116" s="398" t="s">
        <v>2456</v>
      </c>
      <c r="C1116" s="307">
        <f t="shared" si="17"/>
        <v>0</v>
      </c>
      <c r="D1116" s="432"/>
      <c r="E1116" s="432"/>
      <c r="F1116" s="438"/>
      <c r="G1116" s="432"/>
      <c r="H1116" s="432"/>
      <c r="I1116" s="432"/>
      <c r="J1116" s="432"/>
      <c r="K1116" s="432"/>
      <c r="L1116" s="432"/>
      <c r="M1116" s="432"/>
    </row>
    <row r="1117" hidden="1" spans="1:13">
      <c r="A1117" s="438">
        <v>2169901</v>
      </c>
      <c r="B1117" s="398" t="s">
        <v>2457</v>
      </c>
      <c r="C1117" s="307">
        <f t="shared" si="17"/>
        <v>0</v>
      </c>
      <c r="D1117" s="432"/>
      <c r="E1117" s="432"/>
      <c r="F1117" s="438"/>
      <c r="G1117" s="432"/>
      <c r="H1117" s="432"/>
      <c r="I1117" s="432"/>
      <c r="J1117" s="432"/>
      <c r="K1117" s="432"/>
      <c r="L1117" s="432"/>
      <c r="M1117" s="432"/>
    </row>
    <row r="1118" hidden="1" spans="1:13">
      <c r="A1118" s="438">
        <v>2169999</v>
      </c>
      <c r="B1118" s="398" t="s">
        <v>2458</v>
      </c>
      <c r="C1118" s="307">
        <f t="shared" si="17"/>
        <v>0</v>
      </c>
      <c r="D1118" s="432"/>
      <c r="E1118" s="432"/>
      <c r="F1118" s="438"/>
      <c r="G1118" s="432"/>
      <c r="H1118" s="432"/>
      <c r="I1118" s="432"/>
      <c r="J1118" s="432"/>
      <c r="K1118" s="432"/>
      <c r="L1118" s="432"/>
      <c r="M1118" s="432"/>
    </row>
    <row r="1119" spans="1:15">
      <c r="A1119" s="438">
        <v>217</v>
      </c>
      <c r="B1119" s="439" t="s">
        <v>2459</v>
      </c>
      <c r="C1119" s="307">
        <f t="shared" si="17"/>
        <v>1000</v>
      </c>
      <c r="D1119" s="432"/>
      <c r="E1119" s="432"/>
      <c r="F1119" s="438"/>
      <c r="G1119" s="432"/>
      <c r="H1119" s="432"/>
      <c r="I1119" s="432"/>
      <c r="J1119" s="432">
        <v>200</v>
      </c>
      <c r="K1119" s="432"/>
      <c r="L1119" s="432"/>
      <c r="M1119" s="432"/>
      <c r="O1119">
        <v>800</v>
      </c>
    </row>
    <row r="1120" spans="1:15">
      <c r="A1120" s="438">
        <v>21701</v>
      </c>
      <c r="B1120" s="398" t="s">
        <v>2460</v>
      </c>
      <c r="C1120" s="307">
        <f t="shared" si="17"/>
        <v>1000</v>
      </c>
      <c r="D1120" s="432"/>
      <c r="E1120" s="432"/>
      <c r="F1120" s="438"/>
      <c r="G1120" s="432"/>
      <c r="H1120" s="432"/>
      <c r="I1120" s="432"/>
      <c r="J1120" s="432">
        <v>200</v>
      </c>
      <c r="K1120" s="432"/>
      <c r="L1120" s="432"/>
      <c r="M1120" s="432"/>
      <c r="O1120">
        <v>800</v>
      </c>
    </row>
    <row r="1121" hidden="1" spans="1:13">
      <c r="A1121" s="438">
        <v>2170101</v>
      </c>
      <c r="B1121" s="398" t="s">
        <v>1621</v>
      </c>
      <c r="C1121" s="307">
        <f t="shared" si="17"/>
        <v>0</v>
      </c>
      <c r="D1121" s="432"/>
      <c r="E1121" s="432"/>
      <c r="F1121" s="438"/>
      <c r="G1121" s="432"/>
      <c r="H1121" s="432"/>
      <c r="I1121" s="432"/>
      <c r="J1121" s="432"/>
      <c r="K1121" s="432"/>
      <c r="L1121" s="432"/>
      <c r="M1121" s="432"/>
    </row>
    <row r="1122" spans="1:15">
      <c r="A1122" s="438">
        <v>2170102</v>
      </c>
      <c r="B1122" s="398" t="s">
        <v>1622</v>
      </c>
      <c r="C1122" s="307">
        <f t="shared" si="17"/>
        <v>1000</v>
      </c>
      <c r="D1122" s="432"/>
      <c r="E1122" s="432"/>
      <c r="F1122" s="438"/>
      <c r="G1122" s="432"/>
      <c r="H1122" s="432"/>
      <c r="I1122" s="432"/>
      <c r="J1122" s="432">
        <v>200</v>
      </c>
      <c r="K1122" s="432"/>
      <c r="L1122" s="432"/>
      <c r="M1122" s="432"/>
      <c r="O1122">
        <v>800</v>
      </c>
    </row>
    <row r="1123" hidden="1" spans="1:13">
      <c r="A1123" s="438">
        <v>2170103</v>
      </c>
      <c r="B1123" s="398" t="s">
        <v>1623</v>
      </c>
      <c r="C1123" s="307">
        <f t="shared" si="17"/>
        <v>0</v>
      </c>
      <c r="D1123" s="432"/>
      <c r="E1123" s="432"/>
      <c r="F1123" s="438"/>
      <c r="G1123" s="432"/>
      <c r="H1123" s="432"/>
      <c r="I1123" s="432"/>
      <c r="J1123" s="432"/>
      <c r="K1123" s="432"/>
      <c r="L1123" s="432"/>
      <c r="M1123" s="432"/>
    </row>
    <row r="1124" hidden="1" spans="1:13">
      <c r="A1124" s="438">
        <v>2170104</v>
      </c>
      <c r="B1124" s="398" t="s">
        <v>2461</v>
      </c>
      <c r="C1124" s="307">
        <f t="shared" si="17"/>
        <v>0</v>
      </c>
      <c r="D1124" s="432"/>
      <c r="E1124" s="432"/>
      <c r="F1124" s="438"/>
      <c r="G1124" s="432"/>
      <c r="H1124" s="432"/>
      <c r="I1124" s="432"/>
      <c r="J1124" s="432"/>
      <c r="K1124" s="432"/>
      <c r="L1124" s="432"/>
      <c r="M1124" s="432"/>
    </row>
    <row r="1125" hidden="1" spans="1:13">
      <c r="A1125" s="438">
        <v>2170150</v>
      </c>
      <c r="B1125" s="398" t="s">
        <v>1630</v>
      </c>
      <c r="C1125" s="307">
        <f t="shared" si="17"/>
        <v>0</v>
      </c>
      <c r="D1125" s="432"/>
      <c r="E1125" s="432"/>
      <c r="F1125" s="438"/>
      <c r="G1125" s="432"/>
      <c r="H1125" s="432"/>
      <c r="I1125" s="432"/>
      <c r="J1125" s="432"/>
      <c r="K1125" s="432"/>
      <c r="L1125" s="432"/>
      <c r="M1125" s="432"/>
    </row>
    <row r="1126" hidden="1" spans="1:13">
      <c r="A1126" s="438">
        <v>2170199</v>
      </c>
      <c r="B1126" s="398" t="s">
        <v>2462</v>
      </c>
      <c r="C1126" s="307">
        <f t="shared" si="17"/>
        <v>0</v>
      </c>
      <c r="D1126" s="432"/>
      <c r="E1126" s="432"/>
      <c r="F1126" s="438"/>
      <c r="G1126" s="432"/>
      <c r="H1126" s="432"/>
      <c r="I1126" s="432"/>
      <c r="J1126" s="432"/>
      <c r="K1126" s="432"/>
      <c r="L1126" s="432"/>
      <c r="M1126" s="432"/>
    </row>
    <row r="1127" hidden="1" spans="1:13">
      <c r="A1127" s="438">
        <v>21702</v>
      </c>
      <c r="B1127" s="398" t="s">
        <v>2463</v>
      </c>
      <c r="C1127" s="307">
        <f t="shared" si="17"/>
        <v>0</v>
      </c>
      <c r="D1127" s="432"/>
      <c r="E1127" s="432"/>
      <c r="F1127" s="438"/>
      <c r="G1127" s="432"/>
      <c r="H1127" s="432"/>
      <c r="I1127" s="432"/>
      <c r="J1127" s="432"/>
      <c r="K1127" s="432"/>
      <c r="L1127" s="432"/>
      <c r="M1127" s="432"/>
    </row>
    <row r="1128" hidden="1" spans="1:13">
      <c r="A1128" s="438">
        <v>2170201</v>
      </c>
      <c r="B1128" s="398" t="s">
        <v>2464</v>
      </c>
      <c r="C1128" s="307">
        <f t="shared" si="17"/>
        <v>0</v>
      </c>
      <c r="D1128" s="432"/>
      <c r="E1128" s="432"/>
      <c r="F1128" s="438"/>
      <c r="G1128" s="432"/>
      <c r="H1128" s="432"/>
      <c r="I1128" s="432"/>
      <c r="J1128" s="432"/>
      <c r="K1128" s="432"/>
      <c r="L1128" s="432"/>
      <c r="M1128" s="432"/>
    </row>
    <row r="1129" hidden="1" spans="1:13">
      <c r="A1129" s="438">
        <v>2170202</v>
      </c>
      <c r="B1129" s="398" t="s">
        <v>2465</v>
      </c>
      <c r="C1129" s="307">
        <f t="shared" si="17"/>
        <v>0</v>
      </c>
      <c r="D1129" s="432"/>
      <c r="E1129" s="432"/>
      <c r="F1129" s="438"/>
      <c r="G1129" s="432"/>
      <c r="H1129" s="432"/>
      <c r="I1129" s="432"/>
      <c r="J1129" s="432"/>
      <c r="K1129" s="432"/>
      <c r="L1129" s="432"/>
      <c r="M1129" s="432"/>
    </row>
    <row r="1130" hidden="1" spans="1:13">
      <c r="A1130" s="438">
        <v>2170203</v>
      </c>
      <c r="B1130" s="398" t="s">
        <v>2466</v>
      </c>
      <c r="C1130" s="307">
        <f t="shared" si="17"/>
        <v>0</v>
      </c>
      <c r="D1130" s="432"/>
      <c r="E1130" s="432"/>
      <c r="F1130" s="438"/>
      <c r="G1130" s="432"/>
      <c r="H1130" s="432"/>
      <c r="I1130" s="432"/>
      <c r="J1130" s="432"/>
      <c r="K1130" s="432"/>
      <c r="L1130" s="432"/>
      <c r="M1130" s="432"/>
    </row>
    <row r="1131" hidden="1" spans="1:13">
      <c r="A1131" s="438">
        <v>2170204</v>
      </c>
      <c r="B1131" s="398" t="s">
        <v>2467</v>
      </c>
      <c r="C1131" s="307">
        <f t="shared" si="17"/>
        <v>0</v>
      </c>
      <c r="D1131" s="432"/>
      <c r="E1131" s="432"/>
      <c r="F1131" s="438"/>
      <c r="G1131" s="432"/>
      <c r="H1131" s="432"/>
      <c r="I1131" s="432"/>
      <c r="J1131" s="432"/>
      <c r="K1131" s="432"/>
      <c r="L1131" s="432"/>
      <c r="M1131" s="432"/>
    </row>
    <row r="1132" hidden="1" spans="1:13">
      <c r="A1132" s="438">
        <v>2170205</v>
      </c>
      <c r="B1132" s="398" t="s">
        <v>2468</v>
      </c>
      <c r="C1132" s="307">
        <f t="shared" si="17"/>
        <v>0</v>
      </c>
      <c r="D1132" s="432"/>
      <c r="E1132" s="432"/>
      <c r="F1132" s="438"/>
      <c r="G1132" s="432"/>
      <c r="H1132" s="432"/>
      <c r="I1132" s="432"/>
      <c r="J1132" s="432"/>
      <c r="K1132" s="432"/>
      <c r="L1132" s="432"/>
      <c r="M1132" s="432"/>
    </row>
    <row r="1133" hidden="1" spans="1:13">
      <c r="A1133" s="438">
        <v>2170206</v>
      </c>
      <c r="B1133" s="398" t="s">
        <v>2469</v>
      </c>
      <c r="C1133" s="307">
        <f t="shared" si="17"/>
        <v>0</v>
      </c>
      <c r="D1133" s="432"/>
      <c r="E1133" s="432"/>
      <c r="F1133" s="438"/>
      <c r="G1133" s="432"/>
      <c r="H1133" s="432"/>
      <c r="I1133" s="432"/>
      <c r="J1133" s="432"/>
      <c r="K1133" s="432"/>
      <c r="L1133" s="432"/>
      <c r="M1133" s="432"/>
    </row>
    <row r="1134" hidden="1" spans="1:13">
      <c r="A1134" s="438">
        <v>2170207</v>
      </c>
      <c r="B1134" s="398" t="s">
        <v>2470</v>
      </c>
      <c r="C1134" s="307">
        <f t="shared" si="17"/>
        <v>0</v>
      </c>
      <c r="D1134" s="432"/>
      <c r="E1134" s="432"/>
      <c r="F1134" s="438"/>
      <c r="G1134" s="432"/>
      <c r="H1134" s="432"/>
      <c r="I1134" s="432"/>
      <c r="J1134" s="432"/>
      <c r="K1134" s="432"/>
      <c r="L1134" s="432"/>
      <c r="M1134" s="432"/>
    </row>
    <row r="1135" hidden="1" spans="1:13">
      <c r="A1135" s="438">
        <v>2170208</v>
      </c>
      <c r="B1135" s="398" t="s">
        <v>2471</v>
      </c>
      <c r="C1135" s="307">
        <f t="shared" si="17"/>
        <v>0</v>
      </c>
      <c r="D1135" s="432"/>
      <c r="E1135" s="432"/>
      <c r="F1135" s="438"/>
      <c r="G1135" s="432"/>
      <c r="H1135" s="432"/>
      <c r="I1135" s="432"/>
      <c r="J1135" s="432"/>
      <c r="K1135" s="432"/>
      <c r="L1135" s="432"/>
      <c r="M1135" s="432"/>
    </row>
    <row r="1136" hidden="1" spans="1:13">
      <c r="A1136" s="438">
        <v>2170299</v>
      </c>
      <c r="B1136" s="398" t="s">
        <v>2472</v>
      </c>
      <c r="C1136" s="307">
        <f t="shared" si="17"/>
        <v>0</v>
      </c>
      <c r="D1136" s="432"/>
      <c r="E1136" s="432"/>
      <c r="F1136" s="438"/>
      <c r="G1136" s="432"/>
      <c r="H1136" s="432"/>
      <c r="I1136" s="432"/>
      <c r="J1136" s="432"/>
      <c r="K1136" s="432"/>
      <c r="L1136" s="432"/>
      <c r="M1136" s="432"/>
    </row>
    <row r="1137" hidden="1" spans="1:13">
      <c r="A1137" s="438">
        <v>21703</v>
      </c>
      <c r="B1137" s="398" t="s">
        <v>2473</v>
      </c>
      <c r="C1137" s="307">
        <f t="shared" si="17"/>
        <v>0</v>
      </c>
      <c r="D1137" s="432"/>
      <c r="E1137" s="432"/>
      <c r="F1137" s="438"/>
      <c r="G1137" s="432"/>
      <c r="H1137" s="432"/>
      <c r="I1137" s="432"/>
      <c r="J1137" s="432"/>
      <c r="K1137" s="432"/>
      <c r="L1137" s="432"/>
      <c r="M1137" s="432"/>
    </row>
    <row r="1138" hidden="1" spans="1:13">
      <c r="A1138" s="438">
        <v>2170301</v>
      </c>
      <c r="B1138" s="398" t="s">
        <v>2474</v>
      </c>
      <c r="C1138" s="307">
        <f t="shared" si="17"/>
        <v>0</v>
      </c>
      <c r="D1138" s="432"/>
      <c r="E1138" s="432"/>
      <c r="F1138" s="438"/>
      <c r="G1138" s="432"/>
      <c r="H1138" s="432"/>
      <c r="I1138" s="432"/>
      <c r="J1138" s="432"/>
      <c r="K1138" s="432"/>
      <c r="L1138" s="432"/>
      <c r="M1138" s="432"/>
    </row>
    <row r="1139" hidden="1" spans="1:13">
      <c r="A1139" s="438">
        <v>2170302</v>
      </c>
      <c r="B1139" s="398" t="s">
        <v>2475</v>
      </c>
      <c r="C1139" s="307">
        <f t="shared" si="17"/>
        <v>0</v>
      </c>
      <c r="D1139" s="432"/>
      <c r="E1139" s="432"/>
      <c r="F1139" s="438"/>
      <c r="G1139" s="432"/>
      <c r="H1139" s="432"/>
      <c r="I1139" s="432"/>
      <c r="J1139" s="432"/>
      <c r="K1139" s="432"/>
      <c r="L1139" s="432"/>
      <c r="M1139" s="432"/>
    </row>
    <row r="1140" hidden="1" spans="1:13">
      <c r="A1140" s="438">
        <v>2170303</v>
      </c>
      <c r="B1140" s="398" t="s">
        <v>2476</v>
      </c>
      <c r="C1140" s="307">
        <f t="shared" si="17"/>
        <v>0</v>
      </c>
      <c r="D1140" s="432"/>
      <c r="E1140" s="432"/>
      <c r="F1140" s="438"/>
      <c r="G1140" s="432"/>
      <c r="H1140" s="432"/>
      <c r="I1140" s="432"/>
      <c r="J1140" s="432"/>
      <c r="K1140" s="432"/>
      <c r="L1140" s="432"/>
      <c r="M1140" s="432"/>
    </row>
    <row r="1141" hidden="1" spans="1:13">
      <c r="A1141" s="438">
        <v>2170304</v>
      </c>
      <c r="B1141" s="439" t="s">
        <v>2477</v>
      </c>
      <c r="C1141" s="307">
        <f t="shared" si="17"/>
        <v>0</v>
      </c>
      <c r="D1141" s="432"/>
      <c r="E1141" s="432"/>
      <c r="F1141" s="438"/>
      <c r="G1141" s="432"/>
      <c r="H1141" s="432"/>
      <c r="I1141" s="432"/>
      <c r="J1141" s="432"/>
      <c r="K1141" s="432"/>
      <c r="L1141" s="432"/>
      <c r="M1141" s="432"/>
    </row>
    <row r="1142" hidden="1" spans="1:13">
      <c r="A1142" s="438">
        <v>2170399</v>
      </c>
      <c r="B1142" s="398" t="s">
        <v>2478</v>
      </c>
      <c r="C1142" s="307">
        <f t="shared" si="17"/>
        <v>0</v>
      </c>
      <c r="D1142" s="432"/>
      <c r="E1142" s="432"/>
      <c r="F1142" s="438"/>
      <c r="G1142" s="432"/>
      <c r="H1142" s="432"/>
      <c r="I1142" s="432"/>
      <c r="J1142" s="432"/>
      <c r="K1142" s="432"/>
      <c r="L1142" s="432"/>
      <c r="M1142" s="432"/>
    </row>
    <row r="1143" hidden="1" spans="1:13">
      <c r="A1143" s="438">
        <v>21704</v>
      </c>
      <c r="B1143" s="398" t="s">
        <v>2479</v>
      </c>
      <c r="C1143" s="307">
        <f t="shared" si="17"/>
        <v>0</v>
      </c>
      <c r="D1143" s="432"/>
      <c r="E1143" s="432"/>
      <c r="F1143" s="438"/>
      <c r="G1143" s="432"/>
      <c r="H1143" s="432"/>
      <c r="I1143" s="432"/>
      <c r="J1143" s="432"/>
      <c r="K1143" s="432"/>
      <c r="L1143" s="432"/>
      <c r="M1143" s="432"/>
    </row>
    <row r="1144" hidden="1" spans="1:13">
      <c r="A1144" s="438">
        <v>2170401</v>
      </c>
      <c r="B1144" s="398" t="s">
        <v>2480</v>
      </c>
      <c r="C1144" s="307">
        <f t="shared" si="17"/>
        <v>0</v>
      </c>
      <c r="D1144" s="432"/>
      <c r="E1144" s="432"/>
      <c r="F1144" s="438"/>
      <c r="G1144" s="432"/>
      <c r="H1144" s="432"/>
      <c r="I1144" s="432"/>
      <c r="J1144" s="432"/>
      <c r="K1144" s="432"/>
      <c r="L1144" s="432"/>
      <c r="M1144" s="432"/>
    </row>
    <row r="1145" hidden="1" spans="1:13">
      <c r="A1145" s="438">
        <v>2170499</v>
      </c>
      <c r="B1145" s="398" t="s">
        <v>2481</v>
      </c>
      <c r="C1145" s="307">
        <f t="shared" si="17"/>
        <v>0</v>
      </c>
      <c r="D1145" s="432"/>
      <c r="E1145" s="432"/>
      <c r="F1145" s="438"/>
      <c r="G1145" s="432"/>
      <c r="H1145" s="432"/>
      <c r="I1145" s="432"/>
      <c r="J1145" s="432"/>
      <c r="K1145" s="432"/>
      <c r="L1145" s="432"/>
      <c r="M1145" s="432"/>
    </row>
    <row r="1146" hidden="1" spans="1:13">
      <c r="A1146" s="438">
        <v>21799</v>
      </c>
      <c r="B1146" s="398" t="s">
        <v>2482</v>
      </c>
      <c r="C1146" s="307">
        <f t="shared" si="17"/>
        <v>0</v>
      </c>
      <c r="D1146" s="432"/>
      <c r="E1146" s="432"/>
      <c r="F1146" s="438"/>
      <c r="G1146" s="432"/>
      <c r="H1146" s="432"/>
      <c r="I1146" s="432"/>
      <c r="J1146" s="432"/>
      <c r="K1146" s="432"/>
      <c r="L1146" s="432"/>
      <c r="M1146" s="432"/>
    </row>
    <row r="1147" hidden="1" spans="1:13">
      <c r="A1147" s="438">
        <v>2179902</v>
      </c>
      <c r="B1147" s="398" t="s">
        <v>2483</v>
      </c>
      <c r="C1147" s="307">
        <f t="shared" si="17"/>
        <v>0</v>
      </c>
      <c r="D1147" s="432"/>
      <c r="E1147" s="432"/>
      <c r="F1147" s="438"/>
      <c r="G1147" s="432"/>
      <c r="H1147" s="432"/>
      <c r="I1147" s="432"/>
      <c r="J1147" s="432"/>
      <c r="K1147" s="432"/>
      <c r="L1147" s="432"/>
      <c r="M1147" s="432"/>
    </row>
    <row r="1148" hidden="1" spans="1:13">
      <c r="A1148" s="438">
        <v>2179999</v>
      </c>
      <c r="B1148" s="398" t="s">
        <v>2484</v>
      </c>
      <c r="C1148" s="307">
        <f t="shared" si="17"/>
        <v>0</v>
      </c>
      <c r="D1148" s="432"/>
      <c r="E1148" s="432"/>
      <c r="F1148" s="438"/>
      <c r="G1148" s="432"/>
      <c r="H1148" s="432"/>
      <c r="I1148" s="432"/>
      <c r="J1148" s="432"/>
      <c r="K1148" s="432"/>
      <c r="L1148" s="432"/>
      <c r="M1148" s="432"/>
    </row>
    <row r="1149" hidden="1" spans="1:13">
      <c r="A1149" s="438">
        <v>219</v>
      </c>
      <c r="B1149" s="439" t="s">
        <v>2485</v>
      </c>
      <c r="C1149" s="307">
        <f t="shared" si="17"/>
        <v>0</v>
      </c>
      <c r="D1149" s="432"/>
      <c r="E1149" s="432"/>
      <c r="F1149" s="438"/>
      <c r="G1149" s="432"/>
      <c r="H1149" s="432"/>
      <c r="I1149" s="432"/>
      <c r="J1149" s="432"/>
      <c r="K1149" s="432"/>
      <c r="L1149" s="432"/>
      <c r="M1149" s="432"/>
    </row>
    <row r="1150" hidden="1" spans="1:13">
      <c r="A1150" s="438">
        <v>21901</v>
      </c>
      <c r="B1150" s="398" t="s">
        <v>2486</v>
      </c>
      <c r="C1150" s="307">
        <f t="shared" si="17"/>
        <v>0</v>
      </c>
      <c r="D1150" s="432"/>
      <c r="E1150" s="432"/>
      <c r="F1150" s="438"/>
      <c r="G1150" s="432"/>
      <c r="H1150" s="432"/>
      <c r="I1150" s="432"/>
      <c r="J1150" s="432"/>
      <c r="K1150" s="432"/>
      <c r="L1150" s="432"/>
      <c r="M1150" s="432"/>
    </row>
    <row r="1151" hidden="1" spans="1:13">
      <c r="A1151" s="438">
        <v>21902</v>
      </c>
      <c r="B1151" s="398" t="s">
        <v>2487</v>
      </c>
      <c r="C1151" s="307">
        <f t="shared" si="17"/>
        <v>0</v>
      </c>
      <c r="D1151" s="432"/>
      <c r="E1151" s="432"/>
      <c r="F1151" s="438"/>
      <c r="G1151" s="432"/>
      <c r="H1151" s="432"/>
      <c r="I1151" s="432"/>
      <c r="J1151" s="432"/>
      <c r="K1151" s="432"/>
      <c r="L1151" s="432"/>
      <c r="M1151" s="432"/>
    </row>
    <row r="1152" hidden="1" spans="1:13">
      <c r="A1152" s="438">
        <v>21903</v>
      </c>
      <c r="B1152" s="398" t="s">
        <v>2488</v>
      </c>
      <c r="C1152" s="307">
        <f t="shared" si="17"/>
        <v>0</v>
      </c>
      <c r="D1152" s="432"/>
      <c r="E1152" s="432"/>
      <c r="F1152" s="438"/>
      <c r="G1152" s="432"/>
      <c r="H1152" s="432"/>
      <c r="I1152" s="432"/>
      <c r="J1152" s="432"/>
      <c r="K1152" s="432"/>
      <c r="L1152" s="432"/>
      <c r="M1152" s="432"/>
    </row>
    <row r="1153" hidden="1" spans="1:13">
      <c r="A1153" s="438">
        <v>21904</v>
      </c>
      <c r="B1153" s="398" t="s">
        <v>2489</v>
      </c>
      <c r="C1153" s="307">
        <f t="shared" si="17"/>
        <v>0</v>
      </c>
      <c r="D1153" s="432"/>
      <c r="E1153" s="432"/>
      <c r="F1153" s="438"/>
      <c r="G1153" s="432"/>
      <c r="H1153" s="432"/>
      <c r="I1153" s="432"/>
      <c r="J1153" s="432"/>
      <c r="K1153" s="432"/>
      <c r="L1153" s="432"/>
      <c r="M1153" s="432"/>
    </row>
    <row r="1154" hidden="1" spans="1:13">
      <c r="A1154" s="438">
        <v>21905</v>
      </c>
      <c r="B1154" s="398" t="s">
        <v>2490</v>
      </c>
      <c r="C1154" s="307">
        <f t="shared" si="17"/>
        <v>0</v>
      </c>
      <c r="D1154" s="432"/>
      <c r="E1154" s="432"/>
      <c r="F1154" s="438"/>
      <c r="G1154" s="432"/>
      <c r="H1154" s="432"/>
      <c r="I1154" s="432"/>
      <c r="J1154" s="432"/>
      <c r="K1154" s="432"/>
      <c r="L1154" s="432"/>
      <c r="M1154" s="432"/>
    </row>
    <row r="1155" hidden="1" spans="1:13">
      <c r="A1155" s="438">
        <v>21906</v>
      </c>
      <c r="B1155" s="398" t="s">
        <v>2265</v>
      </c>
      <c r="C1155" s="307">
        <f t="shared" si="17"/>
        <v>0</v>
      </c>
      <c r="D1155" s="432"/>
      <c r="E1155" s="432"/>
      <c r="F1155" s="438"/>
      <c r="G1155" s="432"/>
      <c r="H1155" s="432"/>
      <c r="I1155" s="432"/>
      <c r="J1155" s="432"/>
      <c r="K1155" s="432"/>
      <c r="L1155" s="432"/>
      <c r="M1155" s="432"/>
    </row>
    <row r="1156" hidden="1" spans="1:13">
      <c r="A1156" s="438">
        <v>21907</v>
      </c>
      <c r="B1156" s="398" t="s">
        <v>2491</v>
      </c>
      <c r="C1156" s="307">
        <f t="shared" si="17"/>
        <v>0</v>
      </c>
      <c r="D1156" s="432"/>
      <c r="E1156" s="432"/>
      <c r="F1156" s="438"/>
      <c r="G1156" s="432"/>
      <c r="H1156" s="432"/>
      <c r="I1156" s="432"/>
      <c r="J1156" s="432"/>
      <c r="K1156" s="432"/>
      <c r="L1156" s="432"/>
      <c r="M1156" s="432"/>
    </row>
    <row r="1157" hidden="1" spans="1:13">
      <c r="A1157" s="438">
        <v>21908</v>
      </c>
      <c r="B1157" s="398" t="s">
        <v>2492</v>
      </c>
      <c r="C1157" s="307">
        <f t="shared" si="17"/>
        <v>0</v>
      </c>
      <c r="D1157" s="432"/>
      <c r="E1157" s="432"/>
      <c r="F1157" s="438"/>
      <c r="G1157" s="432"/>
      <c r="H1157" s="432"/>
      <c r="I1157" s="432"/>
      <c r="J1157" s="432"/>
      <c r="K1157" s="432"/>
      <c r="L1157" s="432"/>
      <c r="M1157" s="432"/>
    </row>
    <row r="1158" hidden="1" spans="1:13">
      <c r="A1158" s="438">
        <v>21999</v>
      </c>
      <c r="B1158" s="398" t="s">
        <v>2493</v>
      </c>
      <c r="C1158" s="307">
        <f t="shared" ref="C1158:C1221" si="18">D1158+E1158+F1158+G1158+H1158+I1158+J1158+K1158+L1158+M1158+N1158+O1158</f>
        <v>0</v>
      </c>
      <c r="D1158" s="432"/>
      <c r="E1158" s="432"/>
      <c r="F1158" s="438"/>
      <c r="G1158" s="432"/>
      <c r="H1158" s="432"/>
      <c r="I1158" s="432"/>
      <c r="J1158" s="432"/>
      <c r="K1158" s="432"/>
      <c r="L1158" s="432"/>
      <c r="M1158" s="432"/>
    </row>
    <row r="1159" spans="1:13">
      <c r="A1159" s="438">
        <v>220</v>
      </c>
      <c r="B1159" s="439" t="s">
        <v>2494</v>
      </c>
      <c r="C1159" s="307">
        <f t="shared" si="18"/>
        <v>7846</v>
      </c>
      <c r="D1159" s="432"/>
      <c r="E1159" s="432"/>
      <c r="F1159" s="438">
        <v>4276</v>
      </c>
      <c r="G1159" s="432"/>
      <c r="H1159" s="432"/>
      <c r="I1159" s="432">
        <v>407</v>
      </c>
      <c r="J1159" s="432">
        <v>1395</v>
      </c>
      <c r="K1159" s="432">
        <v>1768</v>
      </c>
      <c r="L1159" s="432"/>
      <c r="M1159" s="432">
        <v>0</v>
      </c>
    </row>
    <row r="1160" spans="1:13">
      <c r="A1160" s="438">
        <v>22001</v>
      </c>
      <c r="B1160" s="398" t="s">
        <v>2495</v>
      </c>
      <c r="C1160" s="307">
        <f t="shared" si="18"/>
        <v>7677</v>
      </c>
      <c r="D1160" s="432"/>
      <c r="E1160" s="432"/>
      <c r="F1160" s="438">
        <v>4170</v>
      </c>
      <c r="G1160" s="432"/>
      <c r="H1160" s="432"/>
      <c r="I1160" s="432">
        <v>344</v>
      </c>
      <c r="J1160" s="432">
        <v>1395</v>
      </c>
      <c r="K1160" s="432">
        <v>1768</v>
      </c>
      <c r="L1160" s="432"/>
      <c r="M1160" s="432">
        <v>0</v>
      </c>
    </row>
    <row r="1161" spans="1:13">
      <c r="A1161" s="438">
        <v>2200101</v>
      </c>
      <c r="B1161" s="398" t="s">
        <v>1621</v>
      </c>
      <c r="C1161" s="307">
        <f t="shared" si="18"/>
        <v>324</v>
      </c>
      <c r="D1161" s="432"/>
      <c r="E1161" s="432"/>
      <c r="F1161" s="438">
        <v>324</v>
      </c>
      <c r="G1161" s="432"/>
      <c r="H1161" s="432"/>
      <c r="I1161" s="432"/>
      <c r="J1161" s="432"/>
      <c r="K1161" s="432"/>
      <c r="L1161" s="432"/>
      <c r="M1161" s="432"/>
    </row>
    <row r="1162" hidden="1" spans="1:13">
      <c r="A1162" s="438">
        <v>2200102</v>
      </c>
      <c r="B1162" s="398" t="s">
        <v>1622</v>
      </c>
      <c r="C1162" s="307">
        <f t="shared" si="18"/>
        <v>0</v>
      </c>
      <c r="D1162" s="432"/>
      <c r="E1162" s="432"/>
      <c r="F1162" s="438"/>
      <c r="G1162" s="432"/>
      <c r="H1162" s="432"/>
      <c r="I1162" s="432"/>
      <c r="J1162" s="432"/>
      <c r="K1162" s="432"/>
      <c r="L1162" s="432"/>
      <c r="M1162" s="432"/>
    </row>
    <row r="1163" hidden="1" spans="1:13">
      <c r="A1163" s="438">
        <v>2200103</v>
      </c>
      <c r="B1163" s="398" t="s">
        <v>1623</v>
      </c>
      <c r="C1163" s="307">
        <f t="shared" si="18"/>
        <v>0</v>
      </c>
      <c r="D1163" s="432"/>
      <c r="E1163" s="432"/>
      <c r="F1163" s="438"/>
      <c r="G1163" s="432"/>
      <c r="H1163" s="432"/>
      <c r="I1163" s="432"/>
      <c r="J1163" s="432"/>
      <c r="K1163" s="432"/>
      <c r="L1163" s="432"/>
      <c r="M1163" s="432"/>
    </row>
    <row r="1164" spans="1:13">
      <c r="A1164" s="438">
        <v>2200104</v>
      </c>
      <c r="B1164" s="398" t="s">
        <v>2496</v>
      </c>
      <c r="C1164" s="307">
        <f t="shared" si="18"/>
        <v>1376</v>
      </c>
      <c r="D1164" s="432"/>
      <c r="E1164" s="432"/>
      <c r="F1164" s="438"/>
      <c r="G1164" s="432"/>
      <c r="H1164" s="432"/>
      <c r="I1164" s="432"/>
      <c r="J1164" s="432">
        <v>1376</v>
      </c>
      <c r="K1164" s="432"/>
      <c r="L1164" s="432"/>
      <c r="M1164" s="432"/>
    </row>
    <row r="1165" spans="1:13">
      <c r="A1165" s="438">
        <v>2200106</v>
      </c>
      <c r="B1165" s="398" t="s">
        <v>2497</v>
      </c>
      <c r="C1165" s="307">
        <f t="shared" si="18"/>
        <v>1867</v>
      </c>
      <c r="D1165" s="432"/>
      <c r="E1165" s="432"/>
      <c r="F1165" s="438"/>
      <c r="G1165" s="432"/>
      <c r="H1165" s="432"/>
      <c r="I1165" s="432">
        <v>99</v>
      </c>
      <c r="J1165" s="432">
        <v>0</v>
      </c>
      <c r="K1165" s="432">
        <v>1768</v>
      </c>
      <c r="L1165" s="432"/>
      <c r="M1165" s="432"/>
    </row>
    <row r="1166" hidden="1" spans="1:13">
      <c r="A1166" s="438">
        <v>2200107</v>
      </c>
      <c r="B1166" s="398" t="s">
        <v>2498</v>
      </c>
      <c r="C1166" s="307">
        <f t="shared" si="18"/>
        <v>0</v>
      </c>
      <c r="D1166" s="432"/>
      <c r="E1166" s="432"/>
      <c r="F1166" s="438"/>
      <c r="G1166" s="432"/>
      <c r="H1166" s="432"/>
      <c r="I1166" s="432"/>
      <c r="J1166" s="432"/>
      <c r="K1166" s="432"/>
      <c r="L1166" s="432"/>
      <c r="M1166" s="432"/>
    </row>
    <row r="1167" hidden="1" spans="1:13">
      <c r="A1167" s="438">
        <v>2200108</v>
      </c>
      <c r="B1167" s="398" t="s">
        <v>2499</v>
      </c>
      <c r="C1167" s="307">
        <f t="shared" si="18"/>
        <v>0</v>
      </c>
      <c r="D1167" s="432"/>
      <c r="E1167" s="432"/>
      <c r="F1167" s="438"/>
      <c r="G1167" s="432"/>
      <c r="H1167" s="432"/>
      <c r="I1167" s="432"/>
      <c r="J1167" s="432"/>
      <c r="K1167" s="432"/>
      <c r="L1167" s="432"/>
      <c r="M1167" s="432"/>
    </row>
    <row r="1168" spans="1:13">
      <c r="A1168" s="438">
        <v>2200109</v>
      </c>
      <c r="B1168" s="398" t="s">
        <v>2500</v>
      </c>
      <c r="C1168" s="307">
        <f t="shared" si="18"/>
        <v>264</v>
      </c>
      <c r="D1168" s="432"/>
      <c r="E1168" s="432"/>
      <c r="F1168" s="438"/>
      <c r="G1168" s="432"/>
      <c r="H1168" s="432"/>
      <c r="I1168" s="432">
        <v>245</v>
      </c>
      <c r="J1168" s="432">
        <v>19</v>
      </c>
      <c r="K1168" s="432"/>
      <c r="L1168" s="432"/>
      <c r="M1168" s="432"/>
    </row>
    <row r="1169" hidden="1" spans="1:13">
      <c r="A1169" s="438">
        <v>2200112</v>
      </c>
      <c r="B1169" s="398" t="s">
        <v>2501</v>
      </c>
      <c r="C1169" s="307">
        <f t="shared" si="18"/>
        <v>0</v>
      </c>
      <c r="D1169" s="432"/>
      <c r="E1169" s="432"/>
      <c r="F1169" s="438"/>
      <c r="G1169" s="432"/>
      <c r="H1169" s="432"/>
      <c r="I1169" s="432"/>
      <c r="J1169" s="432">
        <v>0</v>
      </c>
      <c r="K1169" s="432"/>
      <c r="L1169" s="432"/>
      <c r="M1169" s="432"/>
    </row>
    <row r="1170" hidden="1" spans="1:13">
      <c r="A1170" s="438">
        <v>2200113</v>
      </c>
      <c r="B1170" s="398" t="s">
        <v>2502</v>
      </c>
      <c r="C1170" s="307">
        <f t="shared" si="18"/>
        <v>0</v>
      </c>
      <c r="D1170" s="432"/>
      <c r="E1170" s="432"/>
      <c r="F1170" s="438"/>
      <c r="G1170" s="432"/>
      <c r="H1170" s="432"/>
      <c r="I1170" s="432"/>
      <c r="J1170" s="432"/>
      <c r="K1170" s="432"/>
      <c r="L1170" s="432"/>
      <c r="M1170" s="432"/>
    </row>
    <row r="1171" hidden="1" spans="1:13">
      <c r="A1171" s="438">
        <v>2200114</v>
      </c>
      <c r="B1171" s="398" t="s">
        <v>2503</v>
      </c>
      <c r="C1171" s="307">
        <f t="shared" si="18"/>
        <v>0</v>
      </c>
      <c r="D1171" s="432"/>
      <c r="E1171" s="432"/>
      <c r="F1171" s="438"/>
      <c r="G1171" s="432"/>
      <c r="H1171" s="432"/>
      <c r="I1171" s="432"/>
      <c r="J1171" s="432"/>
      <c r="K1171" s="432"/>
      <c r="L1171" s="432"/>
      <c r="M1171" s="432"/>
    </row>
    <row r="1172" hidden="1" spans="1:13">
      <c r="A1172" s="438">
        <v>2200115</v>
      </c>
      <c r="B1172" s="398" t="s">
        <v>2504</v>
      </c>
      <c r="C1172" s="307">
        <f t="shared" si="18"/>
        <v>0</v>
      </c>
      <c r="D1172" s="432"/>
      <c r="E1172" s="432"/>
      <c r="F1172" s="438"/>
      <c r="G1172" s="432"/>
      <c r="H1172" s="432"/>
      <c r="I1172" s="432"/>
      <c r="J1172" s="432"/>
      <c r="K1172" s="432"/>
      <c r="L1172" s="432"/>
      <c r="M1172" s="432"/>
    </row>
    <row r="1173" hidden="1" spans="1:13">
      <c r="A1173" s="438">
        <v>2200116</v>
      </c>
      <c r="B1173" s="398" t="s">
        <v>2505</v>
      </c>
      <c r="C1173" s="307">
        <f t="shared" si="18"/>
        <v>0</v>
      </c>
      <c r="D1173" s="432"/>
      <c r="E1173" s="432"/>
      <c r="F1173" s="438"/>
      <c r="G1173" s="432"/>
      <c r="H1173" s="432"/>
      <c r="I1173" s="432"/>
      <c r="J1173" s="432"/>
      <c r="K1173" s="432"/>
      <c r="L1173" s="432"/>
      <c r="M1173" s="432"/>
    </row>
    <row r="1174" hidden="1" spans="1:13">
      <c r="A1174" s="438">
        <v>2200119</v>
      </c>
      <c r="B1174" s="398" t="s">
        <v>2506</v>
      </c>
      <c r="C1174" s="307">
        <f t="shared" si="18"/>
        <v>0</v>
      </c>
      <c r="D1174" s="432"/>
      <c r="E1174" s="432"/>
      <c r="F1174" s="438"/>
      <c r="G1174" s="432"/>
      <c r="H1174" s="432"/>
      <c r="I1174" s="432"/>
      <c r="J1174" s="432"/>
      <c r="K1174" s="432"/>
      <c r="L1174" s="432"/>
      <c r="M1174" s="432"/>
    </row>
    <row r="1175" hidden="1" spans="1:13">
      <c r="A1175" s="438">
        <v>2200120</v>
      </c>
      <c r="B1175" s="398" t="s">
        <v>2507</v>
      </c>
      <c r="C1175" s="307">
        <f t="shared" si="18"/>
        <v>0</v>
      </c>
      <c r="D1175" s="432"/>
      <c r="E1175" s="432"/>
      <c r="F1175" s="438"/>
      <c r="G1175" s="432"/>
      <c r="H1175" s="432"/>
      <c r="I1175" s="432"/>
      <c r="J1175" s="432"/>
      <c r="K1175" s="432"/>
      <c r="L1175" s="432"/>
      <c r="M1175" s="432"/>
    </row>
    <row r="1176" hidden="1" spans="1:13">
      <c r="A1176" s="438">
        <v>2200121</v>
      </c>
      <c r="B1176" s="398" t="s">
        <v>2508</v>
      </c>
      <c r="C1176" s="307">
        <f t="shared" si="18"/>
        <v>0</v>
      </c>
      <c r="D1176" s="432"/>
      <c r="E1176" s="432"/>
      <c r="F1176" s="438"/>
      <c r="G1176" s="432"/>
      <c r="H1176" s="432"/>
      <c r="I1176" s="432"/>
      <c r="J1176" s="432"/>
      <c r="K1176" s="432"/>
      <c r="L1176" s="432"/>
      <c r="M1176" s="432"/>
    </row>
    <row r="1177" hidden="1" spans="1:13">
      <c r="A1177" s="438">
        <v>2200122</v>
      </c>
      <c r="B1177" s="398" t="s">
        <v>2509</v>
      </c>
      <c r="C1177" s="307">
        <f t="shared" si="18"/>
        <v>0</v>
      </c>
      <c r="D1177" s="432"/>
      <c r="E1177" s="432"/>
      <c r="F1177" s="438"/>
      <c r="G1177" s="432"/>
      <c r="H1177" s="432"/>
      <c r="I1177" s="432"/>
      <c r="J1177" s="432"/>
      <c r="K1177" s="432"/>
      <c r="L1177" s="432"/>
      <c r="M1177" s="432"/>
    </row>
    <row r="1178" hidden="1" spans="1:13">
      <c r="A1178" s="438">
        <v>2200123</v>
      </c>
      <c r="B1178" s="398" t="s">
        <v>2510</v>
      </c>
      <c r="C1178" s="307">
        <f t="shared" si="18"/>
        <v>0</v>
      </c>
      <c r="D1178" s="432"/>
      <c r="E1178" s="432"/>
      <c r="F1178" s="438"/>
      <c r="G1178" s="432"/>
      <c r="H1178" s="432"/>
      <c r="I1178" s="432"/>
      <c r="J1178" s="432"/>
      <c r="K1178" s="432"/>
      <c r="L1178" s="432"/>
      <c r="M1178" s="432"/>
    </row>
    <row r="1179" hidden="1" spans="1:13">
      <c r="A1179" s="438">
        <v>2200124</v>
      </c>
      <c r="B1179" s="398" t="s">
        <v>2511</v>
      </c>
      <c r="C1179" s="307">
        <f t="shared" si="18"/>
        <v>0</v>
      </c>
      <c r="D1179" s="432"/>
      <c r="E1179" s="432"/>
      <c r="F1179" s="438"/>
      <c r="G1179" s="432"/>
      <c r="H1179" s="432"/>
      <c r="I1179" s="432"/>
      <c r="J1179" s="432"/>
      <c r="K1179" s="432"/>
      <c r="L1179" s="432"/>
      <c r="M1179" s="432"/>
    </row>
    <row r="1180" hidden="1" spans="1:13">
      <c r="A1180" s="438">
        <v>2200125</v>
      </c>
      <c r="B1180" s="398" t="s">
        <v>2512</v>
      </c>
      <c r="C1180" s="307">
        <f t="shared" si="18"/>
        <v>0</v>
      </c>
      <c r="D1180" s="432"/>
      <c r="E1180" s="432"/>
      <c r="F1180" s="438"/>
      <c r="G1180" s="432"/>
      <c r="H1180" s="432"/>
      <c r="I1180" s="432"/>
      <c r="J1180" s="432"/>
      <c r="K1180" s="432"/>
      <c r="L1180" s="432"/>
      <c r="M1180" s="432"/>
    </row>
    <row r="1181" hidden="1" spans="1:13">
      <c r="A1181" s="438">
        <v>2200126</v>
      </c>
      <c r="B1181" s="398" t="s">
        <v>2513</v>
      </c>
      <c r="C1181" s="307">
        <f t="shared" si="18"/>
        <v>0</v>
      </c>
      <c r="D1181" s="432"/>
      <c r="E1181" s="432"/>
      <c r="F1181" s="438"/>
      <c r="G1181" s="432"/>
      <c r="H1181" s="432"/>
      <c r="I1181" s="432"/>
      <c r="J1181" s="432"/>
      <c r="K1181" s="432"/>
      <c r="L1181" s="432"/>
      <c r="M1181" s="432"/>
    </row>
    <row r="1182" hidden="1" spans="1:13">
      <c r="A1182" s="438">
        <v>2200127</v>
      </c>
      <c r="B1182" s="398" t="s">
        <v>2514</v>
      </c>
      <c r="C1182" s="307">
        <f t="shared" si="18"/>
        <v>0</v>
      </c>
      <c r="D1182" s="432"/>
      <c r="E1182" s="432"/>
      <c r="F1182" s="438"/>
      <c r="G1182" s="432"/>
      <c r="H1182" s="432"/>
      <c r="I1182" s="432"/>
      <c r="J1182" s="432"/>
      <c r="K1182" s="432"/>
      <c r="L1182" s="432"/>
      <c r="M1182" s="432"/>
    </row>
    <row r="1183" hidden="1" spans="1:13">
      <c r="A1183" s="438">
        <v>2200128</v>
      </c>
      <c r="B1183" s="398" t="s">
        <v>2515</v>
      </c>
      <c r="C1183" s="307">
        <f t="shared" si="18"/>
        <v>0</v>
      </c>
      <c r="D1183" s="432"/>
      <c r="E1183" s="432"/>
      <c r="F1183" s="438"/>
      <c r="G1183" s="432"/>
      <c r="H1183" s="432"/>
      <c r="I1183" s="432"/>
      <c r="J1183" s="432"/>
      <c r="K1183" s="432"/>
      <c r="L1183" s="432"/>
      <c r="M1183" s="432"/>
    </row>
    <row r="1184" hidden="1" spans="1:13">
      <c r="A1184" s="438">
        <v>2200129</v>
      </c>
      <c r="B1184" s="398" t="s">
        <v>2516</v>
      </c>
      <c r="C1184" s="307">
        <f t="shared" si="18"/>
        <v>0</v>
      </c>
      <c r="D1184" s="432"/>
      <c r="E1184" s="432"/>
      <c r="F1184" s="438"/>
      <c r="G1184" s="432"/>
      <c r="H1184" s="432"/>
      <c r="I1184" s="432"/>
      <c r="J1184" s="432"/>
      <c r="K1184" s="432"/>
      <c r="L1184" s="432"/>
      <c r="M1184" s="432"/>
    </row>
    <row r="1185" spans="1:13">
      <c r="A1185" s="438">
        <v>2200150</v>
      </c>
      <c r="B1185" s="398" t="s">
        <v>1630</v>
      </c>
      <c r="C1185" s="307">
        <f t="shared" si="18"/>
        <v>3846</v>
      </c>
      <c r="D1185" s="432"/>
      <c r="E1185" s="432"/>
      <c r="F1185" s="438">
        <v>3846</v>
      </c>
      <c r="G1185" s="432"/>
      <c r="H1185" s="432"/>
      <c r="I1185" s="432"/>
      <c r="J1185" s="432"/>
      <c r="K1185" s="432"/>
      <c r="L1185" s="432"/>
      <c r="M1185" s="432">
        <v>0</v>
      </c>
    </row>
    <row r="1186" hidden="1" spans="1:13">
      <c r="A1186" s="438">
        <v>2200199</v>
      </c>
      <c r="B1186" s="398" t="s">
        <v>2517</v>
      </c>
      <c r="C1186" s="307">
        <f t="shared" si="18"/>
        <v>0</v>
      </c>
      <c r="D1186" s="432"/>
      <c r="E1186" s="432"/>
      <c r="F1186" s="438"/>
      <c r="G1186" s="432"/>
      <c r="H1186" s="432"/>
      <c r="I1186" s="432"/>
      <c r="J1186" s="432"/>
      <c r="K1186" s="432"/>
      <c r="L1186" s="432"/>
      <c r="M1186" s="432"/>
    </row>
    <row r="1187" spans="1:13">
      <c r="A1187" s="438">
        <v>22005</v>
      </c>
      <c r="B1187" s="398" t="s">
        <v>2518</v>
      </c>
      <c r="C1187" s="307">
        <f t="shared" si="18"/>
        <v>169</v>
      </c>
      <c r="D1187" s="432"/>
      <c r="E1187" s="432"/>
      <c r="F1187" s="438">
        <v>106</v>
      </c>
      <c r="G1187" s="432"/>
      <c r="H1187" s="432"/>
      <c r="I1187" s="432">
        <v>63</v>
      </c>
      <c r="J1187" s="432">
        <v>0</v>
      </c>
      <c r="K1187" s="432"/>
      <c r="L1187" s="432"/>
      <c r="M1187" s="432"/>
    </row>
    <row r="1188" hidden="1" spans="1:13">
      <c r="A1188" s="438">
        <v>2200501</v>
      </c>
      <c r="B1188" s="398" t="s">
        <v>1621</v>
      </c>
      <c r="C1188" s="307">
        <f t="shared" si="18"/>
        <v>0</v>
      </c>
      <c r="D1188" s="432"/>
      <c r="E1188" s="432"/>
      <c r="F1188" s="438"/>
      <c r="G1188" s="432"/>
      <c r="H1188" s="432"/>
      <c r="I1188" s="432"/>
      <c r="J1188" s="432"/>
      <c r="K1188" s="432"/>
      <c r="L1188" s="432"/>
      <c r="M1188" s="432"/>
    </row>
    <row r="1189" hidden="1" spans="1:13">
      <c r="A1189" s="438">
        <v>2200502</v>
      </c>
      <c r="B1189" s="398" t="s">
        <v>1622</v>
      </c>
      <c r="C1189" s="307">
        <f t="shared" si="18"/>
        <v>0</v>
      </c>
      <c r="D1189" s="432"/>
      <c r="E1189" s="432"/>
      <c r="F1189" s="438"/>
      <c r="G1189" s="432"/>
      <c r="H1189" s="432"/>
      <c r="I1189" s="432"/>
      <c r="J1189" s="432"/>
      <c r="K1189" s="432"/>
      <c r="L1189" s="432"/>
      <c r="M1189" s="432"/>
    </row>
    <row r="1190" hidden="1" spans="1:13">
      <c r="A1190" s="438">
        <v>2200503</v>
      </c>
      <c r="B1190" s="398" t="s">
        <v>1623</v>
      </c>
      <c r="C1190" s="307">
        <f t="shared" si="18"/>
        <v>0</v>
      </c>
      <c r="D1190" s="432"/>
      <c r="E1190" s="432"/>
      <c r="F1190" s="438"/>
      <c r="G1190" s="432"/>
      <c r="H1190" s="432"/>
      <c r="I1190" s="432"/>
      <c r="J1190" s="432"/>
      <c r="K1190" s="432"/>
      <c r="L1190" s="432"/>
      <c r="M1190" s="432"/>
    </row>
    <row r="1191" spans="1:13">
      <c r="A1191" s="438">
        <v>2200504</v>
      </c>
      <c r="B1191" s="398" t="s">
        <v>2519</v>
      </c>
      <c r="C1191" s="307">
        <f t="shared" si="18"/>
        <v>106</v>
      </c>
      <c r="D1191" s="432"/>
      <c r="E1191" s="432"/>
      <c r="F1191" s="438">
        <v>106</v>
      </c>
      <c r="G1191" s="432"/>
      <c r="H1191" s="432"/>
      <c r="I1191" s="432"/>
      <c r="J1191" s="432"/>
      <c r="K1191" s="432"/>
      <c r="L1191" s="432"/>
      <c r="M1191" s="432"/>
    </row>
    <row r="1192" hidden="1" spans="1:13">
      <c r="A1192" s="438">
        <v>2200506</v>
      </c>
      <c r="B1192" s="398" t="s">
        <v>2520</v>
      </c>
      <c r="C1192" s="307">
        <f t="shared" si="18"/>
        <v>0</v>
      </c>
      <c r="D1192" s="432"/>
      <c r="E1192" s="432"/>
      <c r="F1192" s="438"/>
      <c r="G1192" s="432"/>
      <c r="H1192" s="432"/>
      <c r="I1192" s="432"/>
      <c r="J1192" s="432"/>
      <c r="K1192" s="432"/>
      <c r="L1192" s="432"/>
      <c r="M1192" s="432"/>
    </row>
    <row r="1193" hidden="1" spans="1:13">
      <c r="A1193" s="438">
        <v>2200507</v>
      </c>
      <c r="B1193" s="398" t="s">
        <v>2521</v>
      </c>
      <c r="C1193" s="307">
        <f t="shared" si="18"/>
        <v>0</v>
      </c>
      <c r="D1193" s="432"/>
      <c r="E1193" s="432"/>
      <c r="F1193" s="438"/>
      <c r="G1193" s="432"/>
      <c r="H1193" s="432"/>
      <c r="I1193" s="432"/>
      <c r="J1193" s="432"/>
      <c r="K1193" s="432"/>
      <c r="L1193" s="432"/>
      <c r="M1193" s="432"/>
    </row>
    <row r="1194" hidden="1" spans="1:13">
      <c r="A1194" s="438">
        <v>2200508</v>
      </c>
      <c r="B1194" s="398" t="s">
        <v>2522</v>
      </c>
      <c r="C1194" s="307">
        <f t="shared" si="18"/>
        <v>0</v>
      </c>
      <c r="D1194" s="432"/>
      <c r="E1194" s="432"/>
      <c r="F1194" s="438"/>
      <c r="G1194" s="432"/>
      <c r="H1194" s="432"/>
      <c r="I1194" s="432"/>
      <c r="J1194" s="432"/>
      <c r="K1194" s="432"/>
      <c r="L1194" s="432"/>
      <c r="M1194" s="432"/>
    </row>
    <row r="1195" hidden="1" spans="1:13">
      <c r="A1195" s="438">
        <v>2200509</v>
      </c>
      <c r="B1195" s="398" t="s">
        <v>2523</v>
      </c>
      <c r="C1195" s="307">
        <f t="shared" si="18"/>
        <v>0</v>
      </c>
      <c r="D1195" s="432"/>
      <c r="E1195" s="432"/>
      <c r="F1195" s="438"/>
      <c r="G1195" s="432"/>
      <c r="H1195" s="432"/>
      <c r="I1195" s="432"/>
      <c r="J1195" s="432"/>
      <c r="K1195" s="432"/>
      <c r="L1195" s="432"/>
      <c r="M1195" s="432"/>
    </row>
    <row r="1196" hidden="1" spans="1:13">
      <c r="A1196" s="438">
        <v>2200510</v>
      </c>
      <c r="B1196" s="398" t="s">
        <v>2524</v>
      </c>
      <c r="C1196" s="307">
        <f t="shared" si="18"/>
        <v>0</v>
      </c>
      <c r="D1196" s="432"/>
      <c r="E1196" s="432"/>
      <c r="F1196" s="438"/>
      <c r="G1196" s="432"/>
      <c r="H1196" s="432"/>
      <c r="I1196" s="432"/>
      <c r="J1196" s="432"/>
      <c r="K1196" s="432"/>
      <c r="L1196" s="432"/>
      <c r="M1196" s="432"/>
    </row>
    <row r="1197" hidden="1" spans="1:13">
      <c r="A1197" s="438">
        <v>2200511</v>
      </c>
      <c r="B1197" s="398" t="s">
        <v>2525</v>
      </c>
      <c r="C1197" s="307">
        <f t="shared" si="18"/>
        <v>0</v>
      </c>
      <c r="D1197" s="432"/>
      <c r="E1197" s="432"/>
      <c r="F1197" s="438"/>
      <c r="G1197" s="432"/>
      <c r="H1197" s="432"/>
      <c r="I1197" s="432"/>
      <c r="J1197" s="432"/>
      <c r="K1197" s="432"/>
      <c r="L1197" s="432"/>
      <c r="M1197" s="432"/>
    </row>
    <row r="1198" hidden="1" spans="1:13">
      <c r="A1198" s="438">
        <v>2200512</v>
      </c>
      <c r="B1198" s="398" t="s">
        <v>2526</v>
      </c>
      <c r="C1198" s="307">
        <f t="shared" si="18"/>
        <v>0</v>
      </c>
      <c r="D1198" s="432"/>
      <c r="E1198" s="432"/>
      <c r="F1198" s="438"/>
      <c r="G1198" s="432"/>
      <c r="H1198" s="432"/>
      <c r="I1198" s="432"/>
      <c r="J1198" s="432"/>
      <c r="K1198" s="432"/>
      <c r="L1198" s="432"/>
      <c r="M1198" s="432"/>
    </row>
    <row r="1199" hidden="1" spans="1:13">
      <c r="A1199" s="438">
        <v>2200513</v>
      </c>
      <c r="B1199" s="398" t="s">
        <v>2527</v>
      </c>
      <c r="C1199" s="307">
        <f t="shared" si="18"/>
        <v>0</v>
      </c>
      <c r="D1199" s="432"/>
      <c r="E1199" s="432"/>
      <c r="F1199" s="438"/>
      <c r="G1199" s="432"/>
      <c r="H1199" s="432"/>
      <c r="I1199" s="432"/>
      <c r="J1199" s="432"/>
      <c r="K1199" s="432"/>
      <c r="L1199" s="432"/>
      <c r="M1199" s="432"/>
    </row>
    <row r="1200" hidden="1" spans="1:13">
      <c r="A1200" s="438">
        <v>2200514</v>
      </c>
      <c r="B1200" s="398" t="s">
        <v>2528</v>
      </c>
      <c r="C1200" s="307">
        <f t="shared" si="18"/>
        <v>0</v>
      </c>
      <c r="D1200" s="432"/>
      <c r="E1200" s="432"/>
      <c r="F1200" s="438"/>
      <c r="G1200" s="432"/>
      <c r="H1200" s="432"/>
      <c r="I1200" s="432"/>
      <c r="J1200" s="432"/>
      <c r="K1200" s="432"/>
      <c r="L1200" s="432"/>
      <c r="M1200" s="432"/>
    </row>
    <row r="1201" spans="1:13">
      <c r="A1201" s="438">
        <v>2200599</v>
      </c>
      <c r="B1201" s="398" t="s">
        <v>2529</v>
      </c>
      <c r="C1201" s="307">
        <f t="shared" si="18"/>
        <v>63</v>
      </c>
      <c r="D1201" s="432"/>
      <c r="E1201" s="432"/>
      <c r="F1201" s="438"/>
      <c r="G1201" s="432"/>
      <c r="H1201" s="432"/>
      <c r="I1201" s="432">
        <v>63</v>
      </c>
      <c r="J1201" s="432">
        <v>0</v>
      </c>
      <c r="K1201" s="432"/>
      <c r="L1201" s="432"/>
      <c r="M1201" s="432"/>
    </row>
    <row r="1202" hidden="1" spans="1:13">
      <c r="A1202" s="438">
        <v>22099</v>
      </c>
      <c r="B1202" s="398" t="s">
        <v>2530</v>
      </c>
      <c r="C1202" s="307">
        <f t="shared" si="18"/>
        <v>0</v>
      </c>
      <c r="D1202" s="432"/>
      <c r="E1202" s="432"/>
      <c r="F1202" s="438"/>
      <c r="G1202" s="432"/>
      <c r="H1202" s="432"/>
      <c r="I1202" s="432"/>
      <c r="J1202" s="432"/>
      <c r="K1202" s="432"/>
      <c r="L1202" s="432"/>
      <c r="M1202" s="432"/>
    </row>
    <row r="1203" hidden="1" spans="1:13">
      <c r="A1203" s="438">
        <v>2209999</v>
      </c>
      <c r="B1203" s="398" t="s">
        <v>2531</v>
      </c>
      <c r="C1203" s="307">
        <f t="shared" si="18"/>
        <v>0</v>
      </c>
      <c r="D1203" s="432"/>
      <c r="E1203" s="432"/>
      <c r="F1203" s="438"/>
      <c r="G1203" s="432"/>
      <c r="H1203" s="432"/>
      <c r="I1203" s="432"/>
      <c r="J1203" s="432"/>
      <c r="K1203" s="432"/>
      <c r="L1203" s="432"/>
      <c r="M1203" s="432"/>
    </row>
    <row r="1204" spans="1:15">
      <c r="A1204" s="438">
        <v>221</v>
      </c>
      <c r="B1204" s="439" t="s">
        <v>2532</v>
      </c>
      <c r="C1204" s="307">
        <f t="shared" si="18"/>
        <v>50667</v>
      </c>
      <c r="D1204" s="432"/>
      <c r="E1204" s="432"/>
      <c r="F1204" s="438">
        <v>23834</v>
      </c>
      <c r="G1204" s="432">
        <v>1600</v>
      </c>
      <c r="H1204" s="432"/>
      <c r="I1204" s="432"/>
      <c r="J1204" s="432"/>
      <c r="K1204" s="432">
        <v>21081</v>
      </c>
      <c r="L1204" s="432">
        <v>37169</v>
      </c>
      <c r="M1204" s="432">
        <v>34483</v>
      </c>
      <c r="O1204">
        <f>-60000-7000-500</f>
        <v>-67500</v>
      </c>
    </row>
    <row r="1205" spans="1:15">
      <c r="A1205" s="438">
        <v>22101</v>
      </c>
      <c r="B1205" s="398" t="s">
        <v>2533</v>
      </c>
      <c r="C1205" s="307">
        <f t="shared" si="18"/>
        <v>25233</v>
      </c>
      <c r="D1205" s="432"/>
      <c r="E1205" s="432"/>
      <c r="F1205" s="438"/>
      <c r="G1205" s="432"/>
      <c r="H1205" s="432"/>
      <c r="I1205" s="432"/>
      <c r="J1205" s="432"/>
      <c r="K1205" s="432">
        <v>21081</v>
      </c>
      <c r="L1205" s="432">
        <v>37169</v>
      </c>
      <c r="M1205" s="432">
        <v>34483</v>
      </c>
      <c r="O1205">
        <f>-60000-7000-500</f>
        <v>-67500</v>
      </c>
    </row>
    <row r="1206" hidden="1" spans="1:13">
      <c r="A1206" s="438">
        <v>2210101</v>
      </c>
      <c r="B1206" s="398" t="s">
        <v>2534</v>
      </c>
      <c r="C1206" s="307">
        <f t="shared" si="18"/>
        <v>0</v>
      </c>
      <c r="D1206" s="432"/>
      <c r="E1206" s="432"/>
      <c r="F1206" s="438"/>
      <c r="G1206" s="432"/>
      <c r="H1206" s="432"/>
      <c r="I1206" s="432"/>
      <c r="J1206" s="432"/>
      <c r="K1206" s="432"/>
      <c r="L1206" s="432"/>
      <c r="M1206" s="432"/>
    </row>
    <row r="1207" hidden="1" spans="1:13">
      <c r="A1207" s="438">
        <v>2210102</v>
      </c>
      <c r="B1207" s="398" t="s">
        <v>2535</v>
      </c>
      <c r="C1207" s="307">
        <f t="shared" si="18"/>
        <v>0</v>
      </c>
      <c r="D1207" s="432"/>
      <c r="E1207" s="432"/>
      <c r="F1207" s="438"/>
      <c r="G1207" s="432"/>
      <c r="H1207" s="432"/>
      <c r="I1207" s="432"/>
      <c r="J1207" s="432"/>
      <c r="K1207" s="432"/>
      <c r="L1207" s="432"/>
      <c r="M1207" s="432"/>
    </row>
    <row r="1208" spans="1:13">
      <c r="A1208" s="438">
        <v>2210103</v>
      </c>
      <c r="B1208" s="398" t="s">
        <v>2536</v>
      </c>
      <c r="C1208" s="307">
        <f t="shared" si="18"/>
        <v>668</v>
      </c>
      <c r="D1208" s="432"/>
      <c r="E1208" s="432"/>
      <c r="F1208" s="438"/>
      <c r="G1208" s="432"/>
      <c r="H1208" s="432"/>
      <c r="I1208" s="432"/>
      <c r="J1208" s="432"/>
      <c r="K1208" s="432">
        <v>202</v>
      </c>
      <c r="L1208" s="432"/>
      <c r="M1208" s="432">
        <v>466</v>
      </c>
    </row>
    <row r="1209" hidden="1" spans="1:13">
      <c r="A1209" s="438">
        <v>2210104</v>
      </c>
      <c r="B1209" s="398" t="s">
        <v>2537</v>
      </c>
      <c r="C1209" s="307">
        <f t="shared" si="18"/>
        <v>0</v>
      </c>
      <c r="D1209" s="432"/>
      <c r="E1209" s="432"/>
      <c r="F1209" s="438"/>
      <c r="G1209" s="432"/>
      <c r="H1209" s="432"/>
      <c r="I1209" s="432"/>
      <c r="J1209" s="432"/>
      <c r="K1209" s="432"/>
      <c r="L1209" s="432"/>
      <c r="M1209" s="432"/>
    </row>
    <row r="1210" spans="1:13">
      <c r="A1210" s="438">
        <v>2210105</v>
      </c>
      <c r="B1210" s="398" t="s">
        <v>2538</v>
      </c>
      <c r="C1210" s="307">
        <f t="shared" si="18"/>
        <v>165</v>
      </c>
      <c r="D1210" s="432"/>
      <c r="E1210" s="432"/>
      <c r="F1210" s="438"/>
      <c r="G1210" s="432"/>
      <c r="H1210" s="432"/>
      <c r="I1210" s="432"/>
      <c r="J1210" s="432"/>
      <c r="K1210" s="432"/>
      <c r="L1210" s="432">
        <v>165</v>
      </c>
      <c r="M1210" s="432"/>
    </row>
    <row r="1211" hidden="1" spans="1:13">
      <c r="A1211" s="438">
        <v>2210106</v>
      </c>
      <c r="B1211" s="439" t="s">
        <v>2539</v>
      </c>
      <c r="C1211" s="307">
        <f t="shared" si="18"/>
        <v>0</v>
      </c>
      <c r="D1211" s="432"/>
      <c r="E1211" s="432"/>
      <c r="F1211" s="438"/>
      <c r="G1211" s="432"/>
      <c r="H1211" s="432"/>
      <c r="I1211" s="432"/>
      <c r="J1211" s="432"/>
      <c r="K1211" s="432"/>
      <c r="L1211" s="432"/>
      <c r="M1211" s="432"/>
    </row>
    <row r="1212" hidden="1" spans="1:13">
      <c r="A1212" s="438">
        <v>2210107</v>
      </c>
      <c r="B1212" s="398" t="s">
        <v>2540</v>
      </c>
      <c r="C1212" s="307">
        <f t="shared" si="18"/>
        <v>0</v>
      </c>
      <c r="D1212" s="432"/>
      <c r="E1212" s="432"/>
      <c r="F1212" s="438"/>
      <c r="G1212" s="432"/>
      <c r="H1212" s="432"/>
      <c r="I1212" s="432"/>
      <c r="J1212" s="432"/>
      <c r="K1212" s="432"/>
      <c r="L1212" s="432"/>
      <c r="M1212" s="432"/>
    </row>
    <row r="1213" spans="1:15">
      <c r="A1213" s="438">
        <v>2210108</v>
      </c>
      <c r="B1213" s="398" t="s">
        <v>2541</v>
      </c>
      <c r="C1213" s="307">
        <f t="shared" si="18"/>
        <v>15719</v>
      </c>
      <c r="D1213" s="432"/>
      <c r="E1213" s="432"/>
      <c r="F1213" s="438"/>
      <c r="G1213" s="432"/>
      <c r="H1213" s="432"/>
      <c r="I1213" s="432"/>
      <c r="J1213" s="432"/>
      <c r="K1213" s="432">
        <v>15451</v>
      </c>
      <c r="L1213" s="432">
        <v>33751</v>
      </c>
      <c r="M1213" s="450">
        <v>34017</v>
      </c>
      <c r="O1213">
        <f>-60000-7000-500</f>
        <v>-67500</v>
      </c>
    </row>
    <row r="1214" hidden="1" spans="1:13">
      <c r="A1214" s="438">
        <v>2210109</v>
      </c>
      <c r="B1214" s="398" t="s">
        <v>2542</v>
      </c>
      <c r="C1214" s="307">
        <f t="shared" si="18"/>
        <v>0</v>
      </c>
      <c r="D1214" s="432"/>
      <c r="E1214" s="432"/>
      <c r="F1214" s="438"/>
      <c r="G1214" s="432"/>
      <c r="H1214" s="432"/>
      <c r="I1214" s="432"/>
      <c r="J1214" s="432"/>
      <c r="K1214" s="432"/>
      <c r="L1214" s="432"/>
      <c r="M1214" s="432"/>
    </row>
    <row r="1215" hidden="1" spans="1:13">
      <c r="A1215" s="438">
        <v>2210110</v>
      </c>
      <c r="B1215" s="398" t="s">
        <v>2543</v>
      </c>
      <c r="C1215" s="307">
        <f t="shared" si="18"/>
        <v>0</v>
      </c>
      <c r="D1215" s="432"/>
      <c r="E1215" s="432"/>
      <c r="F1215" s="438"/>
      <c r="G1215" s="432"/>
      <c r="H1215" s="432"/>
      <c r="I1215" s="432"/>
      <c r="J1215" s="432"/>
      <c r="K1215" s="432"/>
      <c r="L1215" s="432"/>
      <c r="M1215" s="432"/>
    </row>
    <row r="1216" spans="1:13">
      <c r="A1216" s="438">
        <v>2210111</v>
      </c>
      <c r="B1216" s="398" t="s">
        <v>2544</v>
      </c>
      <c r="C1216" s="307">
        <f t="shared" si="18"/>
        <v>7688</v>
      </c>
      <c r="D1216" s="432"/>
      <c r="E1216" s="432"/>
      <c r="F1216" s="438"/>
      <c r="G1216" s="432"/>
      <c r="H1216" s="432"/>
      <c r="I1216" s="432"/>
      <c r="J1216" s="432"/>
      <c r="K1216" s="432">
        <v>4527</v>
      </c>
      <c r="L1216" s="432">
        <v>3161</v>
      </c>
      <c r="M1216" s="432"/>
    </row>
    <row r="1217" spans="1:13">
      <c r="A1217" s="438">
        <v>2210113</v>
      </c>
      <c r="B1217" s="398" t="s">
        <v>2545</v>
      </c>
      <c r="C1217" s="307">
        <f t="shared" si="18"/>
        <v>92</v>
      </c>
      <c r="D1217" s="432"/>
      <c r="E1217" s="432"/>
      <c r="F1217" s="438"/>
      <c r="G1217" s="432"/>
      <c r="H1217" s="432"/>
      <c r="I1217" s="432"/>
      <c r="J1217" s="432"/>
      <c r="K1217" s="432"/>
      <c r="L1217" s="432">
        <v>92</v>
      </c>
      <c r="M1217" s="432"/>
    </row>
    <row r="1218" spans="1:13">
      <c r="A1218" s="438">
        <v>2210199</v>
      </c>
      <c r="B1218" s="398" t="s">
        <v>2546</v>
      </c>
      <c r="C1218" s="307">
        <f t="shared" si="18"/>
        <v>901</v>
      </c>
      <c r="D1218" s="432"/>
      <c r="E1218" s="432"/>
      <c r="F1218" s="438"/>
      <c r="G1218" s="432"/>
      <c r="H1218" s="432"/>
      <c r="I1218" s="432"/>
      <c r="J1218" s="432"/>
      <c r="K1218" s="432">
        <v>901</v>
      </c>
      <c r="L1218" s="432"/>
      <c r="M1218" s="432"/>
    </row>
    <row r="1219" spans="1:13">
      <c r="A1219" s="438">
        <v>22102</v>
      </c>
      <c r="B1219" s="398" t="s">
        <v>2547</v>
      </c>
      <c r="C1219" s="307">
        <f t="shared" si="18"/>
        <v>25434</v>
      </c>
      <c r="D1219" s="432"/>
      <c r="E1219" s="432"/>
      <c r="F1219" s="438">
        <v>23834</v>
      </c>
      <c r="G1219" s="432">
        <v>1600</v>
      </c>
      <c r="H1219" s="432"/>
      <c r="I1219" s="432"/>
      <c r="J1219" s="432"/>
      <c r="K1219" s="432"/>
      <c r="L1219" s="432"/>
      <c r="M1219" s="432"/>
    </row>
    <row r="1220" spans="1:13">
      <c r="A1220" s="438">
        <v>2210201</v>
      </c>
      <c r="B1220" s="398" t="s">
        <v>2548</v>
      </c>
      <c r="C1220" s="307">
        <f t="shared" si="18"/>
        <v>25434</v>
      </c>
      <c r="D1220" s="432"/>
      <c r="E1220" s="432"/>
      <c r="F1220" s="438">
        <v>23834</v>
      </c>
      <c r="G1220" s="432">
        <v>1600</v>
      </c>
      <c r="H1220" s="432"/>
      <c r="I1220" s="432"/>
      <c r="J1220" s="432"/>
      <c r="K1220" s="432"/>
      <c r="L1220" s="432"/>
      <c r="M1220" s="432"/>
    </row>
    <row r="1221" hidden="1" spans="1:13">
      <c r="A1221" s="438">
        <v>2210202</v>
      </c>
      <c r="B1221" s="398" t="s">
        <v>2549</v>
      </c>
      <c r="C1221" s="307">
        <f t="shared" si="18"/>
        <v>0</v>
      </c>
      <c r="D1221" s="432"/>
      <c r="E1221" s="432"/>
      <c r="F1221" s="438"/>
      <c r="G1221" s="432"/>
      <c r="H1221" s="432"/>
      <c r="I1221" s="432"/>
      <c r="J1221" s="432"/>
      <c r="K1221" s="432"/>
      <c r="L1221" s="432"/>
      <c r="M1221" s="432"/>
    </row>
    <row r="1222" hidden="1" spans="1:13">
      <c r="A1222" s="438">
        <v>2210203</v>
      </c>
      <c r="B1222" s="398" t="s">
        <v>2550</v>
      </c>
      <c r="C1222" s="307">
        <f t="shared" ref="C1222:C1285" si="19">D1222+E1222+F1222+G1222+H1222+I1222+J1222+K1222+L1222+M1222+N1222+O1222</f>
        <v>0</v>
      </c>
      <c r="D1222" s="432"/>
      <c r="E1222" s="432"/>
      <c r="F1222" s="438"/>
      <c r="G1222" s="432"/>
      <c r="H1222" s="432"/>
      <c r="I1222" s="432"/>
      <c r="J1222" s="432"/>
      <c r="K1222" s="432"/>
      <c r="L1222" s="432"/>
      <c r="M1222" s="432"/>
    </row>
    <row r="1223" hidden="1" spans="1:13">
      <c r="A1223" s="438">
        <v>22103</v>
      </c>
      <c r="B1223" s="398" t="s">
        <v>2551</v>
      </c>
      <c r="C1223" s="307">
        <f t="shared" si="19"/>
        <v>0</v>
      </c>
      <c r="D1223" s="432"/>
      <c r="E1223" s="432"/>
      <c r="F1223" s="438"/>
      <c r="G1223" s="432"/>
      <c r="H1223" s="432"/>
      <c r="I1223" s="432"/>
      <c r="J1223" s="432"/>
      <c r="K1223" s="432"/>
      <c r="L1223" s="432"/>
      <c r="M1223" s="432"/>
    </row>
    <row r="1224" hidden="1" spans="1:13">
      <c r="A1224" s="438">
        <v>2210301</v>
      </c>
      <c r="B1224" s="398" t="s">
        <v>2552</v>
      </c>
      <c r="C1224" s="307">
        <f t="shared" si="19"/>
        <v>0</v>
      </c>
      <c r="D1224" s="432"/>
      <c r="E1224" s="432"/>
      <c r="F1224" s="438"/>
      <c r="G1224" s="432"/>
      <c r="H1224" s="432"/>
      <c r="I1224" s="432"/>
      <c r="J1224" s="432"/>
      <c r="K1224" s="432"/>
      <c r="L1224" s="432"/>
      <c r="M1224" s="432"/>
    </row>
    <row r="1225" hidden="1" spans="1:13">
      <c r="A1225" s="438">
        <v>2210302</v>
      </c>
      <c r="B1225" s="398" t="s">
        <v>2553</v>
      </c>
      <c r="C1225" s="307">
        <f t="shared" si="19"/>
        <v>0</v>
      </c>
      <c r="D1225" s="432"/>
      <c r="E1225" s="432"/>
      <c r="F1225" s="438"/>
      <c r="G1225" s="432"/>
      <c r="H1225" s="432"/>
      <c r="I1225" s="432"/>
      <c r="J1225" s="432"/>
      <c r="K1225" s="432"/>
      <c r="L1225" s="432"/>
      <c r="M1225" s="432"/>
    </row>
    <row r="1226" hidden="1" spans="1:13">
      <c r="A1226" s="438">
        <v>2210399</v>
      </c>
      <c r="B1226" s="398" t="s">
        <v>2554</v>
      </c>
      <c r="C1226" s="307">
        <f t="shared" si="19"/>
        <v>0</v>
      </c>
      <c r="D1226" s="432"/>
      <c r="E1226" s="432"/>
      <c r="F1226" s="438"/>
      <c r="G1226" s="432"/>
      <c r="H1226" s="432"/>
      <c r="I1226" s="432"/>
      <c r="J1226" s="432"/>
      <c r="K1226" s="432"/>
      <c r="L1226" s="432"/>
      <c r="M1226" s="432"/>
    </row>
    <row r="1227" spans="1:15">
      <c r="A1227" s="438">
        <v>222</v>
      </c>
      <c r="B1227" s="439" t="s">
        <v>2555</v>
      </c>
      <c r="C1227" s="307">
        <f t="shared" si="19"/>
        <v>200</v>
      </c>
      <c r="D1227" s="432"/>
      <c r="E1227" s="432"/>
      <c r="F1227" s="438"/>
      <c r="G1227" s="432"/>
      <c r="H1227" s="432"/>
      <c r="I1227" s="432">
        <v>122</v>
      </c>
      <c r="J1227" s="432"/>
      <c r="K1227" s="432"/>
      <c r="L1227" s="432"/>
      <c r="M1227" s="432"/>
      <c r="O1227">
        <v>78</v>
      </c>
    </row>
    <row r="1228" hidden="1" spans="1:13">
      <c r="A1228" s="438">
        <v>22201</v>
      </c>
      <c r="B1228" s="398" t="s">
        <v>2556</v>
      </c>
      <c r="C1228" s="307">
        <f t="shared" si="19"/>
        <v>0</v>
      </c>
      <c r="D1228" s="432"/>
      <c r="E1228" s="432"/>
      <c r="F1228" s="438"/>
      <c r="G1228" s="432"/>
      <c r="H1228" s="432"/>
      <c r="I1228" s="432"/>
      <c r="J1228" s="432"/>
      <c r="K1228" s="432"/>
      <c r="L1228" s="432"/>
      <c r="M1228" s="432"/>
    </row>
    <row r="1229" hidden="1" spans="1:13">
      <c r="A1229" s="438">
        <v>2220101</v>
      </c>
      <c r="B1229" s="398" t="s">
        <v>1621</v>
      </c>
      <c r="C1229" s="307">
        <f t="shared" si="19"/>
        <v>0</v>
      </c>
      <c r="D1229" s="432"/>
      <c r="E1229" s="432"/>
      <c r="F1229" s="438"/>
      <c r="G1229" s="432"/>
      <c r="H1229" s="432"/>
      <c r="I1229" s="432"/>
      <c r="J1229" s="432"/>
      <c r="K1229" s="432"/>
      <c r="L1229" s="432"/>
      <c r="M1229" s="432"/>
    </row>
    <row r="1230" hidden="1" spans="1:13">
      <c r="A1230" s="438">
        <v>2220102</v>
      </c>
      <c r="B1230" s="398" t="s">
        <v>1622</v>
      </c>
      <c r="C1230" s="307">
        <f t="shared" si="19"/>
        <v>0</v>
      </c>
      <c r="D1230" s="432"/>
      <c r="E1230" s="432"/>
      <c r="F1230" s="438"/>
      <c r="G1230" s="432"/>
      <c r="H1230" s="432"/>
      <c r="I1230" s="432"/>
      <c r="J1230" s="432"/>
      <c r="K1230" s="432"/>
      <c r="L1230" s="432"/>
      <c r="M1230" s="432"/>
    </row>
    <row r="1231" hidden="1" spans="1:13">
      <c r="A1231" s="438">
        <v>2220103</v>
      </c>
      <c r="B1231" s="398" t="s">
        <v>1623</v>
      </c>
      <c r="C1231" s="307">
        <f t="shared" si="19"/>
        <v>0</v>
      </c>
      <c r="D1231" s="432"/>
      <c r="E1231" s="432"/>
      <c r="F1231" s="438"/>
      <c r="G1231" s="432"/>
      <c r="H1231" s="432"/>
      <c r="I1231" s="432"/>
      <c r="J1231" s="432"/>
      <c r="K1231" s="432"/>
      <c r="L1231" s="432"/>
      <c r="M1231" s="432"/>
    </row>
    <row r="1232" hidden="1" spans="1:13">
      <c r="A1232" s="438">
        <v>2220104</v>
      </c>
      <c r="B1232" s="398" t="s">
        <v>2557</v>
      </c>
      <c r="C1232" s="307">
        <f t="shared" si="19"/>
        <v>0</v>
      </c>
      <c r="D1232" s="432"/>
      <c r="E1232" s="432"/>
      <c r="F1232" s="438"/>
      <c r="G1232" s="432"/>
      <c r="H1232" s="432"/>
      <c r="I1232" s="432"/>
      <c r="J1232" s="432"/>
      <c r="K1232" s="432"/>
      <c r="L1232" s="432"/>
      <c r="M1232" s="432"/>
    </row>
    <row r="1233" hidden="1" spans="1:13">
      <c r="A1233" s="438">
        <v>2220105</v>
      </c>
      <c r="B1233" s="398" t="s">
        <v>2558</v>
      </c>
      <c r="C1233" s="307">
        <f t="shared" si="19"/>
        <v>0</v>
      </c>
      <c r="D1233" s="432"/>
      <c r="E1233" s="432"/>
      <c r="F1233" s="438"/>
      <c r="G1233" s="432"/>
      <c r="H1233" s="432"/>
      <c r="I1233" s="432"/>
      <c r="J1233" s="432"/>
      <c r="K1233" s="432"/>
      <c r="L1233" s="432"/>
      <c r="M1233" s="432"/>
    </row>
    <row r="1234" hidden="1" spans="1:13">
      <c r="A1234" s="438">
        <v>2220106</v>
      </c>
      <c r="B1234" s="439" t="s">
        <v>2559</v>
      </c>
      <c r="C1234" s="307">
        <f t="shared" si="19"/>
        <v>0</v>
      </c>
      <c r="D1234" s="432"/>
      <c r="E1234" s="432"/>
      <c r="F1234" s="438"/>
      <c r="G1234" s="432"/>
      <c r="H1234" s="432"/>
      <c r="I1234" s="432"/>
      <c r="J1234" s="432"/>
      <c r="K1234" s="432"/>
      <c r="L1234" s="432"/>
      <c r="M1234" s="432"/>
    </row>
    <row r="1235" hidden="1" spans="1:13">
      <c r="A1235" s="438">
        <v>2220107</v>
      </c>
      <c r="B1235" s="398" t="s">
        <v>2560</v>
      </c>
      <c r="C1235" s="307">
        <f t="shared" si="19"/>
        <v>0</v>
      </c>
      <c r="D1235" s="432"/>
      <c r="E1235" s="432"/>
      <c r="F1235" s="438"/>
      <c r="G1235" s="432"/>
      <c r="H1235" s="432"/>
      <c r="I1235" s="432"/>
      <c r="J1235" s="432"/>
      <c r="K1235" s="432"/>
      <c r="L1235" s="432"/>
      <c r="M1235" s="432"/>
    </row>
    <row r="1236" hidden="1" spans="1:13">
      <c r="A1236" s="438">
        <v>2220112</v>
      </c>
      <c r="B1236" s="398" t="s">
        <v>2561</v>
      </c>
      <c r="C1236" s="307">
        <f t="shared" si="19"/>
        <v>0</v>
      </c>
      <c r="D1236" s="432"/>
      <c r="E1236" s="432"/>
      <c r="F1236" s="438"/>
      <c r="G1236" s="432"/>
      <c r="H1236" s="432"/>
      <c r="I1236" s="432"/>
      <c r="J1236" s="432"/>
      <c r="K1236" s="432"/>
      <c r="L1236" s="432"/>
      <c r="M1236" s="432"/>
    </row>
    <row r="1237" hidden="1" spans="1:13">
      <c r="A1237" s="438">
        <v>2220113</v>
      </c>
      <c r="B1237" s="398" t="s">
        <v>2562</v>
      </c>
      <c r="C1237" s="307">
        <f t="shared" si="19"/>
        <v>0</v>
      </c>
      <c r="D1237" s="432"/>
      <c r="E1237" s="432"/>
      <c r="F1237" s="438"/>
      <c r="G1237" s="432"/>
      <c r="H1237" s="432"/>
      <c r="I1237" s="432"/>
      <c r="J1237" s="432"/>
      <c r="K1237" s="432"/>
      <c r="L1237" s="432"/>
      <c r="M1237" s="432"/>
    </row>
    <row r="1238" hidden="1" spans="1:13">
      <c r="A1238" s="438">
        <v>2220114</v>
      </c>
      <c r="B1238" s="398" t="s">
        <v>2563</v>
      </c>
      <c r="C1238" s="307">
        <f t="shared" si="19"/>
        <v>0</v>
      </c>
      <c r="D1238" s="432"/>
      <c r="E1238" s="432"/>
      <c r="F1238" s="438"/>
      <c r="G1238" s="432"/>
      <c r="H1238" s="432"/>
      <c r="I1238" s="432"/>
      <c r="J1238" s="432"/>
      <c r="K1238" s="432"/>
      <c r="L1238" s="432"/>
      <c r="M1238" s="432"/>
    </row>
    <row r="1239" hidden="1" spans="1:13">
      <c r="A1239" s="438">
        <v>2220115</v>
      </c>
      <c r="B1239" s="398" t="s">
        <v>2564</v>
      </c>
      <c r="C1239" s="307">
        <f t="shared" si="19"/>
        <v>0</v>
      </c>
      <c r="D1239" s="432"/>
      <c r="E1239" s="432"/>
      <c r="F1239" s="438"/>
      <c r="G1239" s="432"/>
      <c r="H1239" s="432"/>
      <c r="I1239" s="432"/>
      <c r="J1239" s="432"/>
      <c r="K1239" s="432"/>
      <c r="L1239" s="432"/>
      <c r="M1239" s="432"/>
    </row>
    <row r="1240" hidden="1" spans="1:13">
      <c r="A1240" s="438">
        <v>2220118</v>
      </c>
      <c r="B1240" s="398" t="s">
        <v>2565</v>
      </c>
      <c r="C1240" s="307">
        <f t="shared" si="19"/>
        <v>0</v>
      </c>
      <c r="D1240" s="432"/>
      <c r="E1240" s="432"/>
      <c r="F1240" s="438"/>
      <c r="G1240" s="432"/>
      <c r="H1240" s="432"/>
      <c r="I1240" s="432"/>
      <c r="J1240" s="432"/>
      <c r="K1240" s="432"/>
      <c r="L1240" s="432"/>
      <c r="M1240" s="432"/>
    </row>
    <row r="1241" hidden="1" spans="1:13">
      <c r="A1241" s="438">
        <v>2220119</v>
      </c>
      <c r="B1241" s="398" t="s">
        <v>2566</v>
      </c>
      <c r="C1241" s="307">
        <f t="shared" si="19"/>
        <v>0</v>
      </c>
      <c r="D1241" s="432"/>
      <c r="E1241" s="432"/>
      <c r="F1241" s="438"/>
      <c r="G1241" s="432"/>
      <c r="H1241" s="432"/>
      <c r="I1241" s="432"/>
      <c r="J1241" s="432"/>
      <c r="K1241" s="432"/>
      <c r="L1241" s="432"/>
      <c r="M1241" s="432"/>
    </row>
    <row r="1242" hidden="1" spans="1:13">
      <c r="A1242" s="438">
        <v>2220120</v>
      </c>
      <c r="B1242" s="398" t="s">
        <v>2567</v>
      </c>
      <c r="C1242" s="307">
        <f t="shared" si="19"/>
        <v>0</v>
      </c>
      <c r="D1242" s="432"/>
      <c r="E1242" s="432"/>
      <c r="F1242" s="438"/>
      <c r="G1242" s="432"/>
      <c r="H1242" s="432"/>
      <c r="I1242" s="432"/>
      <c r="J1242" s="432"/>
      <c r="K1242" s="432"/>
      <c r="L1242" s="432"/>
      <c r="M1242" s="432"/>
    </row>
    <row r="1243" hidden="1" spans="1:13">
      <c r="A1243" s="438">
        <v>2220121</v>
      </c>
      <c r="B1243" s="398" t="s">
        <v>2568</v>
      </c>
      <c r="C1243" s="307">
        <f t="shared" si="19"/>
        <v>0</v>
      </c>
      <c r="D1243" s="432"/>
      <c r="E1243" s="432"/>
      <c r="F1243" s="438"/>
      <c r="G1243" s="432"/>
      <c r="H1243" s="432"/>
      <c r="I1243" s="432"/>
      <c r="J1243" s="432"/>
      <c r="K1243" s="432"/>
      <c r="L1243" s="432"/>
      <c r="M1243" s="432"/>
    </row>
    <row r="1244" hidden="1" spans="1:13">
      <c r="A1244" s="438">
        <v>2220150</v>
      </c>
      <c r="B1244" s="398" t="s">
        <v>1630</v>
      </c>
      <c r="C1244" s="307">
        <f t="shared" si="19"/>
        <v>0</v>
      </c>
      <c r="D1244" s="432"/>
      <c r="E1244" s="432"/>
      <c r="F1244" s="438"/>
      <c r="G1244" s="432"/>
      <c r="H1244" s="432"/>
      <c r="I1244" s="432"/>
      <c r="J1244" s="432"/>
      <c r="K1244" s="432"/>
      <c r="L1244" s="432"/>
      <c r="M1244" s="432"/>
    </row>
    <row r="1245" hidden="1" spans="1:13">
      <c r="A1245" s="438">
        <v>2220199</v>
      </c>
      <c r="B1245" s="398" t="s">
        <v>2569</v>
      </c>
      <c r="C1245" s="307">
        <f t="shared" si="19"/>
        <v>0</v>
      </c>
      <c r="D1245" s="432"/>
      <c r="E1245" s="432"/>
      <c r="F1245" s="438"/>
      <c r="G1245" s="432"/>
      <c r="H1245" s="432"/>
      <c r="I1245" s="432"/>
      <c r="J1245" s="432"/>
      <c r="K1245" s="432"/>
      <c r="L1245" s="432"/>
      <c r="M1245" s="432"/>
    </row>
    <row r="1246" hidden="1" spans="1:13">
      <c r="A1246" s="438">
        <v>22203</v>
      </c>
      <c r="B1246" s="398" t="s">
        <v>2570</v>
      </c>
      <c r="C1246" s="307">
        <f t="shared" si="19"/>
        <v>0</v>
      </c>
      <c r="D1246" s="432"/>
      <c r="E1246" s="432"/>
      <c r="F1246" s="438"/>
      <c r="G1246" s="432"/>
      <c r="H1246" s="432"/>
      <c r="I1246" s="432"/>
      <c r="J1246" s="432"/>
      <c r="K1246" s="432"/>
      <c r="L1246" s="432"/>
      <c r="M1246" s="432"/>
    </row>
    <row r="1247" hidden="1" spans="1:13">
      <c r="A1247" s="438">
        <v>2220301</v>
      </c>
      <c r="B1247" s="398" t="s">
        <v>2571</v>
      </c>
      <c r="C1247" s="307">
        <f t="shared" si="19"/>
        <v>0</v>
      </c>
      <c r="D1247" s="432"/>
      <c r="E1247" s="432"/>
      <c r="F1247" s="438"/>
      <c r="G1247" s="432"/>
      <c r="H1247" s="432"/>
      <c r="I1247" s="432"/>
      <c r="J1247" s="432"/>
      <c r="K1247" s="432"/>
      <c r="L1247" s="432"/>
      <c r="M1247" s="432"/>
    </row>
    <row r="1248" hidden="1" spans="1:13">
      <c r="A1248" s="438">
        <v>2220303</v>
      </c>
      <c r="B1248" s="398" t="s">
        <v>2572</v>
      </c>
      <c r="C1248" s="307">
        <f t="shared" si="19"/>
        <v>0</v>
      </c>
      <c r="D1248" s="432"/>
      <c r="E1248" s="432"/>
      <c r="F1248" s="438"/>
      <c r="G1248" s="432"/>
      <c r="H1248" s="432"/>
      <c r="I1248" s="432"/>
      <c r="J1248" s="432"/>
      <c r="K1248" s="432"/>
      <c r="L1248" s="432"/>
      <c r="M1248" s="432"/>
    </row>
    <row r="1249" hidden="1" spans="1:13">
      <c r="A1249" s="438">
        <v>2220304</v>
      </c>
      <c r="B1249" s="398" t="s">
        <v>2573</v>
      </c>
      <c r="C1249" s="307">
        <f t="shared" si="19"/>
        <v>0</v>
      </c>
      <c r="D1249" s="432"/>
      <c r="E1249" s="432"/>
      <c r="F1249" s="438"/>
      <c r="G1249" s="432"/>
      <c r="H1249" s="432"/>
      <c r="I1249" s="432"/>
      <c r="J1249" s="432"/>
      <c r="K1249" s="432"/>
      <c r="L1249" s="432"/>
      <c r="M1249" s="432"/>
    </row>
    <row r="1250" hidden="1" spans="1:13">
      <c r="A1250" s="438">
        <v>2220305</v>
      </c>
      <c r="B1250" s="398" t="s">
        <v>2574</v>
      </c>
      <c r="C1250" s="307">
        <f t="shared" si="19"/>
        <v>0</v>
      </c>
      <c r="D1250" s="432"/>
      <c r="E1250" s="432"/>
      <c r="F1250" s="438"/>
      <c r="G1250" s="432"/>
      <c r="H1250" s="432"/>
      <c r="I1250" s="432"/>
      <c r="J1250" s="432"/>
      <c r="K1250" s="432"/>
      <c r="L1250" s="432"/>
      <c r="M1250" s="432"/>
    </row>
    <row r="1251" hidden="1" spans="1:13">
      <c r="A1251" s="438">
        <v>2220399</v>
      </c>
      <c r="B1251" s="398" t="s">
        <v>2575</v>
      </c>
      <c r="C1251" s="307">
        <f t="shared" si="19"/>
        <v>0</v>
      </c>
      <c r="D1251" s="432"/>
      <c r="E1251" s="432"/>
      <c r="F1251" s="438"/>
      <c r="G1251" s="432"/>
      <c r="H1251" s="432"/>
      <c r="I1251" s="432"/>
      <c r="J1251" s="432"/>
      <c r="K1251" s="432"/>
      <c r="L1251" s="432"/>
      <c r="M1251" s="432"/>
    </row>
    <row r="1252" spans="1:15">
      <c r="A1252" s="438">
        <v>22204</v>
      </c>
      <c r="B1252" s="398" t="s">
        <v>2576</v>
      </c>
      <c r="C1252" s="307">
        <f t="shared" si="19"/>
        <v>200</v>
      </c>
      <c r="D1252" s="432"/>
      <c r="E1252" s="432"/>
      <c r="F1252" s="438"/>
      <c r="G1252" s="432"/>
      <c r="H1252" s="432"/>
      <c r="I1252" s="432">
        <v>122</v>
      </c>
      <c r="J1252" s="432"/>
      <c r="K1252" s="432"/>
      <c r="L1252" s="432"/>
      <c r="M1252" s="432"/>
      <c r="O1252">
        <v>78</v>
      </c>
    </row>
    <row r="1253" spans="1:15">
      <c r="A1253" s="438">
        <v>2220401</v>
      </c>
      <c r="B1253" s="398" t="s">
        <v>2577</v>
      </c>
      <c r="C1253" s="307">
        <f t="shared" si="19"/>
        <v>200</v>
      </c>
      <c r="D1253" s="432"/>
      <c r="E1253" s="432"/>
      <c r="F1253" s="438"/>
      <c r="G1253" s="432"/>
      <c r="H1253" s="432"/>
      <c r="I1253" s="432">
        <v>122</v>
      </c>
      <c r="J1253" s="432"/>
      <c r="K1253" s="432"/>
      <c r="L1253" s="432"/>
      <c r="M1253" s="432"/>
      <c r="O1253">
        <v>78</v>
      </c>
    </row>
    <row r="1254" hidden="1" spans="1:13">
      <c r="A1254" s="438">
        <v>2220402</v>
      </c>
      <c r="B1254" s="398" t="s">
        <v>2578</v>
      </c>
      <c r="C1254" s="307">
        <f t="shared" si="19"/>
        <v>0</v>
      </c>
      <c r="D1254" s="432"/>
      <c r="E1254" s="432"/>
      <c r="F1254" s="438"/>
      <c r="G1254" s="432"/>
      <c r="H1254" s="432"/>
      <c r="I1254" s="432"/>
      <c r="J1254" s="432"/>
      <c r="K1254" s="432"/>
      <c r="L1254" s="432"/>
      <c r="M1254" s="432"/>
    </row>
    <row r="1255" hidden="1" spans="1:13">
      <c r="A1255" s="438">
        <v>2220403</v>
      </c>
      <c r="B1255" s="398" t="s">
        <v>2579</v>
      </c>
      <c r="C1255" s="307">
        <f t="shared" si="19"/>
        <v>0</v>
      </c>
      <c r="D1255" s="432"/>
      <c r="E1255" s="432"/>
      <c r="F1255" s="438"/>
      <c r="G1255" s="432"/>
      <c r="H1255" s="432"/>
      <c r="I1255" s="432"/>
      <c r="J1255" s="432"/>
      <c r="K1255" s="432"/>
      <c r="L1255" s="432"/>
      <c r="M1255" s="432"/>
    </row>
    <row r="1256" hidden="1" spans="1:13">
      <c r="A1256" s="438">
        <v>2220404</v>
      </c>
      <c r="B1256" s="398" t="s">
        <v>2580</v>
      </c>
      <c r="C1256" s="307">
        <f t="shared" si="19"/>
        <v>0</v>
      </c>
      <c r="D1256" s="432"/>
      <c r="E1256" s="432"/>
      <c r="F1256" s="438"/>
      <c r="G1256" s="432"/>
      <c r="H1256" s="432"/>
      <c r="I1256" s="432"/>
      <c r="J1256" s="432"/>
      <c r="K1256" s="432"/>
      <c r="L1256" s="432"/>
      <c r="M1256" s="432"/>
    </row>
    <row r="1257" hidden="1" spans="1:13">
      <c r="A1257" s="438">
        <v>2220499</v>
      </c>
      <c r="B1257" s="398" t="s">
        <v>2581</v>
      </c>
      <c r="C1257" s="307">
        <f t="shared" si="19"/>
        <v>0</v>
      </c>
      <c r="D1257" s="432"/>
      <c r="E1257" s="432"/>
      <c r="F1257" s="438"/>
      <c r="G1257" s="432"/>
      <c r="H1257" s="432"/>
      <c r="I1257" s="432"/>
      <c r="J1257" s="432"/>
      <c r="K1257" s="432"/>
      <c r="L1257" s="432"/>
      <c r="M1257" s="432"/>
    </row>
    <row r="1258" hidden="1" spans="1:13">
      <c r="A1258" s="438">
        <v>22205</v>
      </c>
      <c r="B1258" s="398" t="s">
        <v>2582</v>
      </c>
      <c r="C1258" s="307">
        <f t="shared" si="19"/>
        <v>0</v>
      </c>
      <c r="D1258" s="432"/>
      <c r="E1258" s="432"/>
      <c r="F1258" s="438"/>
      <c r="G1258" s="432"/>
      <c r="H1258" s="432"/>
      <c r="I1258" s="432"/>
      <c r="J1258" s="432"/>
      <c r="K1258" s="432"/>
      <c r="L1258" s="432"/>
      <c r="M1258" s="432"/>
    </row>
    <row r="1259" hidden="1" spans="1:13">
      <c r="A1259" s="438">
        <v>2220501</v>
      </c>
      <c r="B1259" s="398" t="s">
        <v>2583</v>
      </c>
      <c r="C1259" s="307">
        <f t="shared" si="19"/>
        <v>0</v>
      </c>
      <c r="D1259" s="432"/>
      <c r="E1259" s="432"/>
      <c r="F1259" s="438"/>
      <c r="G1259" s="432"/>
      <c r="H1259" s="432"/>
      <c r="I1259" s="432"/>
      <c r="J1259" s="432"/>
      <c r="K1259" s="432"/>
      <c r="L1259" s="432"/>
      <c r="M1259" s="432"/>
    </row>
    <row r="1260" hidden="1" spans="1:13">
      <c r="A1260" s="438">
        <v>2220502</v>
      </c>
      <c r="B1260" s="398" t="s">
        <v>2584</v>
      </c>
      <c r="C1260" s="307">
        <f t="shared" si="19"/>
        <v>0</v>
      </c>
      <c r="D1260" s="432"/>
      <c r="E1260" s="432"/>
      <c r="F1260" s="438"/>
      <c r="G1260" s="432"/>
      <c r="H1260" s="432"/>
      <c r="I1260" s="432"/>
      <c r="J1260" s="432"/>
      <c r="K1260" s="432"/>
      <c r="L1260" s="432"/>
      <c r="M1260" s="432"/>
    </row>
    <row r="1261" hidden="1" spans="1:13">
      <c r="A1261" s="438">
        <v>2220503</v>
      </c>
      <c r="B1261" s="398" t="s">
        <v>2585</v>
      </c>
      <c r="C1261" s="307">
        <f t="shared" si="19"/>
        <v>0</v>
      </c>
      <c r="D1261" s="432"/>
      <c r="E1261" s="432"/>
      <c r="F1261" s="438"/>
      <c r="G1261" s="432"/>
      <c r="H1261" s="432"/>
      <c r="I1261" s="432"/>
      <c r="J1261" s="432"/>
      <c r="K1261" s="432"/>
      <c r="L1261" s="432"/>
      <c r="M1261" s="432"/>
    </row>
    <row r="1262" hidden="1" spans="1:13">
      <c r="A1262" s="438">
        <v>2220504</v>
      </c>
      <c r="B1262" s="398" t="s">
        <v>2586</v>
      </c>
      <c r="C1262" s="307">
        <f t="shared" si="19"/>
        <v>0</v>
      </c>
      <c r="D1262" s="432"/>
      <c r="E1262" s="432"/>
      <c r="F1262" s="438"/>
      <c r="G1262" s="432"/>
      <c r="H1262" s="432"/>
      <c r="I1262" s="432"/>
      <c r="J1262" s="432"/>
      <c r="K1262" s="432"/>
      <c r="L1262" s="432"/>
      <c r="M1262" s="432"/>
    </row>
    <row r="1263" hidden="1" spans="1:13">
      <c r="A1263" s="438">
        <v>2220505</v>
      </c>
      <c r="B1263" s="398" t="s">
        <v>2587</v>
      </c>
      <c r="C1263" s="307">
        <f t="shared" si="19"/>
        <v>0</v>
      </c>
      <c r="D1263" s="432"/>
      <c r="E1263" s="432"/>
      <c r="F1263" s="438"/>
      <c r="G1263" s="432"/>
      <c r="H1263" s="432"/>
      <c r="I1263" s="432"/>
      <c r="J1263" s="432"/>
      <c r="K1263" s="432"/>
      <c r="L1263" s="432"/>
      <c r="M1263" s="432"/>
    </row>
    <row r="1264" hidden="1" spans="1:13">
      <c r="A1264" s="438">
        <v>2220506</v>
      </c>
      <c r="B1264" s="398" t="s">
        <v>2588</v>
      </c>
      <c r="C1264" s="307">
        <f t="shared" si="19"/>
        <v>0</v>
      </c>
      <c r="D1264" s="432"/>
      <c r="E1264" s="432"/>
      <c r="F1264" s="438"/>
      <c r="G1264" s="432"/>
      <c r="H1264" s="432"/>
      <c r="I1264" s="432"/>
      <c r="J1264" s="432"/>
      <c r="K1264" s="432"/>
      <c r="L1264" s="432"/>
      <c r="M1264" s="432"/>
    </row>
    <row r="1265" hidden="1" spans="1:13">
      <c r="A1265" s="438">
        <v>2220507</v>
      </c>
      <c r="B1265" s="439" t="s">
        <v>2589</v>
      </c>
      <c r="C1265" s="307">
        <f t="shared" si="19"/>
        <v>0</v>
      </c>
      <c r="D1265" s="432"/>
      <c r="E1265" s="432"/>
      <c r="F1265" s="438"/>
      <c r="G1265" s="432"/>
      <c r="H1265" s="432"/>
      <c r="I1265" s="432"/>
      <c r="J1265" s="432"/>
      <c r="K1265" s="432"/>
      <c r="L1265" s="432"/>
      <c r="M1265" s="432"/>
    </row>
    <row r="1266" hidden="1" spans="1:13">
      <c r="A1266" s="438">
        <v>2220508</v>
      </c>
      <c r="B1266" s="398" t="s">
        <v>2590</v>
      </c>
      <c r="C1266" s="307">
        <f t="shared" si="19"/>
        <v>0</v>
      </c>
      <c r="D1266" s="432"/>
      <c r="E1266" s="432"/>
      <c r="F1266" s="438"/>
      <c r="G1266" s="432"/>
      <c r="H1266" s="432"/>
      <c r="I1266" s="432"/>
      <c r="J1266" s="432"/>
      <c r="K1266" s="432"/>
      <c r="L1266" s="432"/>
      <c r="M1266" s="432"/>
    </row>
    <row r="1267" hidden="1" spans="1:13">
      <c r="A1267" s="438">
        <v>2220509</v>
      </c>
      <c r="B1267" s="398" t="s">
        <v>2591</v>
      </c>
      <c r="C1267" s="307">
        <f t="shared" si="19"/>
        <v>0</v>
      </c>
      <c r="D1267" s="432"/>
      <c r="E1267" s="432"/>
      <c r="F1267" s="438"/>
      <c r="G1267" s="432"/>
      <c r="H1267" s="432"/>
      <c r="I1267" s="432"/>
      <c r="J1267" s="432"/>
      <c r="K1267" s="432"/>
      <c r="L1267" s="432"/>
      <c r="M1267" s="432"/>
    </row>
    <row r="1268" hidden="1" spans="1:13">
      <c r="A1268" s="438">
        <v>2220510</v>
      </c>
      <c r="B1268" s="398" t="s">
        <v>2592</v>
      </c>
      <c r="C1268" s="307">
        <f t="shared" si="19"/>
        <v>0</v>
      </c>
      <c r="D1268" s="432"/>
      <c r="E1268" s="432"/>
      <c r="F1268" s="438"/>
      <c r="G1268" s="432"/>
      <c r="H1268" s="432"/>
      <c r="I1268" s="432"/>
      <c r="J1268" s="432"/>
      <c r="K1268" s="432"/>
      <c r="L1268" s="432"/>
      <c r="M1268" s="432"/>
    </row>
    <row r="1269" hidden="1" spans="1:13">
      <c r="A1269" s="438">
        <v>2220511</v>
      </c>
      <c r="B1269" s="398" t="s">
        <v>2593</v>
      </c>
      <c r="C1269" s="307">
        <f t="shared" si="19"/>
        <v>0</v>
      </c>
      <c r="D1269" s="432"/>
      <c r="E1269" s="432"/>
      <c r="F1269" s="438"/>
      <c r="G1269" s="432"/>
      <c r="H1269" s="432"/>
      <c r="I1269" s="432"/>
      <c r="J1269" s="432"/>
      <c r="K1269" s="432"/>
      <c r="L1269" s="432"/>
      <c r="M1269" s="432"/>
    </row>
    <row r="1270" hidden="1" spans="1:13">
      <c r="A1270" s="438">
        <v>2220599</v>
      </c>
      <c r="B1270" s="398" t="s">
        <v>2594</v>
      </c>
      <c r="C1270" s="307">
        <f t="shared" si="19"/>
        <v>0</v>
      </c>
      <c r="D1270" s="432"/>
      <c r="E1270" s="432"/>
      <c r="F1270" s="438"/>
      <c r="G1270" s="432"/>
      <c r="H1270" s="432"/>
      <c r="I1270" s="432"/>
      <c r="J1270" s="432"/>
      <c r="K1270" s="432"/>
      <c r="L1270" s="432"/>
      <c r="M1270" s="432"/>
    </row>
    <row r="1271" spans="1:14">
      <c r="A1271" s="438">
        <v>224</v>
      </c>
      <c r="B1271" s="439" t="s">
        <v>2595</v>
      </c>
      <c r="C1271" s="307">
        <f t="shared" si="19"/>
        <v>10429</v>
      </c>
      <c r="D1271" s="432"/>
      <c r="E1271" s="432"/>
      <c r="F1271" s="438">
        <v>3346</v>
      </c>
      <c r="G1271" s="432"/>
      <c r="H1271" s="432"/>
      <c r="I1271" s="432">
        <v>2982</v>
      </c>
      <c r="J1271" s="432">
        <v>1590</v>
      </c>
      <c r="K1271" s="432">
        <v>254</v>
      </c>
      <c r="L1271" s="432">
        <v>1202</v>
      </c>
      <c r="M1271" s="432">
        <v>861</v>
      </c>
      <c r="N1271">
        <v>194</v>
      </c>
    </row>
    <row r="1272" spans="1:13">
      <c r="A1272" s="438">
        <v>22401</v>
      </c>
      <c r="B1272" s="398" t="s">
        <v>2596</v>
      </c>
      <c r="C1272" s="307">
        <f t="shared" si="19"/>
        <v>4607</v>
      </c>
      <c r="D1272" s="432"/>
      <c r="E1272" s="432"/>
      <c r="F1272" s="438">
        <v>3112</v>
      </c>
      <c r="G1272" s="432"/>
      <c r="H1272" s="432"/>
      <c r="I1272" s="432">
        <v>745</v>
      </c>
      <c r="J1272" s="432">
        <v>190</v>
      </c>
      <c r="K1272" s="432"/>
      <c r="L1272" s="432">
        <v>552</v>
      </c>
      <c r="M1272" s="432">
        <v>8</v>
      </c>
    </row>
    <row r="1273" spans="1:13">
      <c r="A1273" s="438">
        <v>2240101</v>
      </c>
      <c r="B1273" s="398" t="s">
        <v>1621</v>
      </c>
      <c r="C1273" s="307">
        <f t="shared" si="19"/>
        <v>1203</v>
      </c>
      <c r="D1273" s="432"/>
      <c r="E1273" s="432"/>
      <c r="F1273" s="438">
        <v>1203</v>
      </c>
      <c r="G1273" s="432"/>
      <c r="H1273" s="432"/>
      <c r="I1273" s="432"/>
      <c r="J1273" s="432"/>
      <c r="K1273" s="432"/>
      <c r="L1273" s="432"/>
      <c r="M1273" s="432"/>
    </row>
    <row r="1274" spans="1:13">
      <c r="A1274" s="438">
        <v>2240102</v>
      </c>
      <c r="B1274" s="398" t="s">
        <v>1622</v>
      </c>
      <c r="C1274" s="307">
        <f t="shared" si="19"/>
        <v>935</v>
      </c>
      <c r="D1274" s="432"/>
      <c r="E1274" s="432"/>
      <c r="F1274" s="438"/>
      <c r="G1274" s="432"/>
      <c r="H1274" s="432"/>
      <c r="I1274" s="432">
        <v>745</v>
      </c>
      <c r="J1274" s="432">
        <v>190</v>
      </c>
      <c r="K1274" s="432"/>
      <c r="L1274" s="432"/>
      <c r="M1274" s="432"/>
    </row>
    <row r="1275" hidden="1" spans="1:13">
      <c r="A1275" s="438">
        <v>2240103</v>
      </c>
      <c r="B1275" s="398" t="s">
        <v>1623</v>
      </c>
      <c r="C1275" s="307">
        <f t="shared" si="19"/>
        <v>0</v>
      </c>
      <c r="D1275" s="432"/>
      <c r="E1275" s="432"/>
      <c r="F1275" s="438"/>
      <c r="G1275" s="432"/>
      <c r="H1275" s="432"/>
      <c r="I1275" s="432"/>
      <c r="J1275" s="432"/>
      <c r="K1275" s="432"/>
      <c r="L1275" s="432"/>
      <c r="M1275" s="432"/>
    </row>
    <row r="1276" hidden="1" spans="1:13">
      <c r="A1276" s="438">
        <v>2240104</v>
      </c>
      <c r="B1276" s="398" t="s">
        <v>2597</v>
      </c>
      <c r="C1276" s="307">
        <f t="shared" si="19"/>
        <v>0</v>
      </c>
      <c r="D1276" s="432"/>
      <c r="E1276" s="432"/>
      <c r="F1276" s="438"/>
      <c r="G1276" s="432"/>
      <c r="H1276" s="432"/>
      <c r="I1276" s="432"/>
      <c r="J1276" s="432"/>
      <c r="K1276" s="432"/>
      <c r="L1276" s="432"/>
      <c r="M1276" s="432"/>
    </row>
    <row r="1277" hidden="1" spans="1:13">
      <c r="A1277" s="438">
        <v>2240105</v>
      </c>
      <c r="B1277" s="398" t="s">
        <v>2598</v>
      </c>
      <c r="C1277" s="307">
        <f t="shared" si="19"/>
        <v>0</v>
      </c>
      <c r="D1277" s="432"/>
      <c r="E1277" s="432"/>
      <c r="F1277" s="438"/>
      <c r="G1277" s="432"/>
      <c r="H1277" s="432"/>
      <c r="I1277" s="432"/>
      <c r="J1277" s="432"/>
      <c r="K1277" s="432"/>
      <c r="L1277" s="432"/>
      <c r="M1277" s="432"/>
    </row>
    <row r="1278" spans="1:13">
      <c r="A1278" s="438">
        <v>2240106</v>
      </c>
      <c r="B1278" s="398" t="s">
        <v>2599</v>
      </c>
      <c r="C1278" s="307">
        <f t="shared" si="19"/>
        <v>18</v>
      </c>
      <c r="D1278" s="432"/>
      <c r="E1278" s="432"/>
      <c r="F1278" s="438"/>
      <c r="G1278" s="432"/>
      <c r="H1278" s="432"/>
      <c r="I1278" s="432"/>
      <c r="J1278" s="432"/>
      <c r="K1278" s="432"/>
      <c r="L1278" s="432">
        <v>10</v>
      </c>
      <c r="M1278" s="432">
        <v>8</v>
      </c>
    </row>
    <row r="1279" hidden="1" spans="1:13">
      <c r="A1279" s="438">
        <v>2240108</v>
      </c>
      <c r="B1279" s="398" t="s">
        <v>2600</v>
      </c>
      <c r="C1279" s="307">
        <f t="shared" si="19"/>
        <v>0</v>
      </c>
      <c r="D1279" s="432"/>
      <c r="E1279" s="432"/>
      <c r="F1279" s="438"/>
      <c r="G1279" s="432"/>
      <c r="H1279" s="432"/>
      <c r="I1279" s="432"/>
      <c r="J1279" s="432"/>
      <c r="K1279" s="432"/>
      <c r="L1279" s="432"/>
      <c r="M1279" s="432"/>
    </row>
    <row r="1280" hidden="1" spans="1:13">
      <c r="A1280" s="438">
        <v>2240109</v>
      </c>
      <c r="B1280" s="398" t="s">
        <v>2601</v>
      </c>
      <c r="C1280" s="307">
        <f t="shared" si="19"/>
        <v>0</v>
      </c>
      <c r="D1280" s="432"/>
      <c r="E1280" s="432"/>
      <c r="F1280" s="438"/>
      <c r="G1280" s="432"/>
      <c r="H1280" s="432"/>
      <c r="I1280" s="432"/>
      <c r="J1280" s="432"/>
      <c r="K1280" s="432"/>
      <c r="L1280" s="432"/>
      <c r="M1280" s="432"/>
    </row>
    <row r="1281" spans="1:13">
      <c r="A1281" s="438">
        <v>2240150</v>
      </c>
      <c r="B1281" s="398" t="s">
        <v>1630</v>
      </c>
      <c r="C1281" s="307">
        <f t="shared" si="19"/>
        <v>1909</v>
      </c>
      <c r="D1281" s="432"/>
      <c r="E1281" s="432"/>
      <c r="F1281" s="445">
        <v>1909</v>
      </c>
      <c r="G1281" s="432"/>
      <c r="H1281" s="432"/>
      <c r="I1281" s="432"/>
      <c r="J1281" s="432"/>
      <c r="K1281" s="432"/>
      <c r="L1281" s="432"/>
      <c r="M1281" s="432"/>
    </row>
    <row r="1282" spans="1:13">
      <c r="A1282" s="438">
        <v>2240199</v>
      </c>
      <c r="B1282" s="398" t="s">
        <v>2602</v>
      </c>
      <c r="C1282" s="307">
        <f t="shared" si="19"/>
        <v>542</v>
      </c>
      <c r="D1282" s="432"/>
      <c r="E1282" s="432"/>
      <c r="F1282" s="438"/>
      <c r="G1282" s="432"/>
      <c r="H1282" s="432"/>
      <c r="I1282" s="432"/>
      <c r="J1282" s="432"/>
      <c r="K1282" s="432"/>
      <c r="L1282" s="432">
        <v>542</v>
      </c>
      <c r="M1282" s="432"/>
    </row>
    <row r="1283" spans="1:13">
      <c r="A1283" s="438">
        <v>22402</v>
      </c>
      <c r="B1283" s="398" t="s">
        <v>2603</v>
      </c>
      <c r="C1283" s="307">
        <f t="shared" si="19"/>
        <v>2986</v>
      </c>
      <c r="D1283" s="432"/>
      <c r="E1283" s="432"/>
      <c r="F1283" s="438">
        <v>233</v>
      </c>
      <c r="G1283" s="432"/>
      <c r="H1283" s="432"/>
      <c r="I1283" s="432">
        <v>2053</v>
      </c>
      <c r="J1283" s="432">
        <v>700</v>
      </c>
      <c r="K1283" s="432"/>
      <c r="L1283" s="432"/>
      <c r="M1283" s="432"/>
    </row>
    <row r="1284" spans="1:13">
      <c r="A1284" s="438">
        <v>2240201</v>
      </c>
      <c r="B1284" s="398" t="s">
        <v>1621</v>
      </c>
      <c r="C1284" s="307">
        <f t="shared" si="19"/>
        <v>233</v>
      </c>
      <c r="D1284" s="432"/>
      <c r="E1284" s="432"/>
      <c r="F1284" s="438">
        <v>233</v>
      </c>
      <c r="G1284" s="432"/>
      <c r="H1284" s="432"/>
      <c r="I1284" s="432"/>
      <c r="J1284" s="432"/>
      <c r="K1284" s="432"/>
      <c r="L1284" s="432"/>
      <c r="M1284" s="432"/>
    </row>
    <row r="1285" spans="1:13">
      <c r="A1285" s="438">
        <v>2240202</v>
      </c>
      <c r="B1285" s="398" t="s">
        <v>1622</v>
      </c>
      <c r="C1285" s="307">
        <f t="shared" si="19"/>
        <v>2153</v>
      </c>
      <c r="D1285" s="432"/>
      <c r="E1285" s="432"/>
      <c r="F1285" s="438"/>
      <c r="G1285" s="432"/>
      <c r="H1285" s="432"/>
      <c r="I1285" s="432">
        <v>2053</v>
      </c>
      <c r="J1285" s="432">
        <v>100</v>
      </c>
      <c r="K1285" s="432"/>
      <c r="L1285" s="432"/>
      <c r="M1285" s="432"/>
    </row>
    <row r="1286" hidden="1" spans="1:13">
      <c r="A1286" s="438">
        <v>2240203</v>
      </c>
      <c r="B1286" s="398" t="s">
        <v>1623</v>
      </c>
      <c r="C1286" s="307">
        <f t="shared" ref="C1286:C1342" si="20">D1286+E1286+F1286+G1286+H1286+I1286+J1286+K1286+L1286+M1286+N1286+O1286</f>
        <v>0</v>
      </c>
      <c r="D1286" s="432"/>
      <c r="E1286" s="432"/>
      <c r="F1286" s="438"/>
      <c r="G1286" s="432"/>
      <c r="H1286" s="432"/>
      <c r="I1286" s="432"/>
      <c r="J1286" s="432"/>
      <c r="K1286" s="432"/>
      <c r="L1286" s="432"/>
      <c r="M1286" s="432"/>
    </row>
    <row r="1287" spans="1:13">
      <c r="A1287" s="438">
        <v>2240204</v>
      </c>
      <c r="B1287" s="398" t="s">
        <v>2604</v>
      </c>
      <c r="C1287" s="307">
        <f t="shared" si="20"/>
        <v>600</v>
      </c>
      <c r="D1287" s="432"/>
      <c r="E1287" s="432"/>
      <c r="F1287" s="438"/>
      <c r="G1287" s="432"/>
      <c r="H1287" s="432"/>
      <c r="I1287" s="432"/>
      <c r="J1287" s="432">
        <v>600</v>
      </c>
      <c r="K1287" s="432"/>
      <c r="L1287" s="432"/>
      <c r="M1287" s="432"/>
    </row>
    <row r="1288" hidden="1" spans="1:13">
      <c r="A1288" s="438">
        <v>2240299</v>
      </c>
      <c r="B1288" s="398" t="s">
        <v>2605</v>
      </c>
      <c r="C1288" s="307">
        <f t="shared" si="20"/>
        <v>0</v>
      </c>
      <c r="D1288" s="432"/>
      <c r="E1288" s="432"/>
      <c r="F1288" s="438"/>
      <c r="G1288" s="432"/>
      <c r="H1288" s="432"/>
      <c r="I1288" s="432"/>
      <c r="J1288" s="432"/>
      <c r="K1288" s="432"/>
      <c r="L1288" s="432"/>
      <c r="M1288" s="432"/>
    </row>
    <row r="1289" hidden="1" spans="1:13">
      <c r="A1289" s="438">
        <v>22404</v>
      </c>
      <c r="B1289" s="398" t="s">
        <v>2606</v>
      </c>
      <c r="C1289" s="307">
        <f t="shared" si="20"/>
        <v>0</v>
      </c>
      <c r="D1289" s="432"/>
      <c r="E1289" s="432"/>
      <c r="F1289" s="438"/>
      <c r="G1289" s="432"/>
      <c r="H1289" s="432"/>
      <c r="I1289" s="432"/>
      <c r="J1289" s="432"/>
      <c r="K1289" s="432"/>
      <c r="L1289" s="432"/>
      <c r="M1289" s="432"/>
    </row>
    <row r="1290" hidden="1" spans="1:13">
      <c r="A1290" s="438">
        <v>2240401</v>
      </c>
      <c r="B1290" s="398" t="s">
        <v>1621</v>
      </c>
      <c r="C1290" s="307">
        <f t="shared" si="20"/>
        <v>0</v>
      </c>
      <c r="D1290" s="432"/>
      <c r="E1290" s="432"/>
      <c r="F1290" s="438"/>
      <c r="G1290" s="432"/>
      <c r="H1290" s="432"/>
      <c r="I1290" s="432"/>
      <c r="J1290" s="432"/>
      <c r="K1290" s="432"/>
      <c r="L1290" s="432"/>
      <c r="M1290" s="432"/>
    </row>
    <row r="1291" hidden="1" spans="1:13">
      <c r="A1291" s="438">
        <v>2240402</v>
      </c>
      <c r="B1291" s="398" t="s">
        <v>1622</v>
      </c>
      <c r="C1291" s="307">
        <f t="shared" si="20"/>
        <v>0</v>
      </c>
      <c r="D1291" s="432"/>
      <c r="E1291" s="432"/>
      <c r="F1291" s="438"/>
      <c r="G1291" s="432"/>
      <c r="H1291" s="432"/>
      <c r="I1291" s="432"/>
      <c r="J1291" s="432"/>
      <c r="K1291" s="432"/>
      <c r="L1291" s="432"/>
      <c r="M1291" s="432"/>
    </row>
    <row r="1292" hidden="1" spans="1:13">
      <c r="A1292" s="438">
        <v>2240403</v>
      </c>
      <c r="B1292" s="398" t="s">
        <v>1623</v>
      </c>
      <c r="C1292" s="307">
        <f t="shared" si="20"/>
        <v>0</v>
      </c>
      <c r="D1292" s="432"/>
      <c r="E1292" s="432"/>
      <c r="F1292" s="438"/>
      <c r="G1292" s="432"/>
      <c r="H1292" s="432"/>
      <c r="I1292" s="432"/>
      <c r="J1292" s="432"/>
      <c r="K1292" s="432"/>
      <c r="L1292" s="432"/>
      <c r="M1292" s="432"/>
    </row>
    <row r="1293" hidden="1" spans="1:13">
      <c r="A1293" s="438">
        <v>2240404</v>
      </c>
      <c r="B1293" s="398" t="s">
        <v>2607</v>
      </c>
      <c r="C1293" s="307">
        <f t="shared" si="20"/>
        <v>0</v>
      </c>
      <c r="D1293" s="432"/>
      <c r="E1293" s="432"/>
      <c r="F1293" s="438"/>
      <c r="G1293" s="432"/>
      <c r="H1293" s="432"/>
      <c r="I1293" s="432"/>
      <c r="J1293" s="432"/>
      <c r="K1293" s="432"/>
      <c r="L1293" s="432"/>
      <c r="M1293" s="432"/>
    </row>
    <row r="1294" hidden="1" spans="1:13">
      <c r="A1294" s="438">
        <v>2240405</v>
      </c>
      <c r="B1294" s="398" t="s">
        <v>2608</v>
      </c>
      <c r="C1294" s="307">
        <f t="shared" si="20"/>
        <v>0</v>
      </c>
      <c r="D1294" s="432"/>
      <c r="E1294" s="432"/>
      <c r="F1294" s="438"/>
      <c r="G1294" s="432"/>
      <c r="H1294" s="432"/>
      <c r="I1294" s="432"/>
      <c r="J1294" s="432"/>
      <c r="K1294" s="432"/>
      <c r="L1294" s="432"/>
      <c r="M1294" s="432"/>
    </row>
    <row r="1295" hidden="1" spans="1:13">
      <c r="A1295" s="438">
        <v>2240450</v>
      </c>
      <c r="B1295" s="398" t="s">
        <v>1630</v>
      </c>
      <c r="C1295" s="307">
        <f t="shared" si="20"/>
        <v>0</v>
      </c>
      <c r="D1295" s="432"/>
      <c r="E1295" s="432"/>
      <c r="F1295" s="438"/>
      <c r="G1295" s="432"/>
      <c r="H1295" s="432"/>
      <c r="I1295" s="432"/>
      <c r="J1295" s="432"/>
      <c r="K1295" s="432"/>
      <c r="L1295" s="432"/>
      <c r="M1295" s="432"/>
    </row>
    <row r="1296" hidden="1" spans="1:13">
      <c r="A1296" s="438">
        <v>2240499</v>
      </c>
      <c r="B1296" s="398" t="s">
        <v>2609</v>
      </c>
      <c r="C1296" s="307">
        <f t="shared" si="20"/>
        <v>0</v>
      </c>
      <c r="D1296" s="432"/>
      <c r="E1296" s="432"/>
      <c r="F1296" s="438"/>
      <c r="G1296" s="432"/>
      <c r="H1296" s="432"/>
      <c r="I1296" s="432"/>
      <c r="J1296" s="432"/>
      <c r="K1296" s="432"/>
      <c r="L1296" s="432"/>
      <c r="M1296" s="432"/>
    </row>
    <row r="1297" hidden="1" spans="1:13">
      <c r="A1297" s="438">
        <v>22405</v>
      </c>
      <c r="B1297" s="398" t="s">
        <v>2610</v>
      </c>
      <c r="C1297" s="307">
        <f t="shared" si="20"/>
        <v>0</v>
      </c>
      <c r="D1297" s="432"/>
      <c r="E1297" s="432"/>
      <c r="F1297" s="438"/>
      <c r="G1297" s="432"/>
      <c r="H1297" s="432"/>
      <c r="I1297" s="432"/>
      <c r="J1297" s="432"/>
      <c r="K1297" s="432"/>
      <c r="L1297" s="432"/>
      <c r="M1297" s="432"/>
    </row>
    <row r="1298" hidden="1" spans="1:13">
      <c r="A1298" s="438">
        <v>2240501</v>
      </c>
      <c r="B1298" s="398" t="s">
        <v>1621</v>
      </c>
      <c r="C1298" s="307">
        <f t="shared" si="20"/>
        <v>0</v>
      </c>
      <c r="D1298" s="432"/>
      <c r="E1298" s="432"/>
      <c r="F1298" s="438"/>
      <c r="G1298" s="432"/>
      <c r="H1298" s="432"/>
      <c r="I1298" s="432"/>
      <c r="J1298" s="432"/>
      <c r="K1298" s="432"/>
      <c r="L1298" s="432"/>
      <c r="M1298" s="432"/>
    </row>
    <row r="1299" hidden="1" spans="1:13">
      <c r="A1299" s="438">
        <v>2240502</v>
      </c>
      <c r="B1299" s="398" t="s">
        <v>1622</v>
      </c>
      <c r="C1299" s="307">
        <f t="shared" si="20"/>
        <v>0</v>
      </c>
      <c r="D1299" s="432"/>
      <c r="E1299" s="432"/>
      <c r="F1299" s="438"/>
      <c r="G1299" s="432"/>
      <c r="H1299" s="432"/>
      <c r="I1299" s="432"/>
      <c r="J1299" s="432"/>
      <c r="K1299" s="432"/>
      <c r="L1299" s="432"/>
      <c r="M1299" s="432"/>
    </row>
    <row r="1300" hidden="1" spans="1:13">
      <c r="A1300" s="438">
        <v>2240503</v>
      </c>
      <c r="B1300" s="398" t="s">
        <v>1623</v>
      </c>
      <c r="C1300" s="307">
        <f t="shared" si="20"/>
        <v>0</v>
      </c>
      <c r="D1300" s="432"/>
      <c r="E1300" s="432"/>
      <c r="F1300" s="438"/>
      <c r="G1300" s="432"/>
      <c r="H1300" s="432"/>
      <c r="I1300" s="432"/>
      <c r="J1300" s="432"/>
      <c r="K1300" s="432"/>
      <c r="L1300" s="432"/>
      <c r="M1300" s="432"/>
    </row>
    <row r="1301" hidden="1" spans="1:13">
      <c r="A1301" s="438">
        <v>2240504</v>
      </c>
      <c r="B1301" s="398" t="s">
        <v>2611</v>
      </c>
      <c r="C1301" s="307">
        <f t="shared" si="20"/>
        <v>0</v>
      </c>
      <c r="D1301" s="432"/>
      <c r="E1301" s="432"/>
      <c r="F1301" s="438"/>
      <c r="G1301" s="432"/>
      <c r="H1301" s="432"/>
      <c r="I1301" s="432"/>
      <c r="J1301" s="432"/>
      <c r="K1301" s="432"/>
      <c r="L1301" s="432"/>
      <c r="M1301" s="432"/>
    </row>
    <row r="1302" hidden="1" spans="1:13">
      <c r="A1302" s="438">
        <v>2240505</v>
      </c>
      <c r="B1302" s="398" t="s">
        <v>2612</v>
      </c>
      <c r="C1302" s="307">
        <f t="shared" si="20"/>
        <v>0</v>
      </c>
      <c r="D1302" s="432"/>
      <c r="E1302" s="432"/>
      <c r="F1302" s="438"/>
      <c r="G1302" s="432"/>
      <c r="H1302" s="432"/>
      <c r="I1302" s="432"/>
      <c r="J1302" s="432"/>
      <c r="K1302" s="432"/>
      <c r="L1302" s="432"/>
      <c r="M1302" s="432"/>
    </row>
    <row r="1303" hidden="1" spans="1:13">
      <c r="A1303" s="438">
        <v>2240506</v>
      </c>
      <c r="B1303" s="398" t="s">
        <v>2613</v>
      </c>
      <c r="C1303" s="307">
        <f t="shared" si="20"/>
        <v>0</v>
      </c>
      <c r="D1303" s="432"/>
      <c r="E1303" s="432"/>
      <c r="F1303" s="438"/>
      <c r="G1303" s="432"/>
      <c r="H1303" s="432"/>
      <c r="I1303" s="432"/>
      <c r="J1303" s="432"/>
      <c r="K1303" s="432"/>
      <c r="L1303" s="432"/>
      <c r="M1303" s="432"/>
    </row>
    <row r="1304" hidden="1" spans="1:13">
      <c r="A1304" s="438">
        <v>2240507</v>
      </c>
      <c r="B1304" s="398" t="s">
        <v>2614</v>
      </c>
      <c r="C1304" s="307">
        <f t="shared" si="20"/>
        <v>0</v>
      </c>
      <c r="D1304" s="432"/>
      <c r="E1304" s="432"/>
      <c r="F1304" s="438"/>
      <c r="G1304" s="432"/>
      <c r="H1304" s="432"/>
      <c r="I1304" s="432"/>
      <c r="J1304" s="432"/>
      <c r="K1304" s="432"/>
      <c r="L1304" s="432"/>
      <c r="M1304" s="432"/>
    </row>
    <row r="1305" hidden="1" spans="1:13">
      <c r="A1305" s="438">
        <v>2240508</v>
      </c>
      <c r="B1305" s="398" t="s">
        <v>2615</v>
      </c>
      <c r="C1305" s="307">
        <f t="shared" si="20"/>
        <v>0</v>
      </c>
      <c r="D1305" s="432"/>
      <c r="E1305" s="432"/>
      <c r="F1305" s="438"/>
      <c r="G1305" s="432"/>
      <c r="H1305" s="432"/>
      <c r="I1305" s="432"/>
      <c r="J1305" s="432"/>
      <c r="K1305" s="432"/>
      <c r="L1305" s="432"/>
      <c r="M1305" s="432"/>
    </row>
    <row r="1306" hidden="1" spans="1:13">
      <c r="A1306" s="438">
        <v>2240509</v>
      </c>
      <c r="B1306" s="398" t="s">
        <v>2616</v>
      </c>
      <c r="C1306" s="307">
        <f t="shared" si="20"/>
        <v>0</v>
      </c>
      <c r="D1306" s="432"/>
      <c r="E1306" s="432"/>
      <c r="F1306" s="438"/>
      <c r="G1306" s="432"/>
      <c r="H1306" s="432"/>
      <c r="I1306" s="432"/>
      <c r="J1306" s="432"/>
      <c r="K1306" s="432"/>
      <c r="L1306" s="432"/>
      <c r="M1306" s="432"/>
    </row>
    <row r="1307" hidden="1" spans="1:13">
      <c r="A1307" s="438">
        <v>2240510</v>
      </c>
      <c r="B1307" s="398" t="s">
        <v>2617</v>
      </c>
      <c r="C1307" s="307">
        <f t="shared" si="20"/>
        <v>0</v>
      </c>
      <c r="D1307" s="432"/>
      <c r="E1307" s="432"/>
      <c r="F1307" s="438"/>
      <c r="G1307" s="432"/>
      <c r="H1307" s="432"/>
      <c r="I1307" s="432"/>
      <c r="J1307" s="432"/>
      <c r="K1307" s="432"/>
      <c r="L1307" s="432"/>
      <c r="M1307" s="432"/>
    </row>
    <row r="1308" hidden="1" spans="1:13">
      <c r="A1308" s="438">
        <v>2240550</v>
      </c>
      <c r="B1308" s="398" t="s">
        <v>2618</v>
      </c>
      <c r="C1308" s="307">
        <f t="shared" si="20"/>
        <v>0</v>
      </c>
      <c r="D1308" s="432"/>
      <c r="E1308" s="432"/>
      <c r="F1308" s="438"/>
      <c r="G1308" s="432"/>
      <c r="H1308" s="432"/>
      <c r="I1308" s="432"/>
      <c r="J1308" s="432"/>
      <c r="K1308" s="432"/>
      <c r="L1308" s="432"/>
      <c r="M1308" s="432"/>
    </row>
    <row r="1309" hidden="1" spans="1:13">
      <c r="A1309" s="438">
        <v>2240599</v>
      </c>
      <c r="B1309" s="398" t="s">
        <v>2619</v>
      </c>
      <c r="C1309" s="307">
        <f t="shared" si="20"/>
        <v>0</v>
      </c>
      <c r="D1309" s="432"/>
      <c r="E1309" s="432"/>
      <c r="F1309" s="438"/>
      <c r="G1309" s="432"/>
      <c r="H1309" s="432"/>
      <c r="I1309" s="432"/>
      <c r="J1309" s="432"/>
      <c r="K1309" s="432"/>
      <c r="L1309" s="432"/>
      <c r="M1309" s="432"/>
    </row>
    <row r="1310" spans="1:14">
      <c r="A1310" s="438">
        <v>22406</v>
      </c>
      <c r="B1310" s="439" t="s">
        <v>2620</v>
      </c>
      <c r="C1310" s="307">
        <f t="shared" si="20"/>
        <v>2621</v>
      </c>
      <c r="D1310" s="432"/>
      <c r="E1310" s="432"/>
      <c r="F1310" s="438"/>
      <c r="G1310" s="432"/>
      <c r="H1310" s="432"/>
      <c r="I1310" s="432">
        <v>185</v>
      </c>
      <c r="J1310" s="432">
        <v>700</v>
      </c>
      <c r="K1310" s="432">
        <v>254</v>
      </c>
      <c r="L1310" s="432">
        <v>650</v>
      </c>
      <c r="M1310" s="432">
        <v>638</v>
      </c>
      <c r="N1310">
        <v>194</v>
      </c>
    </row>
    <row r="1311" spans="1:13">
      <c r="A1311" s="438">
        <v>2240601</v>
      </c>
      <c r="B1311" s="398" t="s">
        <v>2621</v>
      </c>
      <c r="C1311" s="307">
        <f t="shared" si="20"/>
        <v>1822</v>
      </c>
      <c r="D1311" s="432"/>
      <c r="E1311" s="432"/>
      <c r="F1311" s="438"/>
      <c r="G1311" s="432"/>
      <c r="H1311" s="432"/>
      <c r="I1311" s="432">
        <v>185</v>
      </c>
      <c r="J1311" s="432">
        <v>700</v>
      </c>
      <c r="K1311" s="432">
        <v>254</v>
      </c>
      <c r="L1311" s="432">
        <v>650</v>
      </c>
      <c r="M1311" s="432">
        <v>33</v>
      </c>
    </row>
    <row r="1312" hidden="1" spans="1:13">
      <c r="A1312" s="438">
        <v>2240602</v>
      </c>
      <c r="B1312" s="398" t="s">
        <v>2622</v>
      </c>
      <c r="C1312" s="307">
        <f t="shared" si="20"/>
        <v>0</v>
      </c>
      <c r="D1312" s="432"/>
      <c r="E1312" s="432"/>
      <c r="F1312" s="438"/>
      <c r="G1312" s="432"/>
      <c r="H1312" s="432"/>
      <c r="I1312" s="432"/>
      <c r="J1312" s="432"/>
      <c r="K1312" s="432"/>
      <c r="L1312" s="432"/>
      <c r="M1312" s="432"/>
    </row>
    <row r="1313" spans="1:14">
      <c r="A1313" s="438">
        <v>2240699</v>
      </c>
      <c r="B1313" s="398" t="s">
        <v>2623</v>
      </c>
      <c r="C1313" s="307">
        <f t="shared" si="20"/>
        <v>799</v>
      </c>
      <c r="D1313" s="432"/>
      <c r="E1313" s="432"/>
      <c r="F1313" s="438"/>
      <c r="G1313" s="432"/>
      <c r="H1313" s="432"/>
      <c r="I1313" s="432"/>
      <c r="J1313" s="432"/>
      <c r="K1313" s="432"/>
      <c r="L1313" s="432"/>
      <c r="M1313" s="432">
        <v>605</v>
      </c>
      <c r="N1313">
        <v>194</v>
      </c>
    </row>
    <row r="1314" spans="1:13">
      <c r="A1314" s="438">
        <v>22407</v>
      </c>
      <c r="B1314" s="439" t="s">
        <v>2624</v>
      </c>
      <c r="C1314" s="307">
        <f t="shared" si="20"/>
        <v>215</v>
      </c>
      <c r="D1314" s="432"/>
      <c r="E1314" s="432"/>
      <c r="F1314" s="438"/>
      <c r="G1314" s="432"/>
      <c r="H1314" s="432"/>
      <c r="I1314" s="432"/>
      <c r="J1314" s="432"/>
      <c r="K1314" s="432"/>
      <c r="L1314" s="432"/>
      <c r="M1314" s="432">
        <v>215</v>
      </c>
    </row>
    <row r="1315" spans="1:13">
      <c r="A1315" s="438">
        <v>2240703</v>
      </c>
      <c r="B1315" s="398" t="s">
        <v>2625</v>
      </c>
      <c r="C1315" s="307">
        <f t="shared" si="20"/>
        <v>215</v>
      </c>
      <c r="D1315" s="432"/>
      <c r="E1315" s="432"/>
      <c r="F1315" s="438"/>
      <c r="G1315" s="432"/>
      <c r="H1315" s="432"/>
      <c r="I1315" s="432"/>
      <c r="J1315" s="432"/>
      <c r="K1315" s="432"/>
      <c r="L1315" s="432"/>
      <c r="M1315" s="432">
        <v>215</v>
      </c>
    </row>
    <row r="1316" hidden="1" spans="1:13">
      <c r="A1316" s="438">
        <v>2240704</v>
      </c>
      <c r="B1316" s="398" t="s">
        <v>2626</v>
      </c>
      <c r="C1316" s="307">
        <f t="shared" si="20"/>
        <v>0</v>
      </c>
      <c r="D1316" s="432"/>
      <c r="E1316" s="432"/>
      <c r="F1316" s="438"/>
      <c r="G1316" s="432"/>
      <c r="H1316" s="432"/>
      <c r="I1316" s="432"/>
      <c r="J1316" s="432"/>
      <c r="K1316" s="432"/>
      <c r="L1316" s="432"/>
      <c r="M1316" s="432"/>
    </row>
    <row r="1317" hidden="1" spans="1:13">
      <c r="A1317" s="438">
        <v>2240799</v>
      </c>
      <c r="B1317" s="398" t="s">
        <v>2627</v>
      </c>
      <c r="C1317" s="307">
        <f t="shared" si="20"/>
        <v>0</v>
      </c>
      <c r="D1317" s="432"/>
      <c r="E1317" s="432"/>
      <c r="F1317" s="438"/>
      <c r="G1317" s="432"/>
      <c r="H1317" s="432"/>
      <c r="I1317" s="432"/>
      <c r="J1317" s="432"/>
      <c r="K1317" s="432"/>
      <c r="L1317" s="432"/>
      <c r="M1317" s="432"/>
    </row>
    <row r="1318" hidden="1" spans="1:13">
      <c r="A1318" s="438">
        <v>22499</v>
      </c>
      <c r="B1318" s="439" t="s">
        <v>2628</v>
      </c>
      <c r="C1318" s="307">
        <f t="shared" si="20"/>
        <v>0</v>
      </c>
      <c r="D1318" s="432"/>
      <c r="E1318" s="432"/>
      <c r="F1318" s="438"/>
      <c r="G1318" s="432"/>
      <c r="H1318" s="432"/>
      <c r="I1318" s="432"/>
      <c r="J1318" s="432"/>
      <c r="K1318" s="432"/>
      <c r="L1318" s="432"/>
      <c r="M1318" s="432"/>
    </row>
    <row r="1319" hidden="1" spans="1:13">
      <c r="A1319" s="438">
        <v>2249999</v>
      </c>
      <c r="B1319" s="398" t="s">
        <v>2629</v>
      </c>
      <c r="C1319" s="307">
        <f t="shared" si="20"/>
        <v>0</v>
      </c>
      <c r="D1319" s="432"/>
      <c r="E1319" s="432"/>
      <c r="F1319" s="438"/>
      <c r="G1319" s="432"/>
      <c r="H1319" s="432"/>
      <c r="I1319" s="432"/>
      <c r="J1319" s="432"/>
      <c r="K1319" s="432"/>
      <c r="L1319" s="432"/>
      <c r="M1319" s="432"/>
    </row>
    <row r="1320" hidden="1" spans="1:13">
      <c r="A1320" s="438">
        <v>229</v>
      </c>
      <c r="B1320" s="439" t="s">
        <v>2630</v>
      </c>
      <c r="C1320" s="307">
        <f t="shared" si="20"/>
        <v>0</v>
      </c>
      <c r="D1320" s="432"/>
      <c r="E1320" s="432"/>
      <c r="F1320" s="438"/>
      <c r="G1320" s="432"/>
      <c r="H1320" s="432"/>
      <c r="I1320" s="432"/>
      <c r="J1320" s="432">
        <v>0</v>
      </c>
      <c r="K1320" s="432"/>
      <c r="L1320" s="432"/>
      <c r="M1320" s="432"/>
    </row>
    <row r="1321" hidden="1" spans="1:13">
      <c r="A1321" s="438">
        <v>22999</v>
      </c>
      <c r="B1321" s="439" t="s">
        <v>2493</v>
      </c>
      <c r="C1321" s="307">
        <f t="shared" si="20"/>
        <v>0</v>
      </c>
      <c r="D1321" s="432"/>
      <c r="E1321" s="432"/>
      <c r="F1321" s="438"/>
      <c r="G1321" s="432"/>
      <c r="H1321" s="432"/>
      <c r="I1321" s="432"/>
      <c r="J1321" s="432">
        <v>0</v>
      </c>
      <c r="K1321" s="432"/>
      <c r="L1321" s="432"/>
      <c r="M1321" s="432"/>
    </row>
    <row r="1322" hidden="1" spans="1:13">
      <c r="A1322" s="438">
        <v>2299999</v>
      </c>
      <c r="B1322" s="398" t="s">
        <v>1781</v>
      </c>
      <c r="C1322" s="307">
        <f t="shared" si="20"/>
        <v>0</v>
      </c>
      <c r="D1322" s="432"/>
      <c r="E1322" s="432"/>
      <c r="F1322" s="438"/>
      <c r="G1322" s="432"/>
      <c r="H1322" s="432"/>
      <c r="I1322" s="432"/>
      <c r="J1322" s="432">
        <v>0</v>
      </c>
      <c r="K1322" s="432"/>
      <c r="L1322" s="432"/>
      <c r="M1322" s="432"/>
    </row>
    <row r="1323" spans="1:13">
      <c r="A1323" s="438">
        <v>232</v>
      </c>
      <c r="B1323" s="439" t="s">
        <v>2631</v>
      </c>
      <c r="C1323" s="307">
        <f t="shared" si="20"/>
        <v>21990</v>
      </c>
      <c r="D1323" s="432"/>
      <c r="E1323" s="432">
        <v>21990</v>
      </c>
      <c r="F1323" s="438"/>
      <c r="G1323" s="432"/>
      <c r="H1323" s="432"/>
      <c r="I1323" s="432"/>
      <c r="J1323" s="432"/>
      <c r="K1323" s="432"/>
      <c r="L1323" s="432"/>
      <c r="M1323" s="432"/>
    </row>
    <row r="1324" hidden="1" spans="1:13">
      <c r="A1324" s="438">
        <v>23201</v>
      </c>
      <c r="B1324" s="398" t="s">
        <v>2632</v>
      </c>
      <c r="C1324" s="307">
        <f t="shared" si="20"/>
        <v>0</v>
      </c>
      <c r="D1324" s="432"/>
      <c r="E1324" s="432"/>
      <c r="F1324" s="438"/>
      <c r="G1324" s="432"/>
      <c r="H1324" s="432"/>
      <c r="I1324" s="432"/>
      <c r="J1324" s="432"/>
      <c r="K1324" s="432"/>
      <c r="L1324" s="432"/>
      <c r="M1324" s="432"/>
    </row>
    <row r="1325" hidden="1" spans="1:13">
      <c r="A1325" s="438">
        <v>23202</v>
      </c>
      <c r="B1325" s="398" t="s">
        <v>2633</v>
      </c>
      <c r="C1325" s="307">
        <f t="shared" si="20"/>
        <v>0</v>
      </c>
      <c r="D1325" s="432"/>
      <c r="E1325" s="432"/>
      <c r="F1325" s="438"/>
      <c r="G1325" s="432"/>
      <c r="H1325" s="432"/>
      <c r="I1325" s="432"/>
      <c r="J1325" s="432"/>
      <c r="K1325" s="432"/>
      <c r="L1325" s="432"/>
      <c r="M1325" s="432"/>
    </row>
    <row r="1326" hidden="1" spans="1:13">
      <c r="A1326" s="438">
        <v>2320201</v>
      </c>
      <c r="B1326" s="398" t="s">
        <v>2634</v>
      </c>
      <c r="C1326" s="307">
        <f t="shared" si="20"/>
        <v>0</v>
      </c>
      <c r="D1326" s="432"/>
      <c r="E1326" s="432"/>
      <c r="F1326" s="438"/>
      <c r="G1326" s="432"/>
      <c r="H1326" s="432"/>
      <c r="I1326" s="432"/>
      <c r="J1326" s="432"/>
      <c r="K1326" s="432"/>
      <c r="L1326" s="432"/>
      <c r="M1326" s="432"/>
    </row>
    <row r="1327" hidden="1" spans="1:13">
      <c r="A1327" s="438">
        <v>2320202</v>
      </c>
      <c r="B1327" s="398" t="s">
        <v>2635</v>
      </c>
      <c r="C1327" s="307">
        <f t="shared" si="20"/>
        <v>0</v>
      </c>
      <c r="D1327" s="432"/>
      <c r="E1327" s="432"/>
      <c r="F1327" s="438"/>
      <c r="G1327" s="432"/>
      <c r="H1327" s="432"/>
      <c r="I1327" s="432"/>
      <c r="J1327" s="432"/>
      <c r="K1327" s="432"/>
      <c r="L1327" s="432"/>
      <c r="M1327" s="432"/>
    </row>
    <row r="1328" hidden="1" spans="1:13">
      <c r="A1328" s="438">
        <v>2320203</v>
      </c>
      <c r="B1328" s="439" t="s">
        <v>2636</v>
      </c>
      <c r="C1328" s="307">
        <f t="shared" si="20"/>
        <v>0</v>
      </c>
      <c r="D1328" s="432"/>
      <c r="E1328" s="432"/>
      <c r="F1328" s="438"/>
      <c r="G1328" s="432"/>
      <c r="H1328" s="432"/>
      <c r="I1328" s="432"/>
      <c r="J1328" s="432"/>
      <c r="K1328" s="432"/>
      <c r="L1328" s="432"/>
      <c r="M1328" s="432"/>
    </row>
    <row r="1329" hidden="1" spans="1:13">
      <c r="A1329" s="438">
        <v>2320299</v>
      </c>
      <c r="B1329" s="398" t="s">
        <v>2637</v>
      </c>
      <c r="C1329" s="307">
        <f t="shared" si="20"/>
        <v>0</v>
      </c>
      <c r="D1329" s="432"/>
      <c r="E1329" s="432"/>
      <c r="F1329" s="438"/>
      <c r="G1329" s="432"/>
      <c r="H1329" s="432"/>
      <c r="I1329" s="432"/>
      <c r="J1329" s="432"/>
      <c r="K1329" s="432"/>
      <c r="L1329" s="432"/>
      <c r="M1329" s="432"/>
    </row>
    <row r="1330" spans="1:13">
      <c r="A1330" s="438">
        <v>23203</v>
      </c>
      <c r="B1330" s="398" t="s">
        <v>2638</v>
      </c>
      <c r="C1330" s="307">
        <f t="shared" si="20"/>
        <v>21990</v>
      </c>
      <c r="D1330" s="432"/>
      <c r="E1330" s="432">
        <v>21990</v>
      </c>
      <c r="F1330" s="438"/>
      <c r="G1330" s="432"/>
      <c r="H1330" s="432"/>
      <c r="I1330" s="432"/>
      <c r="J1330" s="432"/>
      <c r="K1330" s="432"/>
      <c r="L1330" s="432"/>
      <c r="M1330" s="432"/>
    </row>
    <row r="1331" spans="1:13">
      <c r="A1331" s="438">
        <v>2320301</v>
      </c>
      <c r="B1331" s="398" t="s">
        <v>2639</v>
      </c>
      <c r="C1331" s="307">
        <f t="shared" si="20"/>
        <v>21690</v>
      </c>
      <c r="D1331" s="432"/>
      <c r="E1331" s="432">
        <v>21690</v>
      </c>
      <c r="F1331" s="438"/>
      <c r="G1331" s="432"/>
      <c r="H1331" s="432"/>
      <c r="I1331" s="432"/>
      <c r="J1331" s="432"/>
      <c r="K1331" s="432"/>
      <c r="L1331" s="432"/>
      <c r="M1331" s="432"/>
    </row>
    <row r="1332" hidden="1" spans="1:13">
      <c r="A1332" s="438">
        <v>2320302</v>
      </c>
      <c r="B1332" s="398" t="s">
        <v>2640</v>
      </c>
      <c r="C1332" s="307">
        <f t="shared" si="20"/>
        <v>0</v>
      </c>
      <c r="D1332" s="432"/>
      <c r="E1332" s="432"/>
      <c r="F1332" s="438"/>
      <c r="G1332" s="432"/>
      <c r="H1332" s="432"/>
      <c r="I1332" s="432"/>
      <c r="J1332" s="432"/>
      <c r="K1332" s="432"/>
      <c r="L1332" s="432"/>
      <c r="M1332" s="432"/>
    </row>
    <row r="1333" spans="1:13">
      <c r="A1333" s="438">
        <v>2320303</v>
      </c>
      <c r="B1333" s="398" t="s">
        <v>2641</v>
      </c>
      <c r="C1333" s="307">
        <f t="shared" si="20"/>
        <v>300</v>
      </c>
      <c r="D1333" s="432"/>
      <c r="E1333" s="432">
        <v>300</v>
      </c>
      <c r="F1333" s="438"/>
      <c r="G1333" s="432"/>
      <c r="H1333" s="432"/>
      <c r="I1333" s="432"/>
      <c r="J1333" s="432"/>
      <c r="K1333" s="432"/>
      <c r="L1333" s="432"/>
      <c r="M1333" s="432"/>
    </row>
    <row r="1334" hidden="1" spans="1:13">
      <c r="A1334" s="438">
        <v>2320399</v>
      </c>
      <c r="B1334" s="398" t="s">
        <v>2642</v>
      </c>
      <c r="C1334" s="307">
        <f t="shared" si="20"/>
        <v>0</v>
      </c>
      <c r="D1334" s="432"/>
      <c r="E1334" s="432"/>
      <c r="F1334" s="438"/>
      <c r="G1334" s="432"/>
      <c r="H1334" s="432"/>
      <c r="I1334" s="432"/>
      <c r="J1334" s="432"/>
      <c r="K1334" s="432"/>
      <c r="L1334" s="432"/>
      <c r="M1334" s="432"/>
    </row>
    <row r="1335" spans="1:13">
      <c r="A1335" s="438">
        <v>233</v>
      </c>
      <c r="B1335" s="439" t="s">
        <v>2643</v>
      </c>
      <c r="C1335" s="307">
        <f t="shared" si="20"/>
        <v>10</v>
      </c>
      <c r="D1335" s="432"/>
      <c r="E1335" s="432">
        <v>10</v>
      </c>
      <c r="F1335" s="438"/>
      <c r="G1335" s="432"/>
      <c r="H1335" s="432"/>
      <c r="I1335" s="432"/>
      <c r="J1335" s="432"/>
      <c r="K1335" s="432"/>
      <c r="L1335" s="432"/>
      <c r="M1335" s="432"/>
    </row>
    <row r="1336" hidden="1" spans="1:13">
      <c r="A1336" s="438">
        <v>23301</v>
      </c>
      <c r="B1336" s="398" t="s">
        <v>2644</v>
      </c>
      <c r="C1336" s="307">
        <f t="shared" si="20"/>
        <v>0</v>
      </c>
      <c r="D1336" s="432"/>
      <c r="E1336" s="432"/>
      <c r="F1336" s="438"/>
      <c r="G1336" s="432"/>
      <c r="H1336" s="432"/>
      <c r="I1336" s="432"/>
      <c r="J1336" s="432"/>
      <c r="K1336" s="432"/>
      <c r="L1336" s="432"/>
      <c r="M1336" s="432"/>
    </row>
    <row r="1337" hidden="1" spans="1:13">
      <c r="A1337" s="438">
        <v>23302</v>
      </c>
      <c r="B1337" s="398" t="s">
        <v>2645</v>
      </c>
      <c r="C1337" s="307">
        <f t="shared" si="20"/>
        <v>0</v>
      </c>
      <c r="D1337" s="432"/>
      <c r="E1337" s="432"/>
      <c r="F1337" s="438"/>
      <c r="G1337" s="432"/>
      <c r="H1337" s="432"/>
      <c r="I1337" s="432"/>
      <c r="J1337" s="432"/>
      <c r="K1337" s="432"/>
      <c r="L1337" s="432"/>
      <c r="M1337" s="432"/>
    </row>
    <row r="1338" spans="1:13">
      <c r="A1338" s="438">
        <v>23303</v>
      </c>
      <c r="B1338" s="398" t="s">
        <v>2646</v>
      </c>
      <c r="C1338" s="307">
        <f t="shared" si="20"/>
        <v>10</v>
      </c>
      <c r="D1338" s="432"/>
      <c r="E1338" s="432">
        <v>10</v>
      </c>
      <c r="F1338" s="438"/>
      <c r="G1338" s="432"/>
      <c r="H1338" s="432"/>
      <c r="I1338" s="432"/>
      <c r="J1338" s="432"/>
      <c r="K1338" s="432"/>
      <c r="L1338" s="432"/>
      <c r="M1338" s="432"/>
    </row>
    <row r="1339" spans="1:13">
      <c r="A1339" s="438">
        <v>2230399</v>
      </c>
      <c r="B1339" s="398" t="s">
        <v>2647</v>
      </c>
      <c r="C1339" s="307">
        <f t="shared" si="20"/>
        <v>10</v>
      </c>
      <c r="D1339" s="432"/>
      <c r="E1339" s="432">
        <v>10</v>
      </c>
      <c r="F1339" s="438"/>
      <c r="G1339" s="432"/>
      <c r="H1339" s="432"/>
      <c r="I1339" s="432"/>
      <c r="J1339" s="432"/>
      <c r="K1339" s="432"/>
      <c r="L1339" s="432"/>
      <c r="M1339" s="432"/>
    </row>
    <row r="1340" spans="1:13">
      <c r="A1340" s="438">
        <v>227</v>
      </c>
      <c r="B1340" s="439" t="s">
        <v>2648</v>
      </c>
      <c r="C1340" s="307">
        <f t="shared" si="20"/>
        <v>13000</v>
      </c>
      <c r="D1340" s="432">
        <v>13000</v>
      </c>
      <c r="E1340" s="432"/>
      <c r="F1340" s="438"/>
      <c r="G1340" s="432"/>
      <c r="H1340" s="432"/>
      <c r="I1340" s="432"/>
      <c r="J1340" s="432"/>
      <c r="K1340" s="432"/>
      <c r="L1340" s="432"/>
      <c r="M1340" s="432"/>
    </row>
    <row r="1341" spans="1:13">
      <c r="A1341" s="438">
        <v>22799</v>
      </c>
      <c r="B1341" s="398" t="s">
        <v>2648</v>
      </c>
      <c r="C1341" s="307">
        <f t="shared" si="20"/>
        <v>13000</v>
      </c>
      <c r="D1341" s="432">
        <v>13000</v>
      </c>
      <c r="E1341" s="432"/>
      <c r="F1341" s="438"/>
      <c r="G1341" s="432"/>
      <c r="H1341" s="432"/>
      <c r="I1341" s="432"/>
      <c r="J1341" s="432"/>
      <c r="K1341" s="432"/>
      <c r="L1341" s="432"/>
      <c r="M1341" s="432"/>
    </row>
    <row r="1342" spans="1:13">
      <c r="A1342" s="438">
        <v>2279999</v>
      </c>
      <c r="B1342" s="453" t="s">
        <v>2649</v>
      </c>
      <c r="C1342" s="307">
        <f t="shared" si="20"/>
        <v>13000</v>
      </c>
      <c r="D1342" s="432">
        <v>13000</v>
      </c>
      <c r="E1342" s="432"/>
      <c r="F1342" s="438"/>
      <c r="G1342" s="432"/>
      <c r="H1342" s="432"/>
      <c r="I1342" s="432"/>
      <c r="J1342" s="432"/>
      <c r="K1342" s="432"/>
      <c r="L1342" s="432"/>
      <c r="M1342" s="432"/>
    </row>
    <row r="1343" ht="31" customHeight="1" spans="1:13">
      <c r="A1343" s="432"/>
      <c r="B1343" s="454" t="s">
        <v>2659</v>
      </c>
      <c r="C1343" s="455"/>
      <c r="D1343" s="432"/>
      <c r="E1343" s="432"/>
      <c r="F1343" s="438"/>
      <c r="G1343" s="432"/>
      <c r="H1343" s="432">
        <v>0</v>
      </c>
      <c r="I1343" s="432">
        <v>0</v>
      </c>
      <c r="J1343" s="432">
        <v>0</v>
      </c>
      <c r="K1343" s="432">
        <v>0</v>
      </c>
      <c r="L1343" s="432"/>
      <c r="M1343" s="432"/>
    </row>
  </sheetData>
  <autoFilter xmlns:etc="http://www.wps.cn/officeDocument/2017/etCustomData" ref="A5:O1343" etc:filterBottomFollowUsedRange="0">
    <filterColumn colId="2">
      <filters>
        <filter val="100"/>
        <filter val="3,900"/>
        <filter val="1"/>
        <filter val="901"/>
        <filter val="4,901"/>
        <filter val="9,101"/>
        <filter val="2"/>
        <filter val="102"/>
        <filter val="902"/>
        <filter val="1,102"/>
        <filter val="3"/>
        <filter val="4"/>
        <filter val="2,104"/>
        <filter val="2,904"/>
        <filter val="105"/>
        <filter val="9,905"/>
        <filter val="6"/>
        <filter val="106"/>
        <filter val="7"/>
        <filter val="107"/>
        <filter val="507"/>
        <filter val="8"/>
        <filter val="509"/>
        <filter val="1,909"/>
        <filter val="110"/>
        <filter val="912"/>
        <filter val="113"/>
        <filter val="913"/>
        <filter val="515"/>
        <filter val="1,115"/>
        <filter val="1,916"/>
        <filter val="2,116"/>
        <filter val="918"/>
        <filter val="1,118"/>
        <filter val="11,519"/>
        <filter val="1,122"/>
        <filter val="注：本表详细反映2026年区级一般公共预算支出情况，按《中华人民共和国预算法》要求细化到功能分类项级科目。"/>
        <filter val="123"/>
        <filter val="923"/>
        <filter val="124"/>
        <filter val="125"/>
        <filter val="525"/>
        <filter val="8,525"/>
        <filter val="1,926"/>
        <filter val="1,127"/>
        <filter val="2,127"/>
        <filter val="129"/>
        <filter val="1,529"/>
        <filter val="130"/>
        <filter val="2,932"/>
        <filter val="533"/>
        <filter val="1,933"/>
        <filter val="3,533"/>
        <filter val="18,133"/>
        <filter val="10,534"/>
        <filter val="135"/>
        <filter val="935"/>
        <filter val="137"/>
        <filter val="139"/>
        <filter val="140"/>
        <filter val="542"/>
        <filter val="143"/>
        <filter val="106,913"/>
        <filter val="144"/>
        <filter val="47,544"/>
        <filter val="145"/>
        <filter val="147"/>
        <filter val="11,547"/>
        <filter val="12,947"/>
        <filter val="1,948"/>
        <filter val="149"/>
        <filter val="52,949"/>
        <filter val="150"/>
        <filter val="20,150"/>
        <filter val="256,980"/>
        <filter val="5,151"/>
        <filter val="2,153"/>
        <filter val="1,954"/>
        <filter val="155"/>
        <filter val="2,155"/>
        <filter val="156"/>
        <filter val="1,556"/>
        <filter val="1,956"/>
        <filter val="1,157"/>
        <filter val="15,957"/>
        <filter val="158"/>
        <filter val="3,159"/>
        <filter val="560"/>
        <filter val="274,570"/>
        <filter val="4,161"/>
        <filter val="1,162"/>
        <filter val="4,962"/>
        <filter val="164"/>
        <filter val="165"/>
        <filter val="1,567"/>
        <filter val="3,567"/>
        <filter val="14,568"/>
        <filter val="169"/>
        <filter val="1,170"/>
        <filter val="2,570"/>
        <filter val="571"/>
        <filter val="38,571"/>
        <filter val="572"/>
        <filter val="573"/>
        <filter val="175"/>
        <filter val="1,575"/>
        <filter val="179"/>
        <filter val="2,179"/>
        <filter val="1,180"/>
        <filter val="581"/>
        <filter val="49,182"/>
        <filter val="46,584"/>
        <filter val="186"/>
        <filter val="1,186"/>
        <filter val="2,986"/>
        <filter val="188"/>
        <filter val="989"/>
        <filter val="990"/>
        <filter val="5,990"/>
        <filter val="21,990"/>
        <filter val="27,190"/>
        <filter val="2,192"/>
        <filter val="995"/>
        <filter val="196"/>
        <filter val="200"/>
        <filter val="600"/>
        <filter val="1,600"/>
        <filter val="2,200"/>
        <filter val="3,601"/>
        <filter val="1,203"/>
        <filter val="605"/>
        <filter val="1,605"/>
        <filter val="8,606"/>
        <filter val="4,607"/>
        <filter val="208"/>
        <filter val="8,208"/>
        <filter val="610"/>
        <filter val="2,612"/>
        <filter val="4,212"/>
        <filter val="28,212"/>
        <filter val="10,613"/>
        <filter val="215"/>
        <filter val="617"/>
        <filter val="221"/>
        <filter val="2,621"/>
        <filter val="623"/>
        <filter val="25,624"/>
        <filter val="225"/>
        <filter val="226"/>
        <filter val="627"/>
        <filter val="3,228"/>
        <filter val="147,638"/>
        <filter val="11,630"/>
        <filter val="631"/>
        <filter val="2,631"/>
        <filter val="232"/>
        <filter val="233"/>
        <filter val="6,633"/>
        <filter val="25,233"/>
        <filter val="234"/>
        <filter val="235"/>
        <filter val="238"/>
        <filter val="104,228"/>
        <filter val="639"/>
        <filter val="640"/>
        <filter val="242"/>
        <filter val="1,242"/>
        <filter val="245"/>
        <filter val="112,617"/>
        <filter val="248"/>
        <filter val="3,248"/>
        <filter val="12,650"/>
        <filter val="18,250"/>
        <filter val="253"/>
        <filter val="654"/>
        <filter val="1,655"/>
        <filter val="4,256"/>
        <filter val="257"/>
        <filter val="1,657"/>
        <filter val="3,258"/>
        <filter val="259"/>
        <filter val="659"/>
        <filter val="2,260"/>
        <filter val="10,260"/>
        <filter val="263"/>
        <filter val="264"/>
        <filter val="2,665"/>
        <filter val="666"/>
        <filter val="3,266"/>
        <filter val="50,667"/>
        <filter val="668"/>
        <filter val="269"/>
        <filter val="1,270"/>
        <filter val="274"/>
        <filter val="676"/>
        <filter val="7,677"/>
        <filter val="280"/>
        <filter val="2,282"/>
        <filter val="285"/>
        <filter val="2,285"/>
        <filter val="286"/>
        <filter val="687"/>
        <filter val="6,287"/>
        <filter val="7,688"/>
        <filter val="689"/>
        <filter val="2,690"/>
        <filter val="21,690"/>
        <filter val="293"/>
        <filter val="296"/>
        <filter val="697"/>
        <filter val="14,699"/>
        <filter val="300"/>
        <filter val="700"/>
        <filter val="302"/>
        <filter val="2,702"/>
        <filter val="22,303"/>
        <filter val="306"/>
        <filter val="4,707"/>
        <filter val="310"/>
        <filter val="2,310"/>
        <filter val="311"/>
        <filter val="713"/>
        <filter val="4,715"/>
        <filter val="316"/>
        <filter val="15,719"/>
        <filter val="21,719"/>
        <filter val="322"/>
        <filter val="324"/>
        <filter val="3,324"/>
        <filter val="24,724"/>
        <filter val="19,325"/>
        <filter val="3,332"/>
        <filter val="333"/>
        <filter val="334"/>
        <filter val="1,334"/>
        <filter val="336"/>
        <filter val="337"/>
        <filter val="339"/>
        <filter val="10,740"/>
        <filter val="1,742"/>
        <filter val="10,743"/>
        <filter val="2,744"/>
        <filter val="748"/>
        <filter val="349"/>
        <filter val="2,349"/>
        <filter val="77,749"/>
        <filter val="351"/>
        <filter val="751"/>
        <filter val="2,351"/>
        <filter val="1,352"/>
        <filter val="22,352"/>
        <filter val="7,755"/>
        <filter val="9,755"/>
        <filter val="5,756"/>
        <filter val="1,357"/>
        <filter val="358"/>
        <filter val="364"/>
        <filter val="767"/>
        <filter val="1,368"/>
        <filter val="7,368"/>
        <filter val="51,368"/>
        <filter val="52,769"/>
        <filter val="370"/>
        <filter val="773"/>
        <filter val="374"/>
        <filter val="1,376"/>
        <filter val="377"/>
        <filter val="781"/>
        <filter val="786"/>
        <filter val="20,787"/>
        <filter val="47,789"/>
        <filter val="390"/>
        <filter val="394"/>
        <filter val="794"/>
        <filter val="395"/>
        <filter val="396"/>
        <filter val="799"/>
        <filter val="1,799"/>
        <filter val="400"/>
        <filter val="800"/>
        <filter val="1,000"/>
        <filter val="2,800"/>
        <filter val="3,000"/>
        <filter val="13,000"/>
        <filter val="54,403"/>
        <filter val="404"/>
        <filter val="804"/>
        <filter val="3,804"/>
        <filter val="1,006"/>
        <filter val="408"/>
        <filter val="10"/>
        <filter val="410"/>
        <filter val="12"/>
        <filter val="1,412"/>
        <filter val="13"/>
        <filter val="7,414"/>
        <filter val="15"/>
        <filter val="4,415"/>
        <filter val="16"/>
        <filter val="1,816"/>
        <filter val="17"/>
        <filter val="1,017"/>
        <filter val="4,817"/>
        <filter val="18"/>
        <filter val="418"/>
        <filter val="15,819"/>
        <filter val="20"/>
        <filter val="2,820"/>
        <filter val="21"/>
        <filter val="1,021"/>
        <filter val="1,822"/>
        <filter val="9,422"/>
        <filter val="25,022"/>
        <filter val="3,823"/>
        <filter val="5,423"/>
        <filter val="1,025"/>
        <filter val="12,025"/>
        <filter val="26"/>
        <filter val="1,427"/>
        <filter val="3,027"/>
        <filter val="10,429"/>
        <filter val="30"/>
        <filter val="17,830"/>
        <filter val="3,431"/>
        <filter val="433"/>
        <filter val="1,033"/>
        <filter val="34"/>
        <filter val="3,034"/>
        <filter val="25,434"/>
        <filter val="835"/>
        <filter val="39"/>
        <filter val="1,839"/>
        <filter val="40"/>
        <filter val="11,843"/>
        <filter val="44"/>
        <filter val="1,444"/>
        <filter val="7,044"/>
        <filter val="1,045"/>
        <filter val="1,046"/>
        <filter val="3,846"/>
        <filter val="7,846"/>
        <filter val="47"/>
        <filter val="48"/>
        <filter val="50,048"/>
        <filter val="52,448"/>
        <filter val="38,449"/>
        <filter val="450"/>
        <filter val="52"/>
        <filter val="53"/>
        <filter val="56"/>
        <filter val="856"/>
        <filter val="1,056"/>
        <filter val="57"/>
        <filter val="19,057"/>
        <filter val="58"/>
        <filter val="4,058"/>
        <filter val="59"/>
        <filter val="60"/>
        <filter val="2,460"/>
        <filter val="461"/>
        <filter val="1,062"/>
        <filter val="63"/>
        <filter val="463"/>
        <filter val="863"/>
        <filter val="3,464"/>
        <filter val="11,864"/>
        <filter val="4,865"/>
        <filter val="67"/>
        <filter val="467"/>
        <filter val="1,867"/>
        <filter val="7,067"/>
        <filter val="9,067"/>
        <filter val="246,877"/>
        <filter val="468"/>
        <filter val="70"/>
        <filter val="71"/>
        <filter val="1,874"/>
        <filter val="875"/>
        <filter val="6,476"/>
        <filter val="477"/>
        <filter val="877"/>
        <filter val="82"/>
        <filter val="9,482"/>
        <filter val="84"/>
        <filter val="85"/>
        <filter val="887"/>
        <filter val="3,087"/>
        <filter val="2,088"/>
        <filter val="89"/>
        <filter val="2,090"/>
        <filter val="6,890"/>
        <filter val="8,890"/>
        <filter val="25,090"/>
        <filter val="91"/>
        <filter val="92"/>
        <filter val="32,092"/>
        <filter val="1,894"/>
        <filter val="96"/>
        <filter val="496"/>
        <filter val="1,099"/>
        <filter val="13,099"/>
      </filters>
    </filterColumn>
    <extLst/>
  </autoFilter>
  <mergeCells count="5">
    <mergeCell ref="B1:C1"/>
    <mergeCell ref="B2:C2"/>
    <mergeCell ref="B3:C3"/>
    <mergeCell ref="F3:K3"/>
    <mergeCell ref="B1343:C134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Zeros="0" workbookViewId="0">
      <selection activeCell="B17" sqref="B17"/>
    </sheetView>
  </sheetViews>
  <sheetFormatPr defaultColWidth="9" defaultRowHeight="15.75" outlineLevelCol="3"/>
  <cols>
    <col min="1" max="1" width="31.75" customWidth="1"/>
    <col min="2" max="2" width="11.75" customWidth="1"/>
    <col min="3" max="3" width="10.375" customWidth="1"/>
    <col min="4" max="4" width="11.625" customWidth="1"/>
  </cols>
  <sheetData>
    <row r="1" ht="18" spans="1:4">
      <c r="A1" s="401" t="s">
        <v>2660</v>
      </c>
      <c r="B1" s="401"/>
      <c r="C1" s="401"/>
      <c r="D1" s="401"/>
    </row>
    <row r="2" ht="24" spans="1:4">
      <c r="A2" s="402" t="s">
        <v>2661</v>
      </c>
      <c r="B2" s="402"/>
      <c r="C2" s="402"/>
      <c r="D2" s="402"/>
    </row>
    <row r="3" spans="1:4">
      <c r="A3" s="403" t="s">
        <v>2662</v>
      </c>
      <c r="B3" s="403"/>
      <c r="C3" s="403"/>
      <c r="D3" s="403"/>
    </row>
    <row r="4" ht="16.5" spans="1:4">
      <c r="A4" s="404"/>
      <c r="B4" s="405"/>
      <c r="C4" s="404"/>
      <c r="D4" s="406" t="s">
        <v>2</v>
      </c>
    </row>
    <row r="5" spans="1:4">
      <c r="A5" s="407" t="s">
        <v>2663</v>
      </c>
      <c r="B5" s="408" t="s">
        <v>2664</v>
      </c>
      <c r="C5" s="409"/>
      <c r="D5" s="410"/>
    </row>
    <row r="6" spans="1:4">
      <c r="A6" s="411"/>
      <c r="B6" s="412" t="s">
        <v>2665</v>
      </c>
      <c r="C6" s="413" t="s">
        <v>2666</v>
      </c>
      <c r="D6" s="414" t="s">
        <v>2667</v>
      </c>
    </row>
    <row r="7" spans="1:4">
      <c r="A7" s="415" t="s">
        <v>1261</v>
      </c>
      <c r="B7" s="416">
        <f>SUM(B8:B32)</f>
        <v>1121148</v>
      </c>
      <c r="C7" s="417">
        <f>SUM(C8:C32)</f>
        <v>465205</v>
      </c>
      <c r="D7" s="418">
        <f>B7-C7</f>
        <v>655943</v>
      </c>
    </row>
    <row r="8" spans="1:4">
      <c r="A8" s="419" t="s">
        <v>1587</v>
      </c>
      <c r="B8" s="420">
        <v>50048</v>
      </c>
      <c r="C8" s="421">
        <v>22416</v>
      </c>
      <c r="D8" s="422">
        <f>B8-C8</f>
        <v>27632</v>
      </c>
    </row>
    <row r="9" spans="1:4">
      <c r="A9" s="419" t="s">
        <v>1588</v>
      </c>
      <c r="B9" s="420">
        <v>0</v>
      </c>
      <c r="C9" s="423"/>
      <c r="D9" s="422">
        <f t="shared" ref="D9:D32" si="0">B9-C9</f>
        <v>0</v>
      </c>
    </row>
    <row r="10" spans="1:4">
      <c r="A10" s="419" t="s">
        <v>1589</v>
      </c>
      <c r="B10" s="420">
        <v>700</v>
      </c>
      <c r="C10" s="424"/>
      <c r="D10" s="422">
        <f t="shared" si="0"/>
        <v>700</v>
      </c>
    </row>
    <row r="11" spans="1:4">
      <c r="A11" s="419" t="s">
        <v>1590</v>
      </c>
      <c r="B11" s="420">
        <v>51368</v>
      </c>
      <c r="C11" s="421">
        <v>24158</v>
      </c>
      <c r="D11" s="422">
        <f t="shared" si="0"/>
        <v>27210</v>
      </c>
    </row>
    <row r="12" spans="1:4">
      <c r="A12" s="419" t="s">
        <v>1591</v>
      </c>
      <c r="B12" s="420">
        <v>274570</v>
      </c>
      <c r="C12" s="421">
        <v>211075</v>
      </c>
      <c r="D12" s="422">
        <f t="shared" si="0"/>
        <v>63495</v>
      </c>
    </row>
    <row r="13" spans="1:4">
      <c r="A13" s="419" t="s">
        <v>1592</v>
      </c>
      <c r="B13" s="420">
        <v>3601</v>
      </c>
      <c r="C13" s="421">
        <v>495</v>
      </c>
      <c r="D13" s="422">
        <f t="shared" si="0"/>
        <v>3106</v>
      </c>
    </row>
    <row r="14" spans="1:4">
      <c r="A14" s="425" t="s">
        <v>1593</v>
      </c>
      <c r="B14" s="420">
        <v>10743</v>
      </c>
      <c r="C14" s="421">
        <v>3767</v>
      </c>
      <c r="D14" s="422">
        <f t="shared" si="0"/>
        <v>6976</v>
      </c>
    </row>
    <row r="15" spans="1:4">
      <c r="A15" s="425" t="s">
        <v>1594</v>
      </c>
      <c r="B15" s="420">
        <v>246877</v>
      </c>
      <c r="C15" s="421">
        <v>96614</v>
      </c>
      <c r="D15" s="422">
        <f t="shared" si="0"/>
        <v>150263</v>
      </c>
    </row>
    <row r="16" spans="1:4">
      <c r="A16" s="425" t="s">
        <v>1262</v>
      </c>
      <c r="B16" s="420">
        <v>104228</v>
      </c>
      <c r="C16" s="421">
        <v>47080</v>
      </c>
      <c r="D16" s="422">
        <f t="shared" si="0"/>
        <v>57148</v>
      </c>
    </row>
    <row r="17" spans="1:4">
      <c r="A17" s="425" t="s">
        <v>1269</v>
      </c>
      <c r="B17" s="420">
        <v>52448</v>
      </c>
      <c r="C17" s="421">
        <v>1609</v>
      </c>
      <c r="D17" s="422">
        <f t="shared" si="0"/>
        <v>50839</v>
      </c>
    </row>
    <row r="18" spans="1:4">
      <c r="A18" s="425" t="s">
        <v>1284</v>
      </c>
      <c r="B18" s="420">
        <v>15819</v>
      </c>
      <c r="C18" s="421">
        <v>6378</v>
      </c>
      <c r="D18" s="422">
        <f t="shared" si="0"/>
        <v>9441</v>
      </c>
    </row>
    <row r="19" spans="1:4">
      <c r="A19" s="425" t="s">
        <v>1326</v>
      </c>
      <c r="B19" s="420">
        <v>147638</v>
      </c>
      <c r="C19" s="421">
        <v>11700</v>
      </c>
      <c r="D19" s="422">
        <f t="shared" si="0"/>
        <v>135938</v>
      </c>
    </row>
    <row r="20" spans="1:4">
      <c r="A20" s="425" t="s">
        <v>1355</v>
      </c>
      <c r="B20" s="420">
        <v>52949</v>
      </c>
      <c r="C20" s="421">
        <v>6216</v>
      </c>
      <c r="D20" s="422">
        <f t="shared" si="0"/>
        <v>46733</v>
      </c>
    </row>
    <row r="21" spans="1:4">
      <c r="A21" s="425" t="s">
        <v>1401</v>
      </c>
      <c r="B21" s="420">
        <v>4161</v>
      </c>
      <c r="C21" s="421">
        <v>1984</v>
      </c>
      <c r="D21" s="422">
        <f t="shared" si="0"/>
        <v>2177</v>
      </c>
    </row>
    <row r="22" spans="1:4">
      <c r="A22" s="425" t="s">
        <v>1595</v>
      </c>
      <c r="B22" s="420">
        <v>856</v>
      </c>
      <c r="C22" s="421">
        <v>257</v>
      </c>
      <c r="D22" s="422">
        <f t="shared" si="0"/>
        <v>599</v>
      </c>
    </row>
    <row r="23" spans="1:4">
      <c r="A23" s="425" t="s">
        <v>1596</v>
      </c>
      <c r="B23" s="420">
        <v>1000</v>
      </c>
      <c r="C23" s="420"/>
      <c r="D23" s="422">
        <f t="shared" si="0"/>
        <v>1000</v>
      </c>
    </row>
    <row r="24" spans="1:4">
      <c r="A24" s="425" t="s">
        <v>1597</v>
      </c>
      <c r="B24" s="420">
        <v>0</v>
      </c>
      <c r="C24" s="426"/>
      <c r="D24" s="422">
        <f t="shared" si="0"/>
        <v>0</v>
      </c>
    </row>
    <row r="25" spans="1:4">
      <c r="A25" s="425" t="s">
        <v>1598</v>
      </c>
      <c r="B25" s="420">
        <v>7846</v>
      </c>
      <c r="C25" s="421">
        <v>4276</v>
      </c>
      <c r="D25" s="422">
        <f t="shared" si="0"/>
        <v>3570</v>
      </c>
    </row>
    <row r="26" spans="1:4">
      <c r="A26" s="425" t="s">
        <v>1410</v>
      </c>
      <c r="B26" s="420">
        <f>51167-500</f>
        <v>50667</v>
      </c>
      <c r="C26" s="421">
        <v>23834</v>
      </c>
      <c r="D26" s="422">
        <f t="shared" si="0"/>
        <v>26833</v>
      </c>
    </row>
    <row r="27" spans="1:4">
      <c r="A27" s="425" t="s">
        <v>1413</v>
      </c>
      <c r="B27" s="420">
        <v>200</v>
      </c>
      <c r="C27" s="420"/>
      <c r="D27" s="422">
        <f t="shared" si="0"/>
        <v>200</v>
      </c>
    </row>
    <row r="28" spans="1:4">
      <c r="A28" s="425" t="s">
        <v>1599</v>
      </c>
      <c r="B28" s="420">
        <v>10429</v>
      </c>
      <c r="C28" s="421">
        <v>3346</v>
      </c>
      <c r="D28" s="422">
        <f t="shared" si="0"/>
        <v>7083</v>
      </c>
    </row>
    <row r="29" spans="1:4">
      <c r="A29" s="425" t="s">
        <v>1416</v>
      </c>
      <c r="B29" s="420">
        <v>0</v>
      </c>
      <c r="C29" s="420"/>
      <c r="D29" s="422">
        <f t="shared" si="0"/>
        <v>0</v>
      </c>
    </row>
    <row r="30" spans="1:4">
      <c r="A30" s="425" t="s">
        <v>1448</v>
      </c>
      <c r="B30" s="427">
        <v>21990</v>
      </c>
      <c r="C30" s="426"/>
      <c r="D30" s="422">
        <f t="shared" si="0"/>
        <v>21990</v>
      </c>
    </row>
    <row r="31" spans="1:4">
      <c r="A31" s="425" t="s">
        <v>1465</v>
      </c>
      <c r="B31" s="427">
        <v>10</v>
      </c>
      <c r="C31" s="426"/>
      <c r="D31" s="422">
        <f t="shared" si="0"/>
        <v>10</v>
      </c>
    </row>
    <row r="32" spans="1:4">
      <c r="A32" s="428" t="s">
        <v>1600</v>
      </c>
      <c r="B32" s="429">
        <v>13000</v>
      </c>
      <c r="C32" s="430"/>
      <c r="D32" s="422">
        <f t="shared" si="0"/>
        <v>13000</v>
      </c>
    </row>
    <row r="33" ht="51" customHeight="1" spans="1:4">
      <c r="A33" s="431" t="s">
        <v>2668</v>
      </c>
      <c r="B33" s="431"/>
      <c r="C33" s="431"/>
      <c r="D33" s="431"/>
    </row>
  </sheetData>
  <mergeCells count="7">
    <mergeCell ref="A1:D1"/>
    <mergeCell ref="A2:D2"/>
    <mergeCell ref="A3:D3"/>
    <mergeCell ref="A4:C4"/>
    <mergeCell ref="B5:D5"/>
    <mergeCell ref="A33:D33"/>
    <mergeCell ref="A5:A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B8" sqref="B8:B11"/>
    </sheetView>
  </sheetViews>
  <sheetFormatPr defaultColWidth="9" defaultRowHeight="15.75" outlineLevelCol="1"/>
  <cols>
    <col min="1" max="1" width="46.625" customWidth="1"/>
    <col min="2" max="2" width="19" customWidth="1"/>
  </cols>
  <sheetData>
    <row r="1" spans="1:2">
      <c r="A1" s="254" t="s">
        <v>2669</v>
      </c>
      <c r="B1" s="254"/>
    </row>
    <row r="2" ht="24" spans="1:2">
      <c r="A2" s="390" t="s">
        <v>2670</v>
      </c>
      <c r="B2" s="390"/>
    </row>
    <row r="3" spans="1:2">
      <c r="A3" s="391" t="s">
        <v>2671</v>
      </c>
      <c r="B3" s="391"/>
    </row>
    <row r="4" spans="1:2">
      <c r="A4" s="392"/>
      <c r="B4" s="392" t="s">
        <v>1211</v>
      </c>
    </row>
    <row r="5" spans="1:2">
      <c r="A5" s="393" t="s">
        <v>2672</v>
      </c>
      <c r="B5" s="394" t="s">
        <v>2673</v>
      </c>
    </row>
    <row r="6" spans="1:2">
      <c r="A6" s="395" t="s">
        <v>2674</v>
      </c>
      <c r="B6" s="396">
        <f>B7+B12+B23+B26+B29</f>
        <v>465205</v>
      </c>
    </row>
    <row r="7" spans="1:2">
      <c r="A7" s="397" t="s">
        <v>2675</v>
      </c>
      <c r="B7" s="396">
        <f>B8+B9+B10+B11</f>
        <v>60971</v>
      </c>
    </row>
    <row r="8" spans="1:2">
      <c r="A8" s="398" t="s">
        <v>2676</v>
      </c>
      <c r="B8" s="396">
        <v>42802</v>
      </c>
    </row>
    <row r="9" spans="1:2">
      <c r="A9" s="398" t="s">
        <v>2677</v>
      </c>
      <c r="B9" s="396">
        <v>12186</v>
      </c>
    </row>
    <row r="10" spans="1:2">
      <c r="A10" s="398" t="s">
        <v>2678</v>
      </c>
      <c r="B10" s="396">
        <v>4747</v>
      </c>
    </row>
    <row r="11" spans="1:2">
      <c r="A11" s="398" t="s">
        <v>2679</v>
      </c>
      <c r="B11" s="396">
        <v>1236</v>
      </c>
    </row>
    <row r="12" spans="1:2">
      <c r="A12" s="397" t="s">
        <v>2680</v>
      </c>
      <c r="B12" s="396">
        <f>B13+B14+B15+B16+B17+B18+B19+B20+B21+B22</f>
        <v>11062</v>
      </c>
    </row>
    <row r="13" spans="1:2">
      <c r="A13" s="398" t="s">
        <v>2681</v>
      </c>
      <c r="B13" s="396">
        <v>8228</v>
      </c>
    </row>
    <row r="14" spans="1:2">
      <c r="A14" s="398" t="s">
        <v>2682</v>
      </c>
      <c r="B14" s="396">
        <v>46</v>
      </c>
    </row>
    <row r="15" spans="1:2">
      <c r="A15" s="398" t="s">
        <v>2683</v>
      </c>
      <c r="B15" s="396">
        <v>153</v>
      </c>
    </row>
    <row r="16" spans="1:2">
      <c r="A16" s="398" t="s">
        <v>2684</v>
      </c>
      <c r="B16" s="396">
        <v>3</v>
      </c>
    </row>
    <row r="17" spans="1:2">
      <c r="A17" s="398" t="s">
        <v>2685</v>
      </c>
      <c r="B17" s="396">
        <v>787</v>
      </c>
    </row>
    <row r="18" spans="1:2">
      <c r="A18" s="398" t="s">
        <v>2686</v>
      </c>
      <c r="B18" s="396">
        <v>102</v>
      </c>
    </row>
    <row r="19" spans="1:2">
      <c r="A19" s="398" t="s">
        <v>2687</v>
      </c>
      <c r="B19" s="396">
        <v>1069</v>
      </c>
    </row>
    <row r="20" spans="1:2">
      <c r="A20" s="398" t="s">
        <v>2688</v>
      </c>
      <c r="B20" s="396">
        <v>312</v>
      </c>
    </row>
    <row r="21" spans="1:2">
      <c r="A21" s="398" t="s">
        <v>2689</v>
      </c>
      <c r="B21" s="396">
        <v>280</v>
      </c>
    </row>
    <row r="22" spans="1:2">
      <c r="A22" s="398" t="s">
        <v>2690</v>
      </c>
      <c r="B22" s="396">
        <v>82</v>
      </c>
    </row>
    <row r="23" spans="1:2">
      <c r="A23" s="397" t="s">
        <v>2691</v>
      </c>
      <c r="B23" s="396">
        <f>B24+B25</f>
        <v>361840</v>
      </c>
    </row>
    <row r="24" spans="1:2">
      <c r="A24" s="398" t="s">
        <v>2692</v>
      </c>
      <c r="B24" s="396">
        <v>331699</v>
      </c>
    </row>
    <row r="25" spans="1:2">
      <c r="A25" s="398" t="s">
        <v>2693</v>
      </c>
      <c r="B25" s="396">
        <v>30141</v>
      </c>
    </row>
    <row r="26" spans="1:2">
      <c r="A26" s="397" t="s">
        <v>2694</v>
      </c>
      <c r="B26" s="396">
        <f>B27+B28</f>
        <v>1370</v>
      </c>
    </row>
    <row r="27" spans="1:2">
      <c r="A27" s="398" t="s">
        <v>2695</v>
      </c>
      <c r="B27" s="396">
        <v>1370</v>
      </c>
    </row>
    <row r="28" spans="1:2">
      <c r="A28" s="398" t="s">
        <v>2696</v>
      </c>
      <c r="B28" s="396"/>
    </row>
    <row r="29" spans="1:2">
      <c r="A29" s="397" t="s">
        <v>2697</v>
      </c>
      <c r="B29" s="396">
        <f>B30+B31+B32</f>
        <v>29962</v>
      </c>
    </row>
    <row r="30" spans="1:2">
      <c r="A30" s="398" t="s">
        <v>2698</v>
      </c>
      <c r="B30" s="396">
        <v>28347</v>
      </c>
    </row>
    <row r="31" spans="1:2">
      <c r="A31" s="398" t="s">
        <v>2699</v>
      </c>
      <c r="B31" s="396">
        <v>1285</v>
      </c>
    </row>
    <row r="32" spans="1:2">
      <c r="A32" s="398" t="s">
        <v>2700</v>
      </c>
      <c r="B32" s="396">
        <v>330</v>
      </c>
    </row>
    <row r="33" ht="65" customHeight="1" spans="1:2">
      <c r="A33" s="399" t="s">
        <v>2701</v>
      </c>
      <c r="B33" s="400"/>
    </row>
    <row r="34" spans="1:2">
      <c r="A34" s="251"/>
      <c r="B34" s="251"/>
    </row>
  </sheetData>
  <mergeCells count="4">
    <mergeCell ref="A1:B1"/>
    <mergeCell ref="A2:B2"/>
    <mergeCell ref="A3:B3"/>
    <mergeCell ref="A33:B3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workbookViewId="0">
      <selection activeCell="B36" sqref="B36"/>
    </sheetView>
  </sheetViews>
  <sheetFormatPr defaultColWidth="9" defaultRowHeight="15.75" outlineLevelCol="5"/>
  <cols>
    <col min="1" max="1" width="51.125" customWidth="1"/>
    <col min="2" max="2" width="18.5" customWidth="1"/>
    <col min="4" max="4" width="53.875" hidden="1" customWidth="1"/>
    <col min="5" max="5" width="10.375" hidden="1" customWidth="1"/>
    <col min="6" max="6" width="9" hidden="1" customWidth="1"/>
  </cols>
  <sheetData>
    <row r="1" spans="1:2">
      <c r="A1" s="267" t="s">
        <v>2702</v>
      </c>
      <c r="B1" s="380"/>
    </row>
    <row r="2" ht="27" spans="1:2">
      <c r="A2" s="273" t="s">
        <v>2703</v>
      </c>
      <c r="B2" s="381"/>
    </row>
    <row r="3" spans="1:2">
      <c r="A3" s="382"/>
      <c r="B3" s="383" t="s">
        <v>2704</v>
      </c>
    </row>
    <row r="4" spans="1:2">
      <c r="A4" s="277" t="s">
        <v>1109</v>
      </c>
      <c r="B4" s="384" t="s">
        <v>2705</v>
      </c>
    </row>
    <row r="5" spans="1:6">
      <c r="A5" s="280" t="s">
        <v>2706</v>
      </c>
      <c r="B5" s="385">
        <v>7407</v>
      </c>
      <c r="D5" t="s">
        <v>2707</v>
      </c>
      <c r="E5">
        <v>1454</v>
      </c>
      <c r="F5">
        <v>1454</v>
      </c>
    </row>
    <row r="6" spans="1:6">
      <c r="A6" s="295" t="s">
        <v>2708</v>
      </c>
      <c r="B6" s="386">
        <v>5953</v>
      </c>
      <c r="D6" t="s">
        <v>2709</v>
      </c>
      <c r="E6">
        <v>5171</v>
      </c>
      <c r="F6">
        <v>5171</v>
      </c>
    </row>
    <row r="7" spans="1:6">
      <c r="A7" s="295" t="s">
        <v>2710</v>
      </c>
      <c r="B7" s="386">
        <v>1454</v>
      </c>
      <c r="D7" t="s">
        <v>2711</v>
      </c>
      <c r="E7">
        <v>782</v>
      </c>
      <c r="F7">
        <v>782</v>
      </c>
    </row>
    <row r="8" spans="1:2">
      <c r="A8" s="295" t="s">
        <v>2712</v>
      </c>
      <c r="B8" s="386">
        <f>SUM(B9:B18)</f>
        <v>283733</v>
      </c>
    </row>
    <row r="9" spans="1:6">
      <c r="A9" s="295" t="s">
        <v>2713</v>
      </c>
      <c r="B9" s="386">
        <v>1926</v>
      </c>
      <c r="D9" t="s">
        <v>2714</v>
      </c>
      <c r="E9">
        <v>1926</v>
      </c>
      <c r="F9">
        <v>1926</v>
      </c>
    </row>
    <row r="10" spans="1:6">
      <c r="A10" s="295" t="s">
        <v>2715</v>
      </c>
      <c r="B10" s="386">
        <v>128243</v>
      </c>
      <c r="D10" t="s">
        <v>2716</v>
      </c>
      <c r="E10">
        <v>128243</v>
      </c>
      <c r="F10">
        <v>128243</v>
      </c>
    </row>
    <row r="11" spans="1:6">
      <c r="A11" s="295" t="s">
        <v>2717</v>
      </c>
      <c r="B11" s="386">
        <v>71751</v>
      </c>
      <c r="D11" t="s">
        <v>2718</v>
      </c>
      <c r="E11">
        <v>71751</v>
      </c>
      <c r="F11">
        <v>71751</v>
      </c>
    </row>
    <row r="12" spans="1:6">
      <c r="A12" s="295" t="s">
        <v>2719</v>
      </c>
      <c r="B12" s="386">
        <v>26379</v>
      </c>
      <c r="D12" t="s">
        <v>2720</v>
      </c>
      <c r="E12">
        <v>26379.0178</v>
      </c>
      <c r="F12">
        <v>26379</v>
      </c>
    </row>
    <row r="13" spans="1:6">
      <c r="A13" s="295" t="s">
        <v>2721</v>
      </c>
      <c r="B13" s="385">
        <v>3650</v>
      </c>
      <c r="D13" t="s">
        <v>2722</v>
      </c>
      <c r="E13">
        <v>3650</v>
      </c>
      <c r="F13">
        <v>3650</v>
      </c>
    </row>
    <row r="14" spans="1:6">
      <c r="A14" s="295" t="s">
        <v>2723</v>
      </c>
      <c r="B14" s="385">
        <v>6900</v>
      </c>
      <c r="D14" t="s">
        <v>2724</v>
      </c>
      <c r="E14">
        <v>6900</v>
      </c>
      <c r="F14">
        <v>6900</v>
      </c>
    </row>
    <row r="15" spans="1:6">
      <c r="A15" s="295" t="s">
        <v>2725</v>
      </c>
      <c r="B15" s="385">
        <v>26633</v>
      </c>
      <c r="D15" t="s">
        <v>2726</v>
      </c>
      <c r="E15">
        <v>26633</v>
      </c>
      <c r="F15">
        <v>26633</v>
      </c>
    </row>
    <row r="16" spans="1:2">
      <c r="A16" s="295" t="s">
        <v>2727</v>
      </c>
      <c r="B16" s="385"/>
    </row>
    <row r="17" spans="1:6">
      <c r="A17" s="295" t="s">
        <v>2728</v>
      </c>
      <c r="B17" s="385">
        <v>17836</v>
      </c>
      <c r="D17" t="s">
        <v>2729</v>
      </c>
      <c r="E17">
        <v>17836</v>
      </c>
      <c r="F17">
        <v>17836</v>
      </c>
    </row>
    <row r="18" spans="1:6">
      <c r="A18" s="295" t="s">
        <v>2730</v>
      </c>
      <c r="B18" s="385">
        <v>415</v>
      </c>
      <c r="D18" t="s">
        <v>2731</v>
      </c>
      <c r="E18">
        <v>415.06</v>
      </c>
      <c r="F18">
        <v>415</v>
      </c>
    </row>
    <row r="19" spans="1:2">
      <c r="A19" s="295" t="s">
        <v>2732</v>
      </c>
      <c r="B19" s="385">
        <f>SUM(B20:B31)</f>
        <v>170242</v>
      </c>
    </row>
    <row r="20" spans="1:2">
      <c r="A20" s="295" t="s">
        <v>2733</v>
      </c>
      <c r="B20" s="385"/>
    </row>
    <row r="21" spans="1:6">
      <c r="A21" s="295" t="s">
        <v>2734</v>
      </c>
      <c r="B21" s="385">
        <v>4184</v>
      </c>
      <c r="D21" t="s">
        <v>2735</v>
      </c>
      <c r="E21">
        <v>4183.92</v>
      </c>
      <c r="F21">
        <v>4184</v>
      </c>
    </row>
    <row r="22" spans="1:6">
      <c r="A22" s="295" t="s">
        <v>2736</v>
      </c>
      <c r="B22" s="385">
        <v>45056</v>
      </c>
      <c r="D22" t="s">
        <v>2737</v>
      </c>
      <c r="E22">
        <v>45056</v>
      </c>
      <c r="F22">
        <v>45056</v>
      </c>
    </row>
    <row r="23" spans="1:2">
      <c r="A23" s="295" t="s">
        <v>2738</v>
      </c>
      <c r="B23" s="387"/>
    </row>
    <row r="24" spans="1:6">
      <c r="A24" s="295" t="s">
        <v>2739</v>
      </c>
      <c r="B24" s="385">
        <v>1302</v>
      </c>
      <c r="D24" t="s">
        <v>2740</v>
      </c>
      <c r="E24">
        <v>1302</v>
      </c>
      <c r="F24">
        <v>1302</v>
      </c>
    </row>
    <row r="25" spans="1:6">
      <c r="A25" s="295" t="s">
        <v>2741</v>
      </c>
      <c r="B25" s="385">
        <v>22874</v>
      </c>
      <c r="D25" t="s">
        <v>2742</v>
      </c>
      <c r="E25">
        <v>22873.56</v>
      </c>
      <c r="F25">
        <v>22874</v>
      </c>
    </row>
    <row r="26" spans="1:6">
      <c r="A26" s="295" t="s">
        <v>2743</v>
      </c>
      <c r="B26" s="385">
        <v>38087</v>
      </c>
      <c r="D26" t="s">
        <v>2744</v>
      </c>
      <c r="E26">
        <v>38087</v>
      </c>
      <c r="F26">
        <v>38087</v>
      </c>
    </row>
    <row r="27" spans="1:6">
      <c r="A27" s="295" t="s">
        <v>2745</v>
      </c>
      <c r="B27" s="385">
        <v>2815</v>
      </c>
      <c r="D27" t="s">
        <v>2746</v>
      </c>
      <c r="E27">
        <v>2815</v>
      </c>
      <c r="F27">
        <v>2815</v>
      </c>
    </row>
    <row r="28" spans="1:6">
      <c r="A28" s="295" t="s">
        <v>2747</v>
      </c>
      <c r="B28" s="385">
        <v>30587</v>
      </c>
      <c r="D28" t="s">
        <v>2748</v>
      </c>
      <c r="E28">
        <v>30587</v>
      </c>
      <c r="F28">
        <v>30587</v>
      </c>
    </row>
    <row r="29" spans="1:6">
      <c r="A29" s="295" t="s">
        <v>2749</v>
      </c>
      <c r="B29" s="385">
        <v>15746</v>
      </c>
      <c r="D29" t="s">
        <v>2750</v>
      </c>
      <c r="E29">
        <v>15746.48</v>
      </c>
      <c r="F29">
        <v>15746</v>
      </c>
    </row>
    <row r="30" spans="1:6">
      <c r="A30" s="295" t="s">
        <v>2751</v>
      </c>
      <c r="B30" s="385">
        <v>9461</v>
      </c>
      <c r="D30" t="s">
        <v>2752</v>
      </c>
      <c r="E30">
        <v>9460.74</v>
      </c>
      <c r="F30">
        <v>9461</v>
      </c>
    </row>
    <row r="31" spans="1:6">
      <c r="A31" s="295" t="s">
        <v>2753</v>
      </c>
      <c r="B31" s="385">
        <v>130</v>
      </c>
      <c r="D31" t="s">
        <v>2754</v>
      </c>
      <c r="E31">
        <v>130</v>
      </c>
      <c r="F31">
        <v>130</v>
      </c>
    </row>
    <row r="32" spans="1:2">
      <c r="A32" s="295" t="s">
        <v>2755</v>
      </c>
      <c r="B32" s="385">
        <f>SUM(B33:B54)</f>
        <v>91160</v>
      </c>
    </row>
    <row r="33" spans="1:6">
      <c r="A33" s="295" t="s">
        <v>2756</v>
      </c>
      <c r="B33" s="385">
        <v>20</v>
      </c>
      <c r="D33" t="s">
        <v>2757</v>
      </c>
      <c r="E33">
        <v>20</v>
      </c>
      <c r="F33">
        <v>20</v>
      </c>
    </row>
    <row r="34" spans="1:2">
      <c r="A34" s="295" t="s">
        <v>2758</v>
      </c>
      <c r="B34" s="385"/>
    </row>
    <row r="35" spans="1:2">
      <c r="A35" s="295" t="s">
        <v>2759</v>
      </c>
      <c r="B35" s="385"/>
    </row>
    <row r="36" spans="1:6">
      <c r="A36" s="295" t="s">
        <v>2760</v>
      </c>
      <c r="B36" s="385">
        <v>1062</v>
      </c>
      <c r="D36" t="s">
        <v>2761</v>
      </c>
      <c r="E36">
        <v>1062</v>
      </c>
      <c r="F36">
        <v>1062</v>
      </c>
    </row>
    <row r="37" spans="1:2">
      <c r="A37" s="295" t="s">
        <v>2762</v>
      </c>
      <c r="B37" s="388"/>
    </row>
    <row r="38" spans="1:2">
      <c r="A38" s="295" t="s">
        <v>2763</v>
      </c>
      <c r="B38" s="385"/>
    </row>
    <row r="39" spans="1:6">
      <c r="A39" s="295" t="s">
        <v>2764</v>
      </c>
      <c r="B39" s="385">
        <v>46875</v>
      </c>
      <c r="D39" t="s">
        <v>2765</v>
      </c>
      <c r="E39">
        <v>46875.3</v>
      </c>
      <c r="F39">
        <v>46875</v>
      </c>
    </row>
    <row r="40" spans="1:6">
      <c r="A40" s="295" t="s">
        <v>2766</v>
      </c>
      <c r="B40" s="385">
        <v>835</v>
      </c>
      <c r="D40" t="s">
        <v>2767</v>
      </c>
      <c r="E40">
        <v>835</v>
      </c>
      <c r="F40">
        <v>835</v>
      </c>
    </row>
    <row r="41" spans="1:6">
      <c r="A41" s="295" t="s">
        <v>2768</v>
      </c>
      <c r="B41" s="385">
        <v>1046</v>
      </c>
      <c r="D41" t="s">
        <v>2769</v>
      </c>
      <c r="E41">
        <v>1046.2542</v>
      </c>
      <c r="F41">
        <v>1046</v>
      </c>
    </row>
    <row r="42" spans="1:2">
      <c r="A42" s="295" t="s">
        <v>2770</v>
      </c>
      <c r="B42" s="385"/>
    </row>
    <row r="43" spans="1:6">
      <c r="A43" s="295" t="s">
        <v>2771</v>
      </c>
      <c r="B43" s="385">
        <v>11691</v>
      </c>
      <c r="D43" t="s">
        <v>2772</v>
      </c>
      <c r="E43">
        <v>11691</v>
      </c>
      <c r="F43">
        <v>11691</v>
      </c>
    </row>
    <row r="44" spans="1:2">
      <c r="A44" s="295" t="s">
        <v>2773</v>
      </c>
      <c r="B44" s="385"/>
    </row>
    <row r="45" spans="1:6">
      <c r="A45" s="295" t="s">
        <v>2774</v>
      </c>
      <c r="B45" s="385">
        <v>800</v>
      </c>
      <c r="D45" t="s">
        <v>2775</v>
      </c>
      <c r="E45">
        <v>800</v>
      </c>
      <c r="F45">
        <v>800</v>
      </c>
    </row>
    <row r="46" spans="1:6">
      <c r="A46" s="295" t="s">
        <v>2776</v>
      </c>
      <c r="B46" s="385">
        <v>50</v>
      </c>
      <c r="D46" t="s">
        <v>2777</v>
      </c>
      <c r="E46">
        <v>50</v>
      </c>
      <c r="F46">
        <v>50</v>
      </c>
    </row>
    <row r="47" spans="1:2">
      <c r="A47" s="295" t="s">
        <v>2778</v>
      </c>
      <c r="B47" s="385"/>
    </row>
    <row r="48" spans="1:2">
      <c r="A48" s="295" t="s">
        <v>2779</v>
      </c>
      <c r="B48" s="385"/>
    </row>
    <row r="49" spans="1:6">
      <c r="A49" s="295" t="s">
        <v>2780</v>
      </c>
      <c r="B49" s="385">
        <v>27708</v>
      </c>
      <c r="D49" t="s">
        <v>2781</v>
      </c>
      <c r="E49">
        <v>27708</v>
      </c>
      <c r="F49">
        <v>27708</v>
      </c>
    </row>
    <row r="50" spans="1:2">
      <c r="A50" s="295" t="s">
        <v>2782</v>
      </c>
      <c r="B50" s="385"/>
    </row>
    <row r="51" spans="1:6">
      <c r="A51" s="295" t="s">
        <v>2783</v>
      </c>
      <c r="B51" s="385">
        <v>1073</v>
      </c>
      <c r="D51" t="s">
        <v>2784</v>
      </c>
      <c r="E51">
        <v>1072.5</v>
      </c>
      <c r="F51">
        <v>1073</v>
      </c>
    </row>
    <row r="52" spans="1:2">
      <c r="A52" s="295" t="s">
        <v>2785</v>
      </c>
      <c r="B52" s="385"/>
    </row>
    <row r="53" spans="1:2">
      <c r="A53" s="389"/>
      <c r="B53" s="388"/>
    </row>
    <row r="54" spans="1:2">
      <c r="A54" s="389"/>
      <c r="B54" s="388"/>
    </row>
    <row r="55" spans="1:2">
      <c r="A55" s="284" t="s">
        <v>2786</v>
      </c>
      <c r="B55" s="385">
        <f>B5+B8+B19+B32</f>
        <v>552542</v>
      </c>
    </row>
  </sheetData>
  <mergeCells count="1">
    <mergeCell ref="A2:B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E7" sqref="E7"/>
    </sheetView>
  </sheetViews>
  <sheetFormatPr defaultColWidth="9" defaultRowHeight="15.75" outlineLevelCol="1"/>
  <cols>
    <col min="1" max="1" width="42.25" customWidth="1"/>
    <col min="2" max="2" width="40" customWidth="1"/>
  </cols>
  <sheetData>
    <row r="1" spans="1:2">
      <c r="A1" s="267" t="s">
        <v>2787</v>
      </c>
      <c r="B1" s="368"/>
    </row>
    <row r="2" ht="27" spans="1:2">
      <c r="A2" s="273" t="s">
        <v>2788</v>
      </c>
      <c r="B2" s="369"/>
    </row>
    <row r="3" spans="1:2">
      <c r="A3" s="256" t="s">
        <v>2789</v>
      </c>
      <c r="B3" s="370"/>
    </row>
    <row r="4" spans="1:2">
      <c r="A4" s="256"/>
      <c r="B4" s="371" t="s">
        <v>2</v>
      </c>
    </row>
    <row r="5" spans="1:2">
      <c r="A5" s="277" t="s">
        <v>1109</v>
      </c>
      <c r="B5" s="372" t="s">
        <v>2705</v>
      </c>
    </row>
    <row r="6" spans="1:2">
      <c r="A6" s="373" t="s">
        <v>2790</v>
      </c>
      <c r="B6" s="374">
        <v>71804</v>
      </c>
    </row>
    <row r="7" spans="1:2">
      <c r="A7" s="373" t="s">
        <v>2791</v>
      </c>
      <c r="B7" s="374">
        <v>31269</v>
      </c>
    </row>
    <row r="8" spans="1:2">
      <c r="A8" s="373" t="s">
        <v>2792</v>
      </c>
      <c r="B8" s="374">
        <f>B12-B6-B7</f>
        <v>1927</v>
      </c>
    </row>
    <row r="9" spans="1:2">
      <c r="A9" s="373"/>
      <c r="B9" s="375"/>
    </row>
    <row r="10" spans="1:2">
      <c r="A10" s="373"/>
      <c r="B10" s="375"/>
    </row>
    <row r="11" spans="1:2">
      <c r="A11" s="376"/>
      <c r="B11" s="377"/>
    </row>
    <row r="12" spans="1:2">
      <c r="A12" s="378" t="s">
        <v>2793</v>
      </c>
      <c r="B12" s="379">
        <v>105000</v>
      </c>
    </row>
  </sheetData>
  <mergeCells count="2">
    <mergeCell ref="A2:B2"/>
    <mergeCell ref="A3:B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topLeftCell="C1" workbookViewId="0">
      <selection activeCell="A1" sqref="A$1:B$1048576"/>
    </sheetView>
  </sheetViews>
  <sheetFormatPr defaultColWidth="9" defaultRowHeight="15.75" outlineLevelCol="3"/>
  <cols>
    <col min="1" max="2" width="9" hidden="1" customWidth="1"/>
    <col min="3" max="3" width="56.125" customWidth="1"/>
    <col min="4" max="4" width="16.375" customWidth="1"/>
  </cols>
  <sheetData>
    <row r="1" spans="3:4">
      <c r="C1" s="352" t="s">
        <v>2794</v>
      </c>
      <c r="D1" s="353"/>
    </row>
    <row r="2" ht="27" spans="3:4">
      <c r="C2" s="354" t="s">
        <v>2795</v>
      </c>
      <c r="D2" s="355"/>
    </row>
    <row r="3" spans="3:4">
      <c r="C3" s="323" t="s">
        <v>1164</v>
      </c>
      <c r="D3" s="324"/>
    </row>
    <row r="4" ht="16.5" spans="3:4">
      <c r="C4" s="356"/>
      <c r="D4" s="357" t="s">
        <v>2</v>
      </c>
    </row>
    <row r="5" spans="3:4">
      <c r="C5" s="358" t="s">
        <v>1102</v>
      </c>
      <c r="D5" s="359" t="s">
        <v>2796</v>
      </c>
    </row>
    <row r="6" spans="3:4">
      <c r="C6" s="360" t="s">
        <v>1167</v>
      </c>
      <c r="D6" s="361">
        <f>SUM(D7:D47)</f>
        <v>105000</v>
      </c>
    </row>
    <row r="7" spans="1:4">
      <c r="A7" s="362">
        <v>501001</v>
      </c>
      <c r="B7" s="362" t="str">
        <f>LEFT(A7,3)</f>
        <v>501</v>
      </c>
      <c r="C7" s="363" t="s">
        <v>1168</v>
      </c>
      <c r="D7" s="364">
        <v>3320</v>
      </c>
    </row>
    <row r="8" spans="1:4">
      <c r="A8" s="362">
        <v>502001</v>
      </c>
      <c r="B8" s="362" t="str">
        <f t="shared" ref="B8:B48" si="0">LEFT(A8,3)</f>
        <v>502</v>
      </c>
      <c r="C8" s="363" t="s">
        <v>1169</v>
      </c>
      <c r="D8" s="364">
        <v>3376</v>
      </c>
    </row>
    <row r="9" spans="1:4">
      <c r="A9" s="362">
        <v>503001</v>
      </c>
      <c r="B9" s="362" t="str">
        <f t="shared" si="0"/>
        <v>503</v>
      </c>
      <c r="C9" s="363" t="s">
        <v>1170</v>
      </c>
      <c r="D9" s="364">
        <v>3210</v>
      </c>
    </row>
    <row r="10" spans="1:4">
      <c r="A10" s="362">
        <v>504001</v>
      </c>
      <c r="B10" s="362" t="str">
        <f t="shared" si="0"/>
        <v>504</v>
      </c>
      <c r="C10" s="363" t="s">
        <v>1171</v>
      </c>
      <c r="D10" s="364">
        <v>2782</v>
      </c>
    </row>
    <row r="11" spans="1:4">
      <c r="A11" s="362">
        <v>505001</v>
      </c>
      <c r="B11" s="362" t="str">
        <f t="shared" si="0"/>
        <v>505</v>
      </c>
      <c r="C11" s="363" t="s">
        <v>1172</v>
      </c>
      <c r="D11" s="364">
        <v>2973</v>
      </c>
    </row>
    <row r="12" spans="1:4">
      <c r="A12" s="362">
        <v>506001</v>
      </c>
      <c r="B12" s="362" t="str">
        <f t="shared" si="0"/>
        <v>506</v>
      </c>
      <c r="C12" s="363" t="s">
        <v>1173</v>
      </c>
      <c r="D12" s="364">
        <v>3161</v>
      </c>
    </row>
    <row r="13" spans="1:4">
      <c r="A13" s="362">
        <v>507001</v>
      </c>
      <c r="B13" s="362" t="str">
        <f t="shared" si="0"/>
        <v>507</v>
      </c>
      <c r="C13" s="363" t="s">
        <v>1174</v>
      </c>
      <c r="D13" s="364">
        <v>3897</v>
      </c>
    </row>
    <row r="14" spans="1:4">
      <c r="A14" s="362">
        <v>508001</v>
      </c>
      <c r="B14" s="362" t="str">
        <f t="shared" si="0"/>
        <v>508</v>
      </c>
      <c r="C14" s="363" t="s">
        <v>1175</v>
      </c>
      <c r="D14" s="364">
        <v>2935</v>
      </c>
    </row>
    <row r="15" spans="1:4">
      <c r="A15" s="362">
        <v>509001</v>
      </c>
      <c r="B15" s="362" t="str">
        <f t="shared" si="0"/>
        <v>509</v>
      </c>
      <c r="C15" s="363" t="s">
        <v>1176</v>
      </c>
      <c r="D15" s="364">
        <v>2764</v>
      </c>
    </row>
    <row r="16" spans="1:4">
      <c r="A16" s="362">
        <v>510001</v>
      </c>
      <c r="B16" s="362" t="str">
        <f t="shared" si="0"/>
        <v>510</v>
      </c>
      <c r="C16" s="363" t="s">
        <v>1177</v>
      </c>
      <c r="D16" s="364">
        <v>2351</v>
      </c>
    </row>
    <row r="17" spans="1:4">
      <c r="A17" s="362">
        <v>511001</v>
      </c>
      <c r="B17" s="362" t="str">
        <f t="shared" si="0"/>
        <v>511</v>
      </c>
      <c r="C17" s="363" t="s">
        <v>1178</v>
      </c>
      <c r="D17" s="364">
        <v>1716</v>
      </c>
    </row>
    <row r="18" spans="1:4">
      <c r="A18" s="362">
        <v>512001</v>
      </c>
      <c r="B18" s="362" t="str">
        <f t="shared" si="0"/>
        <v>512</v>
      </c>
      <c r="C18" s="363" t="s">
        <v>1179</v>
      </c>
      <c r="D18" s="364">
        <v>2888</v>
      </c>
    </row>
    <row r="19" spans="1:4">
      <c r="A19" s="362">
        <v>513001</v>
      </c>
      <c r="B19" s="362" t="str">
        <f t="shared" si="0"/>
        <v>513</v>
      </c>
      <c r="C19" s="363" t="s">
        <v>1180</v>
      </c>
      <c r="D19" s="364">
        <v>1692</v>
      </c>
    </row>
    <row r="20" spans="1:4">
      <c r="A20" s="362">
        <v>514001</v>
      </c>
      <c r="B20" s="362" t="str">
        <f t="shared" si="0"/>
        <v>514</v>
      </c>
      <c r="C20" s="363" t="s">
        <v>1181</v>
      </c>
      <c r="D20" s="364">
        <v>2918</v>
      </c>
    </row>
    <row r="21" spans="1:4">
      <c r="A21" s="362">
        <v>515001</v>
      </c>
      <c r="B21" s="362" t="str">
        <f t="shared" si="0"/>
        <v>515</v>
      </c>
      <c r="C21" s="363" t="s">
        <v>1182</v>
      </c>
      <c r="D21" s="364">
        <v>1767</v>
      </c>
    </row>
    <row r="22" spans="1:4">
      <c r="A22" s="362">
        <v>516001</v>
      </c>
      <c r="B22" s="362" t="str">
        <f t="shared" si="0"/>
        <v>516</v>
      </c>
      <c r="C22" s="363" t="s">
        <v>1183</v>
      </c>
      <c r="D22" s="364">
        <v>3152</v>
      </c>
    </row>
    <row r="23" spans="1:4">
      <c r="A23" s="362">
        <v>517001</v>
      </c>
      <c r="B23" s="362" t="str">
        <f t="shared" si="0"/>
        <v>517</v>
      </c>
      <c r="C23" s="363" t="s">
        <v>1184</v>
      </c>
      <c r="D23" s="364">
        <v>1777</v>
      </c>
    </row>
    <row r="24" spans="1:4">
      <c r="A24" s="362">
        <v>518001</v>
      </c>
      <c r="B24" s="362" t="str">
        <f t="shared" si="0"/>
        <v>518</v>
      </c>
      <c r="C24" s="363" t="s">
        <v>1185</v>
      </c>
      <c r="D24" s="364">
        <v>1417</v>
      </c>
    </row>
    <row r="25" spans="1:4">
      <c r="A25" s="362">
        <v>519001</v>
      </c>
      <c r="B25" s="362" t="str">
        <f t="shared" si="0"/>
        <v>519</v>
      </c>
      <c r="C25" s="363" t="s">
        <v>1186</v>
      </c>
      <c r="D25" s="364">
        <v>1329</v>
      </c>
    </row>
    <row r="26" spans="1:4">
      <c r="A26" s="362">
        <v>520001</v>
      </c>
      <c r="B26" s="362" t="str">
        <f t="shared" si="0"/>
        <v>520</v>
      </c>
      <c r="C26" s="363" t="s">
        <v>1187</v>
      </c>
      <c r="D26" s="364">
        <v>1230</v>
      </c>
    </row>
    <row r="27" spans="1:4">
      <c r="A27" s="362">
        <v>521001</v>
      </c>
      <c r="B27" s="362" t="str">
        <f t="shared" si="0"/>
        <v>521</v>
      </c>
      <c r="C27" s="363" t="s">
        <v>1188</v>
      </c>
      <c r="D27" s="364">
        <v>2356</v>
      </c>
    </row>
    <row r="28" spans="1:4">
      <c r="A28" s="362">
        <v>522001</v>
      </c>
      <c r="B28" s="362" t="str">
        <f t="shared" si="0"/>
        <v>522</v>
      </c>
      <c r="C28" s="363" t="s">
        <v>1189</v>
      </c>
      <c r="D28" s="364">
        <v>3271</v>
      </c>
    </row>
    <row r="29" spans="1:4">
      <c r="A29" s="362">
        <v>523001</v>
      </c>
      <c r="B29" s="362" t="str">
        <f t="shared" si="0"/>
        <v>523</v>
      </c>
      <c r="C29" s="363" t="s">
        <v>1190</v>
      </c>
      <c r="D29" s="364">
        <v>1964</v>
      </c>
    </row>
    <row r="30" spans="1:4">
      <c r="A30" s="362">
        <v>524001</v>
      </c>
      <c r="B30" s="362" t="str">
        <f t="shared" si="0"/>
        <v>524</v>
      </c>
      <c r="C30" s="363" t="s">
        <v>1191</v>
      </c>
      <c r="D30" s="364">
        <v>1700</v>
      </c>
    </row>
    <row r="31" spans="1:4">
      <c r="A31" s="362">
        <v>525001</v>
      </c>
      <c r="B31" s="362" t="str">
        <f t="shared" si="0"/>
        <v>525</v>
      </c>
      <c r="C31" s="363" t="s">
        <v>1192</v>
      </c>
      <c r="D31" s="364">
        <v>1536</v>
      </c>
    </row>
    <row r="32" spans="1:4">
      <c r="A32" s="362">
        <v>526001</v>
      </c>
      <c r="B32" s="362" t="str">
        <f t="shared" si="0"/>
        <v>526</v>
      </c>
      <c r="C32" s="363" t="s">
        <v>1193</v>
      </c>
      <c r="D32" s="364">
        <v>2770</v>
      </c>
    </row>
    <row r="33" spans="1:4">
      <c r="A33" s="362">
        <v>527001</v>
      </c>
      <c r="B33" s="362" t="str">
        <f t="shared" si="0"/>
        <v>527</v>
      </c>
      <c r="C33" s="363" t="s">
        <v>1194</v>
      </c>
      <c r="D33" s="364">
        <v>1700</v>
      </c>
    </row>
    <row r="34" spans="1:4">
      <c r="A34" s="362">
        <v>528001</v>
      </c>
      <c r="B34" s="362" t="str">
        <f t="shared" si="0"/>
        <v>528</v>
      </c>
      <c r="C34" s="363" t="s">
        <v>1195</v>
      </c>
      <c r="D34" s="364">
        <v>3004</v>
      </c>
    </row>
    <row r="35" spans="1:4">
      <c r="A35" s="362">
        <v>529001</v>
      </c>
      <c r="B35" s="362" t="str">
        <f t="shared" si="0"/>
        <v>529</v>
      </c>
      <c r="C35" s="363" t="s">
        <v>1196</v>
      </c>
      <c r="D35" s="364">
        <v>1552</v>
      </c>
    </row>
    <row r="36" spans="1:4">
      <c r="A36" s="362">
        <v>530001</v>
      </c>
      <c r="B36" s="362" t="str">
        <f t="shared" si="0"/>
        <v>530</v>
      </c>
      <c r="C36" s="363" t="s">
        <v>1197</v>
      </c>
      <c r="D36" s="364">
        <v>1682</v>
      </c>
    </row>
    <row r="37" spans="1:4">
      <c r="A37" s="362">
        <v>531001</v>
      </c>
      <c r="B37" s="362" t="str">
        <f t="shared" si="0"/>
        <v>531</v>
      </c>
      <c r="C37" s="363" t="s">
        <v>1198</v>
      </c>
      <c r="D37" s="364">
        <v>4946</v>
      </c>
    </row>
    <row r="38" spans="1:4">
      <c r="A38" s="362">
        <v>532001</v>
      </c>
      <c r="B38" s="362" t="str">
        <f t="shared" si="0"/>
        <v>532</v>
      </c>
      <c r="C38" s="363" t="s">
        <v>1199</v>
      </c>
      <c r="D38" s="364">
        <v>3193</v>
      </c>
    </row>
    <row r="39" spans="1:4">
      <c r="A39" s="362">
        <v>533001</v>
      </c>
      <c r="B39" s="362" t="str">
        <f t="shared" si="0"/>
        <v>533</v>
      </c>
      <c r="C39" s="363" t="s">
        <v>1200</v>
      </c>
      <c r="D39" s="364">
        <v>3073</v>
      </c>
    </row>
    <row r="40" spans="1:4">
      <c r="A40" s="362">
        <v>534001</v>
      </c>
      <c r="B40" s="362" t="str">
        <f t="shared" si="0"/>
        <v>534</v>
      </c>
      <c r="C40" s="363" t="s">
        <v>1201</v>
      </c>
      <c r="D40" s="364">
        <v>2187</v>
      </c>
    </row>
    <row r="41" spans="1:4">
      <c r="A41" s="362">
        <v>535001</v>
      </c>
      <c r="B41" s="362" t="str">
        <f t="shared" si="0"/>
        <v>535</v>
      </c>
      <c r="C41" s="363" t="s">
        <v>1202</v>
      </c>
      <c r="D41" s="364">
        <v>2193</v>
      </c>
    </row>
    <row r="42" spans="1:4">
      <c r="A42" s="362">
        <v>536001</v>
      </c>
      <c r="B42" s="362" t="str">
        <f t="shared" si="0"/>
        <v>536</v>
      </c>
      <c r="C42" s="363" t="s">
        <v>1203</v>
      </c>
      <c r="D42" s="364">
        <v>3768</v>
      </c>
    </row>
    <row r="43" spans="1:4">
      <c r="A43" s="362">
        <v>537001</v>
      </c>
      <c r="B43" s="362" t="str">
        <f t="shared" si="0"/>
        <v>537</v>
      </c>
      <c r="C43" s="363" t="s">
        <v>1204</v>
      </c>
      <c r="D43" s="364">
        <v>1157</v>
      </c>
    </row>
    <row r="44" spans="1:4">
      <c r="A44" s="362">
        <v>538001</v>
      </c>
      <c r="B44" s="362" t="str">
        <f t="shared" si="0"/>
        <v>538</v>
      </c>
      <c r="C44" s="363" t="s">
        <v>1205</v>
      </c>
      <c r="D44" s="364">
        <v>3776</v>
      </c>
    </row>
    <row r="45" spans="1:4">
      <c r="A45" s="362">
        <v>539001</v>
      </c>
      <c r="B45" s="362" t="str">
        <f t="shared" si="0"/>
        <v>539</v>
      </c>
      <c r="C45" s="363" t="s">
        <v>1206</v>
      </c>
      <c r="D45" s="364">
        <v>4406</v>
      </c>
    </row>
    <row r="46" spans="1:4">
      <c r="A46" s="362">
        <v>540001</v>
      </c>
      <c r="B46" s="362" t="str">
        <f t="shared" si="0"/>
        <v>540</v>
      </c>
      <c r="C46" s="363" t="s">
        <v>1207</v>
      </c>
      <c r="D46" s="364">
        <v>2184</v>
      </c>
    </row>
    <row r="47" spans="2:4">
      <c r="B47" s="362" t="str">
        <f t="shared" si="0"/>
        <v/>
      </c>
      <c r="C47" s="363" t="s">
        <v>2797</v>
      </c>
      <c r="D47" s="365">
        <v>1927</v>
      </c>
    </row>
    <row r="48" spans="2:4">
      <c r="B48" s="362" t="str">
        <f t="shared" si="0"/>
        <v/>
      </c>
      <c r="C48" s="366" t="s">
        <v>2798</v>
      </c>
      <c r="D48" s="367"/>
    </row>
  </sheetData>
  <mergeCells count="3">
    <mergeCell ref="C2:D2"/>
    <mergeCell ref="C3:D3"/>
    <mergeCell ref="C48:D4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C24" sqref="C24"/>
    </sheetView>
  </sheetViews>
  <sheetFormatPr defaultColWidth="9" defaultRowHeight="15.75" outlineLevelCol="7"/>
  <cols>
    <col min="1" max="1" width="43.375" style="208" customWidth="1"/>
    <col min="2" max="2" width="15" style="208" customWidth="1"/>
    <col min="3" max="3" width="13" style="208" customWidth="1"/>
    <col min="4" max="4" width="10.5" style="208" customWidth="1"/>
    <col min="5" max="5" width="29.375" style="208" customWidth="1"/>
    <col min="6" max="6" width="12.875" style="208" customWidth="1"/>
    <col min="7" max="7" width="11.25" style="208" customWidth="1"/>
    <col min="8" max="8" width="11" style="208" customWidth="1"/>
    <col min="9" max="16384" width="9" style="208"/>
  </cols>
  <sheetData>
    <row r="1" spans="1:8">
      <c r="A1" s="209" t="s">
        <v>2799</v>
      </c>
      <c r="B1" s="210"/>
      <c r="C1" s="210"/>
      <c r="D1" s="320"/>
      <c r="E1" s="210"/>
      <c r="F1" s="210"/>
      <c r="G1" s="210"/>
      <c r="H1" s="320"/>
    </row>
    <row r="2" ht="27" spans="1:8">
      <c r="A2" s="321" t="s">
        <v>2800</v>
      </c>
      <c r="B2" s="321"/>
      <c r="C2" s="321"/>
      <c r="D2" s="322"/>
      <c r="E2" s="321"/>
      <c r="F2" s="321"/>
      <c r="G2" s="321"/>
      <c r="H2" s="322"/>
    </row>
    <row r="3" spans="1:8">
      <c r="A3" s="323" t="s">
        <v>1219</v>
      </c>
      <c r="B3" s="323"/>
      <c r="C3" s="323"/>
      <c r="D3" s="324"/>
      <c r="E3" s="323"/>
      <c r="F3" s="323"/>
      <c r="G3" s="323"/>
      <c r="H3" s="324" t="s">
        <v>2</v>
      </c>
    </row>
    <row r="4" ht="47.25" spans="1:8">
      <c r="A4" s="325" t="s">
        <v>1220</v>
      </c>
      <c r="B4" s="217" t="s">
        <v>2801</v>
      </c>
      <c r="C4" s="217" t="s">
        <v>5</v>
      </c>
      <c r="D4" s="326" t="s">
        <v>2802</v>
      </c>
      <c r="E4" s="325" t="s">
        <v>79</v>
      </c>
      <c r="F4" s="217" t="s">
        <v>2801</v>
      </c>
      <c r="G4" s="217" t="s">
        <v>5</v>
      </c>
      <c r="H4" s="326" t="s">
        <v>2802</v>
      </c>
    </row>
    <row r="5" spans="1:8">
      <c r="A5" s="327" t="s">
        <v>11</v>
      </c>
      <c r="B5" s="328">
        <f>B6+B21</f>
        <v>1010092</v>
      </c>
      <c r="C5" s="328">
        <f>C6+C21</f>
        <v>562311</v>
      </c>
      <c r="D5" s="329">
        <f>(C5-B5)/B5*100</f>
        <v>-44.3307144299727</v>
      </c>
      <c r="E5" s="327" t="s">
        <v>11</v>
      </c>
      <c r="F5" s="220">
        <f>F6+F21</f>
        <v>1010092</v>
      </c>
      <c r="G5" s="220">
        <f>G6+G21</f>
        <v>562311</v>
      </c>
      <c r="H5" s="341">
        <f>(G5-F5)/F5*100</f>
        <v>-44.3307144299727</v>
      </c>
    </row>
    <row r="6" spans="1:8">
      <c r="A6" s="330" t="s">
        <v>12</v>
      </c>
      <c r="B6" s="298">
        <f>SUM(B7:B20)</f>
        <v>234025</v>
      </c>
      <c r="C6" s="298">
        <f>SUM(C7:C20)</f>
        <v>262000</v>
      </c>
      <c r="D6" s="329">
        <f>(C6-B6)/B6*100</f>
        <v>11.9538510842859</v>
      </c>
      <c r="E6" s="330" t="s">
        <v>13</v>
      </c>
      <c r="F6" s="223">
        <f>SUM(F7:F18)</f>
        <v>450063</v>
      </c>
      <c r="G6" s="223">
        <f>SUM(G7:G18)</f>
        <v>410811</v>
      </c>
      <c r="H6" s="341">
        <f>(G6-F6)/F6*100</f>
        <v>-8.72144566427367</v>
      </c>
    </row>
    <row r="7" spans="1:8">
      <c r="A7" s="331" t="s">
        <v>1222</v>
      </c>
      <c r="B7" s="332"/>
      <c r="C7" s="332"/>
      <c r="D7" s="329"/>
      <c r="E7" s="331" t="s">
        <v>1223</v>
      </c>
      <c r="F7" s="332"/>
      <c r="G7" s="332">
        <v>100</v>
      </c>
      <c r="H7" s="341"/>
    </row>
    <row r="8" spans="1:8">
      <c r="A8" s="331" t="s">
        <v>1224</v>
      </c>
      <c r="B8" s="332"/>
      <c r="C8" s="332"/>
      <c r="D8" s="329"/>
      <c r="E8" s="331" t="s">
        <v>1225</v>
      </c>
      <c r="F8" s="332"/>
      <c r="G8" s="332"/>
      <c r="H8" s="341"/>
    </row>
    <row r="9" spans="1:8">
      <c r="A9" s="331" t="s">
        <v>1226</v>
      </c>
      <c r="B9" s="332"/>
      <c r="C9" s="332"/>
      <c r="D9" s="329"/>
      <c r="E9" s="331" t="s">
        <v>1227</v>
      </c>
      <c r="F9" s="332">
        <v>1800</v>
      </c>
      <c r="G9" s="342">
        <v>7200</v>
      </c>
      <c r="H9" s="341">
        <f t="shared" ref="H7:H18" si="0">(G9-F9)/F9*100</f>
        <v>300</v>
      </c>
    </row>
    <row r="10" spans="1:8">
      <c r="A10" s="331" t="s">
        <v>1228</v>
      </c>
      <c r="B10" s="332"/>
      <c r="C10" s="332"/>
      <c r="D10" s="329"/>
      <c r="E10" s="331" t="s">
        <v>1229</v>
      </c>
      <c r="F10" s="332">
        <v>3293</v>
      </c>
      <c r="G10" s="342">
        <v>5137</v>
      </c>
      <c r="H10" s="341">
        <f t="shared" si="0"/>
        <v>55.9975706043122</v>
      </c>
    </row>
    <row r="11" spans="1:8">
      <c r="A11" s="331" t="s">
        <v>1230</v>
      </c>
      <c r="B11" s="332"/>
      <c r="C11" s="332"/>
      <c r="D11" s="329"/>
      <c r="E11" s="331" t="s">
        <v>1231</v>
      </c>
      <c r="F11" s="332">
        <v>219430</v>
      </c>
      <c r="G11" s="332">
        <v>93444</v>
      </c>
      <c r="H11" s="341">
        <f t="shared" si="0"/>
        <v>-57.415120995306</v>
      </c>
    </row>
    <row r="12" spans="1:8">
      <c r="A12" s="331" t="s">
        <v>1232</v>
      </c>
      <c r="B12" s="332"/>
      <c r="C12" s="332"/>
      <c r="D12" s="329"/>
      <c r="E12" s="331" t="s">
        <v>1233</v>
      </c>
      <c r="F12" s="332">
        <v>43131</v>
      </c>
      <c r="G12" s="332">
        <v>79789</v>
      </c>
      <c r="H12" s="341">
        <f t="shared" si="0"/>
        <v>84.992232964689</v>
      </c>
    </row>
    <row r="13" spans="1:8">
      <c r="A13" s="331" t="s">
        <v>1234</v>
      </c>
      <c r="B13" s="332">
        <v>223631</v>
      </c>
      <c r="C13" s="332">
        <v>221000</v>
      </c>
      <c r="D13" s="329">
        <f>(C13-B13)/B13*100</f>
        <v>-1.17649163130335</v>
      </c>
      <c r="E13" s="331" t="s">
        <v>1235</v>
      </c>
      <c r="F13" s="332">
        <v>74</v>
      </c>
      <c r="G13" s="332"/>
      <c r="H13" s="341">
        <f t="shared" si="0"/>
        <v>-100</v>
      </c>
    </row>
    <row r="14" spans="1:8">
      <c r="A14" s="331" t="s">
        <v>1236</v>
      </c>
      <c r="B14" s="332"/>
      <c r="C14" s="332"/>
      <c r="D14" s="329"/>
      <c r="E14" s="343" t="s">
        <v>1237</v>
      </c>
      <c r="F14" s="342">
        <v>1269</v>
      </c>
      <c r="G14" s="342">
        <v>3262</v>
      </c>
      <c r="H14" s="341">
        <f t="shared" si="0"/>
        <v>157.052797478329</v>
      </c>
    </row>
    <row r="15" spans="1:8">
      <c r="A15" s="331" t="s">
        <v>1238</v>
      </c>
      <c r="B15" s="332"/>
      <c r="C15" s="332"/>
      <c r="D15" s="329"/>
      <c r="E15" s="331" t="s">
        <v>1239</v>
      </c>
      <c r="F15" s="332">
        <v>420</v>
      </c>
      <c r="G15" s="332">
        <v>195</v>
      </c>
      <c r="H15" s="341">
        <f t="shared" si="0"/>
        <v>-53.5714285714286</v>
      </c>
    </row>
    <row r="16" spans="1:8">
      <c r="A16" s="331" t="s">
        <v>1240</v>
      </c>
      <c r="B16" s="332"/>
      <c r="C16" s="332"/>
      <c r="D16" s="329"/>
      <c r="E16" s="331" t="s">
        <v>1241</v>
      </c>
      <c r="F16" s="332">
        <v>127823</v>
      </c>
      <c r="G16" s="332">
        <v>151684</v>
      </c>
      <c r="H16" s="341">
        <f t="shared" si="0"/>
        <v>18.6672195144849</v>
      </c>
    </row>
    <row r="17" spans="1:8">
      <c r="A17" s="237" t="s">
        <v>1242</v>
      </c>
      <c r="B17" s="332">
        <v>2102</v>
      </c>
      <c r="C17" s="332">
        <v>3000</v>
      </c>
      <c r="D17" s="329">
        <f t="shared" ref="D17:D20" si="1">(C17-B17)/B17*100</f>
        <v>42.721217887726</v>
      </c>
      <c r="E17" s="331" t="s">
        <v>1243</v>
      </c>
      <c r="F17" s="332">
        <v>52816</v>
      </c>
      <c r="G17" s="332">
        <v>69990</v>
      </c>
      <c r="H17" s="341">
        <f t="shared" si="0"/>
        <v>32.5166616176916</v>
      </c>
    </row>
    <row r="18" spans="1:8">
      <c r="A18" s="237" t="s">
        <v>1244</v>
      </c>
      <c r="B18" s="332"/>
      <c r="C18" s="332"/>
      <c r="D18" s="329"/>
      <c r="E18" s="331" t="s">
        <v>1245</v>
      </c>
      <c r="F18" s="332">
        <v>7</v>
      </c>
      <c r="G18" s="332">
        <v>10</v>
      </c>
      <c r="H18" s="341">
        <f t="shared" si="0"/>
        <v>42.8571428571429</v>
      </c>
    </row>
    <row r="19" spans="1:8">
      <c r="A19" s="237" t="s">
        <v>1246</v>
      </c>
      <c r="B19" s="332">
        <v>8292</v>
      </c>
      <c r="C19" s="332">
        <v>8000</v>
      </c>
      <c r="D19" s="329">
        <f t="shared" si="1"/>
        <v>-3.5214664737096</v>
      </c>
      <c r="E19" s="331" t="s">
        <v>1247</v>
      </c>
      <c r="F19" s="332"/>
      <c r="G19" s="332"/>
      <c r="H19" s="341"/>
    </row>
    <row r="20" spans="1:8">
      <c r="A20" s="237" t="s">
        <v>1248</v>
      </c>
      <c r="B20" s="332"/>
      <c r="C20" s="332">
        <v>30000</v>
      </c>
      <c r="D20" s="329"/>
      <c r="E20" s="344"/>
      <c r="F20" s="332"/>
      <c r="G20" s="332"/>
      <c r="H20" s="341"/>
    </row>
    <row r="21" spans="1:8">
      <c r="A21" s="330" t="s">
        <v>60</v>
      </c>
      <c r="B21" s="223">
        <f>SUM(B22:B26)</f>
        <v>776067</v>
      </c>
      <c r="C21" s="223">
        <f>SUM(C22:C26)</f>
        <v>300311</v>
      </c>
      <c r="D21" s="329"/>
      <c r="E21" s="330" t="s">
        <v>61</v>
      </c>
      <c r="F21" s="223">
        <f>SUM(F22:F26)</f>
        <v>560029</v>
      </c>
      <c r="G21" s="223">
        <f>SUM(G22:G26)</f>
        <v>151500</v>
      </c>
      <c r="H21" s="341"/>
    </row>
    <row r="22" spans="1:8">
      <c r="A22" s="237" t="s">
        <v>62</v>
      </c>
      <c r="B22" s="333">
        <v>85318</v>
      </c>
      <c r="C22" s="333">
        <v>24759</v>
      </c>
      <c r="D22" s="329"/>
      <c r="E22" s="345" t="s">
        <v>1249</v>
      </c>
      <c r="F22" s="333"/>
      <c r="G22" s="333"/>
      <c r="H22" s="341"/>
    </row>
    <row r="23" spans="1:8">
      <c r="A23" s="334" t="s">
        <v>1250</v>
      </c>
      <c r="B23" s="333">
        <v>501780</v>
      </c>
      <c r="C23" s="333"/>
      <c r="D23" s="329"/>
      <c r="E23" s="237" t="s">
        <v>1251</v>
      </c>
      <c r="F23" s="333">
        <v>75882</v>
      </c>
      <c r="G23" s="333">
        <v>119300</v>
      </c>
      <c r="H23" s="341"/>
    </row>
    <row r="24" spans="1:8">
      <c r="A24" s="335" t="s">
        <v>1252</v>
      </c>
      <c r="B24" s="333">
        <v>188969</v>
      </c>
      <c r="C24" s="333">
        <v>275552</v>
      </c>
      <c r="D24" s="329"/>
      <c r="E24" s="335" t="s">
        <v>1253</v>
      </c>
      <c r="F24" s="333">
        <v>11595</v>
      </c>
      <c r="G24" s="333">
        <v>23800</v>
      </c>
      <c r="H24" s="341"/>
    </row>
    <row r="25" spans="1:8">
      <c r="A25" s="335" t="s">
        <v>1254</v>
      </c>
      <c r="B25" s="333"/>
      <c r="C25" s="333"/>
      <c r="D25" s="329"/>
      <c r="E25" s="335" t="s">
        <v>1255</v>
      </c>
      <c r="F25" s="333">
        <v>197000</v>
      </c>
      <c r="G25" s="333">
        <v>8400</v>
      </c>
      <c r="H25" s="341"/>
    </row>
    <row r="26" spans="1:8">
      <c r="A26" s="335" t="s">
        <v>1256</v>
      </c>
      <c r="B26" s="333"/>
      <c r="C26" s="333"/>
      <c r="D26" s="329"/>
      <c r="E26" s="335" t="s">
        <v>1257</v>
      </c>
      <c r="F26" s="333">
        <v>275552</v>
      </c>
      <c r="G26" s="333"/>
      <c r="H26" s="341"/>
    </row>
    <row r="27" spans="1:8">
      <c r="A27" s="336"/>
      <c r="B27" s="333"/>
      <c r="C27" s="333"/>
      <c r="D27" s="337"/>
      <c r="E27" s="346"/>
      <c r="F27" s="333"/>
      <c r="G27" s="333"/>
      <c r="H27" s="347"/>
    </row>
    <row r="28" ht="66" customHeight="1" spans="1:8">
      <c r="A28" s="338" t="s">
        <v>2803</v>
      </c>
      <c r="B28" s="339"/>
      <c r="C28" s="339"/>
      <c r="D28" s="340"/>
      <c r="E28" s="339"/>
      <c r="F28" s="339"/>
      <c r="G28" s="339"/>
      <c r="H28" s="340"/>
    </row>
  </sheetData>
  <mergeCells count="4">
    <mergeCell ref="A1:E1"/>
    <mergeCell ref="A2:H2"/>
    <mergeCell ref="A3:E3"/>
    <mergeCell ref="A28:H28"/>
  </mergeCells>
  <pageMargins left="0.75" right="0.75" top="1" bottom="1" header="0.5" footer="0.5"/>
  <pageSetup paperSize="9" scale="83"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290"/>
  <sheetViews>
    <sheetView showZeros="0" topLeftCell="B1" workbookViewId="0">
      <selection activeCell="C3" sqref="C$1:C$1048576"/>
    </sheetView>
  </sheetViews>
  <sheetFormatPr defaultColWidth="9" defaultRowHeight="15.75"/>
  <cols>
    <col min="1" max="1" width="10.375" hidden="1" customWidth="1"/>
    <col min="2" max="2" width="71.125" style="348" customWidth="1"/>
    <col min="3" max="3" width="9.75" style="348"/>
    <col min="4" max="11" width="9" hidden="1" customWidth="1"/>
  </cols>
  <sheetData>
    <row r="1" spans="1:10">
      <c r="A1" s="299"/>
      <c r="B1" s="209" t="s">
        <v>2804</v>
      </c>
      <c r="C1" s="210"/>
      <c r="D1" s="299"/>
      <c r="E1" s="299"/>
      <c r="F1" s="299"/>
      <c r="G1" s="299"/>
      <c r="H1" s="299"/>
      <c r="I1" s="299"/>
      <c r="J1" s="299"/>
    </row>
    <row r="2" ht="24" spans="1:10">
      <c r="A2" s="300"/>
      <c r="B2" s="301" t="s">
        <v>2805</v>
      </c>
      <c r="C2" s="301"/>
      <c r="D2" s="300"/>
      <c r="E2" s="300"/>
      <c r="F2" s="300"/>
      <c r="G2" s="300"/>
      <c r="H2" s="300"/>
      <c r="I2" s="314"/>
      <c r="J2" s="300"/>
    </row>
    <row r="3" spans="1:10">
      <c r="A3" s="299"/>
      <c r="B3" s="302"/>
      <c r="C3" s="349" t="s">
        <v>2</v>
      </c>
      <c r="D3" s="299"/>
      <c r="E3" s="299"/>
      <c r="F3" s="299"/>
      <c r="G3" s="299"/>
      <c r="H3" s="299"/>
      <c r="I3" s="299" t="s">
        <v>2806</v>
      </c>
      <c r="J3" s="299"/>
    </row>
    <row r="4" ht="47.25" spans="1:10">
      <c r="A4" s="299"/>
      <c r="B4" s="350" t="s">
        <v>79</v>
      </c>
      <c r="C4" s="350" t="s">
        <v>2807</v>
      </c>
      <c r="D4" s="305" t="s">
        <v>2808</v>
      </c>
      <c r="E4" s="313" t="s">
        <v>2809</v>
      </c>
      <c r="F4" s="313" t="s">
        <v>2810</v>
      </c>
      <c r="G4" s="313" t="s">
        <v>2811</v>
      </c>
      <c r="H4" s="305" t="s">
        <v>2812</v>
      </c>
      <c r="I4" s="313" t="s">
        <v>1616</v>
      </c>
      <c r="J4" s="315" t="s">
        <v>2813</v>
      </c>
    </row>
    <row r="5" spans="1:10">
      <c r="A5" s="299">
        <v>1</v>
      </c>
      <c r="B5" s="351" t="s">
        <v>13</v>
      </c>
      <c r="C5" s="307">
        <f>D5+E5+F5+G5+H5+I5+J5</f>
        <v>410811</v>
      </c>
      <c r="D5" s="308">
        <v>70000</v>
      </c>
      <c r="E5" s="308">
        <v>4000</v>
      </c>
      <c r="F5" s="308">
        <v>6000</v>
      </c>
      <c r="G5" s="308">
        <v>10000</v>
      </c>
      <c r="H5" s="308">
        <v>24759</v>
      </c>
      <c r="I5" s="316">
        <v>275552</v>
      </c>
      <c r="J5" s="299">
        <v>20500</v>
      </c>
    </row>
    <row r="6" hidden="1" spans="1:10">
      <c r="A6" s="309">
        <v>206</v>
      </c>
      <c r="B6" s="310" t="s">
        <v>1905</v>
      </c>
      <c r="C6" s="307">
        <f t="shared" ref="C6:C44" si="0">D6+E6+F6+G6+H6+I6+J6</f>
        <v>0</v>
      </c>
      <c r="D6" s="299"/>
      <c r="E6" s="299"/>
      <c r="F6" s="299"/>
      <c r="G6" s="299"/>
      <c r="H6" s="299"/>
      <c r="I6" s="299"/>
      <c r="J6" s="299"/>
    </row>
    <row r="7" hidden="1" spans="1:10">
      <c r="A7" s="309">
        <v>20610</v>
      </c>
      <c r="B7" s="310" t="s">
        <v>2814</v>
      </c>
      <c r="C7" s="307">
        <f t="shared" si="0"/>
        <v>0</v>
      </c>
      <c r="D7" s="299"/>
      <c r="E7" s="299"/>
      <c r="F7" s="299"/>
      <c r="G7" s="299"/>
      <c r="H7" s="299"/>
      <c r="I7" s="299"/>
      <c r="J7" s="299"/>
    </row>
    <row r="8" hidden="1" spans="1:10">
      <c r="A8" s="309">
        <v>2061001</v>
      </c>
      <c r="B8" s="310" t="s">
        <v>2815</v>
      </c>
      <c r="C8" s="307">
        <f t="shared" si="0"/>
        <v>0</v>
      </c>
      <c r="D8" s="299"/>
      <c r="E8" s="299"/>
      <c r="F8" s="299"/>
      <c r="G8" s="299"/>
      <c r="H8" s="299"/>
      <c r="I8" s="299"/>
      <c r="J8" s="299"/>
    </row>
    <row r="9" hidden="1" spans="1:10">
      <c r="A9" s="309">
        <v>2061002</v>
      </c>
      <c r="B9" s="310" t="s">
        <v>2816</v>
      </c>
      <c r="C9" s="307">
        <f t="shared" si="0"/>
        <v>0</v>
      </c>
      <c r="D9" s="299"/>
      <c r="E9" s="299"/>
      <c r="F9" s="299"/>
      <c r="G9" s="299"/>
      <c r="H9" s="299"/>
      <c r="I9" s="299"/>
      <c r="J9" s="299"/>
    </row>
    <row r="10" hidden="1" spans="1:10">
      <c r="A10" s="309">
        <v>2061003</v>
      </c>
      <c r="B10" s="310" t="s">
        <v>2817</v>
      </c>
      <c r="C10" s="307">
        <f t="shared" si="0"/>
        <v>0</v>
      </c>
      <c r="D10" s="299"/>
      <c r="E10" s="299"/>
      <c r="F10" s="299"/>
      <c r="G10" s="299"/>
      <c r="H10" s="299"/>
      <c r="I10" s="299"/>
      <c r="J10" s="299"/>
    </row>
    <row r="11" hidden="1" spans="1:10">
      <c r="A11" s="309">
        <v>2061004</v>
      </c>
      <c r="B11" s="310" t="s">
        <v>2818</v>
      </c>
      <c r="C11" s="307">
        <f t="shared" si="0"/>
        <v>0</v>
      </c>
      <c r="D11" s="299"/>
      <c r="E11" s="299"/>
      <c r="F11" s="299"/>
      <c r="G11" s="299"/>
      <c r="H11" s="299"/>
      <c r="I11" s="299"/>
      <c r="J11" s="299"/>
    </row>
    <row r="12" hidden="1" spans="1:10">
      <c r="A12" s="309">
        <v>2061005</v>
      </c>
      <c r="B12" s="310" t="s">
        <v>2819</v>
      </c>
      <c r="C12" s="307">
        <f t="shared" si="0"/>
        <v>0</v>
      </c>
      <c r="D12" s="299"/>
      <c r="E12" s="299"/>
      <c r="F12" s="299"/>
      <c r="G12" s="299"/>
      <c r="H12" s="299"/>
      <c r="I12" s="299"/>
      <c r="J12" s="299"/>
    </row>
    <row r="13" hidden="1" spans="1:10">
      <c r="A13" s="309">
        <v>2061099</v>
      </c>
      <c r="B13" s="310" t="s">
        <v>2820</v>
      </c>
      <c r="C13" s="307">
        <f t="shared" si="0"/>
        <v>0</v>
      </c>
      <c r="D13" s="299"/>
      <c r="E13" s="299"/>
      <c r="F13" s="299"/>
      <c r="G13" s="299"/>
      <c r="H13" s="299"/>
      <c r="I13" s="299"/>
      <c r="J13" s="299"/>
    </row>
    <row r="14" spans="1:10">
      <c r="A14" s="309">
        <v>207</v>
      </c>
      <c r="B14" s="310" t="s">
        <v>1954</v>
      </c>
      <c r="C14" s="307">
        <f t="shared" si="0"/>
        <v>100</v>
      </c>
      <c r="D14" s="299"/>
      <c r="E14" s="299"/>
      <c r="F14" s="299"/>
      <c r="G14" s="299"/>
      <c r="H14" s="299">
        <v>100</v>
      </c>
      <c r="I14" s="299"/>
      <c r="J14" s="299"/>
    </row>
    <row r="15" hidden="1" spans="1:10">
      <c r="A15" s="309">
        <v>20707</v>
      </c>
      <c r="B15" s="310" t="s">
        <v>2821</v>
      </c>
      <c r="C15" s="307">
        <f t="shared" si="0"/>
        <v>0</v>
      </c>
      <c r="D15" s="299"/>
      <c r="E15" s="299"/>
      <c r="F15" s="299"/>
      <c r="G15" s="299"/>
      <c r="H15" s="299"/>
      <c r="I15" s="299"/>
      <c r="J15" s="299"/>
    </row>
    <row r="16" hidden="1" spans="1:10">
      <c r="A16" s="309">
        <v>2070701</v>
      </c>
      <c r="B16" s="310" t="s">
        <v>2822</v>
      </c>
      <c r="C16" s="307">
        <f t="shared" si="0"/>
        <v>0</v>
      </c>
      <c r="D16" s="299"/>
      <c r="E16" s="299"/>
      <c r="F16" s="299"/>
      <c r="G16" s="299"/>
      <c r="H16" s="299"/>
      <c r="I16" s="299"/>
      <c r="J16" s="299"/>
    </row>
    <row r="17" hidden="1" spans="1:10">
      <c r="A17" s="309">
        <v>2070702</v>
      </c>
      <c r="B17" s="310" t="s">
        <v>2823</v>
      </c>
      <c r="C17" s="307">
        <f t="shared" si="0"/>
        <v>0</v>
      </c>
      <c r="D17" s="299"/>
      <c r="E17" s="299"/>
      <c r="F17" s="299"/>
      <c r="G17" s="299"/>
      <c r="H17" s="299"/>
      <c r="I17" s="299"/>
      <c r="J17" s="299"/>
    </row>
    <row r="18" hidden="1" spans="1:10">
      <c r="A18" s="309">
        <v>2070703</v>
      </c>
      <c r="B18" s="310" t="s">
        <v>2824</v>
      </c>
      <c r="C18" s="307">
        <f t="shared" si="0"/>
        <v>0</v>
      </c>
      <c r="D18" s="299"/>
      <c r="E18" s="299"/>
      <c r="F18" s="299"/>
      <c r="G18" s="299"/>
      <c r="H18" s="299"/>
      <c r="I18" s="299"/>
      <c r="J18" s="299"/>
    </row>
    <row r="19" hidden="1" spans="1:10">
      <c r="A19" s="309">
        <v>2070704</v>
      </c>
      <c r="B19" s="310" t="s">
        <v>2825</v>
      </c>
      <c r="C19" s="307">
        <f t="shared" si="0"/>
        <v>0</v>
      </c>
      <c r="D19" s="299"/>
      <c r="E19" s="299"/>
      <c r="F19" s="299"/>
      <c r="G19" s="299"/>
      <c r="H19" s="299"/>
      <c r="I19" s="299"/>
      <c r="J19" s="299"/>
    </row>
    <row r="20" hidden="1" spans="1:10">
      <c r="A20" s="309">
        <v>2070799</v>
      </c>
      <c r="B20" s="310" t="s">
        <v>2826</v>
      </c>
      <c r="C20" s="307">
        <f t="shared" si="0"/>
        <v>0</v>
      </c>
      <c r="D20" s="299"/>
      <c r="E20" s="299"/>
      <c r="F20" s="299"/>
      <c r="G20" s="299"/>
      <c r="H20" s="299"/>
      <c r="I20" s="299"/>
      <c r="J20" s="299"/>
    </row>
    <row r="21" spans="1:10">
      <c r="A21" s="309">
        <v>20709</v>
      </c>
      <c r="B21" s="310" t="s">
        <v>2827</v>
      </c>
      <c r="C21" s="307">
        <f t="shared" si="0"/>
        <v>100</v>
      </c>
      <c r="D21" s="299"/>
      <c r="E21" s="299"/>
      <c r="F21" s="299"/>
      <c r="G21" s="299"/>
      <c r="H21" s="299">
        <v>100</v>
      </c>
      <c r="I21" s="299"/>
      <c r="J21" s="299"/>
    </row>
    <row r="22" hidden="1" spans="1:10">
      <c r="A22" s="309">
        <v>2070901</v>
      </c>
      <c r="B22" s="310" t="s">
        <v>2828</v>
      </c>
      <c r="C22" s="307">
        <f t="shared" si="0"/>
        <v>0</v>
      </c>
      <c r="D22" s="299"/>
      <c r="E22" s="299"/>
      <c r="F22" s="299"/>
      <c r="G22" s="299"/>
      <c r="H22" s="299"/>
      <c r="I22" s="299"/>
      <c r="J22" s="299"/>
    </row>
    <row r="23" hidden="1" spans="1:10">
      <c r="A23" s="309">
        <v>2070902</v>
      </c>
      <c r="B23" s="310" t="s">
        <v>2829</v>
      </c>
      <c r="C23" s="307">
        <f t="shared" si="0"/>
        <v>0</v>
      </c>
      <c r="D23" s="299"/>
      <c r="E23" s="299"/>
      <c r="F23" s="299"/>
      <c r="G23" s="299"/>
      <c r="H23" s="299"/>
      <c r="I23" s="299"/>
      <c r="J23" s="299"/>
    </row>
    <row r="24" hidden="1" spans="1:10">
      <c r="A24" s="309">
        <v>2070903</v>
      </c>
      <c r="B24" s="310" t="s">
        <v>2830</v>
      </c>
      <c r="C24" s="307">
        <f t="shared" si="0"/>
        <v>0</v>
      </c>
      <c r="D24" s="299"/>
      <c r="E24" s="299"/>
      <c r="F24" s="299"/>
      <c r="G24" s="299"/>
      <c r="H24" s="299"/>
      <c r="I24" s="299"/>
      <c r="J24" s="299"/>
    </row>
    <row r="25" spans="1:10">
      <c r="A25" s="309">
        <v>2070904</v>
      </c>
      <c r="B25" s="310" t="s">
        <v>2831</v>
      </c>
      <c r="C25" s="307">
        <f t="shared" si="0"/>
        <v>100</v>
      </c>
      <c r="D25" s="299"/>
      <c r="E25" s="299"/>
      <c r="F25" s="299"/>
      <c r="G25" s="299"/>
      <c r="H25" s="299">
        <v>100</v>
      </c>
      <c r="I25" s="299"/>
      <c r="J25" s="299"/>
    </row>
    <row r="26" hidden="1" spans="1:10">
      <c r="A26" s="309">
        <v>2070999</v>
      </c>
      <c r="B26" s="310" t="s">
        <v>2832</v>
      </c>
      <c r="C26" s="307">
        <f t="shared" si="0"/>
        <v>0</v>
      </c>
      <c r="D26" s="299"/>
      <c r="E26" s="299"/>
      <c r="F26" s="299"/>
      <c r="G26" s="299"/>
      <c r="H26" s="299"/>
      <c r="I26" s="299"/>
      <c r="J26" s="299"/>
    </row>
    <row r="27" hidden="1" spans="1:10">
      <c r="A27" s="309">
        <v>20710</v>
      </c>
      <c r="B27" s="310" t="s">
        <v>2833</v>
      </c>
      <c r="C27" s="307">
        <f t="shared" si="0"/>
        <v>0</v>
      </c>
      <c r="D27" s="299"/>
      <c r="E27" s="299"/>
      <c r="F27" s="299"/>
      <c r="G27" s="299"/>
      <c r="H27" s="299"/>
      <c r="I27" s="299"/>
      <c r="J27" s="299"/>
    </row>
    <row r="28" hidden="1" spans="1:10">
      <c r="A28" s="309">
        <v>2071001</v>
      </c>
      <c r="B28" s="310" t="s">
        <v>2834</v>
      </c>
      <c r="C28" s="307">
        <f t="shared" si="0"/>
        <v>0</v>
      </c>
      <c r="D28" s="299"/>
      <c r="E28" s="299"/>
      <c r="F28" s="299"/>
      <c r="G28" s="299"/>
      <c r="H28" s="299"/>
      <c r="I28" s="299"/>
      <c r="J28" s="299"/>
    </row>
    <row r="29" hidden="1" spans="1:10">
      <c r="A29" s="309">
        <v>2071099</v>
      </c>
      <c r="B29" s="310" t="s">
        <v>2835</v>
      </c>
      <c r="C29" s="307">
        <f t="shared" si="0"/>
        <v>0</v>
      </c>
      <c r="D29" s="299"/>
      <c r="E29" s="299"/>
      <c r="F29" s="299"/>
      <c r="G29" s="299"/>
      <c r="H29" s="299"/>
      <c r="I29" s="299"/>
      <c r="J29" s="299"/>
    </row>
    <row r="30" hidden="1" spans="1:10">
      <c r="A30" s="309">
        <v>208</v>
      </c>
      <c r="B30" s="310" t="s">
        <v>1996</v>
      </c>
      <c r="C30" s="307">
        <f t="shared" si="0"/>
        <v>0</v>
      </c>
      <c r="D30" s="299"/>
      <c r="E30" s="299"/>
      <c r="F30" s="299"/>
      <c r="G30" s="299"/>
      <c r="H30" s="299"/>
      <c r="I30" s="299"/>
      <c r="J30" s="299"/>
    </row>
    <row r="31" hidden="1" spans="1:10">
      <c r="A31" s="309">
        <v>20829</v>
      </c>
      <c r="B31" s="310" t="s">
        <v>2836</v>
      </c>
      <c r="C31" s="307">
        <f t="shared" si="0"/>
        <v>0</v>
      </c>
      <c r="D31" s="299"/>
      <c r="E31" s="299"/>
      <c r="F31" s="299"/>
      <c r="G31" s="299"/>
      <c r="H31" s="299"/>
      <c r="I31" s="299"/>
      <c r="J31" s="299"/>
    </row>
    <row r="32" hidden="1" spans="1:10">
      <c r="A32" s="309">
        <v>2082901</v>
      </c>
      <c r="B32" s="310" t="s">
        <v>2837</v>
      </c>
      <c r="C32" s="307">
        <f t="shared" si="0"/>
        <v>0</v>
      </c>
      <c r="D32" s="299"/>
      <c r="E32" s="299"/>
      <c r="F32" s="299"/>
      <c r="G32" s="299"/>
      <c r="H32" s="299"/>
      <c r="I32" s="299"/>
      <c r="J32" s="299"/>
    </row>
    <row r="33" hidden="1" spans="1:10">
      <c r="A33" s="309">
        <v>2082999</v>
      </c>
      <c r="B33" s="310" t="s">
        <v>2838</v>
      </c>
      <c r="C33" s="307">
        <f t="shared" si="0"/>
        <v>0</v>
      </c>
      <c r="D33" s="299"/>
      <c r="E33" s="299"/>
      <c r="F33" s="299"/>
      <c r="G33" s="299"/>
      <c r="H33" s="299"/>
      <c r="I33" s="299"/>
      <c r="J33" s="299"/>
    </row>
    <row r="34" spans="1:10">
      <c r="A34" s="309">
        <v>210</v>
      </c>
      <c r="B34" s="310" t="s">
        <v>2106</v>
      </c>
      <c r="C34" s="307">
        <f t="shared" si="0"/>
        <v>7200</v>
      </c>
      <c r="D34" s="299"/>
      <c r="E34" s="299"/>
      <c r="F34" s="299"/>
      <c r="G34" s="299"/>
      <c r="H34" s="299"/>
      <c r="I34" s="299">
        <v>7200</v>
      </c>
      <c r="J34" s="299"/>
    </row>
    <row r="35" spans="1:10">
      <c r="A35" s="309">
        <v>21098</v>
      </c>
      <c r="B35" s="310" t="s">
        <v>2839</v>
      </c>
      <c r="C35" s="307">
        <f t="shared" si="0"/>
        <v>7200</v>
      </c>
      <c r="D35" s="299"/>
      <c r="E35" s="299"/>
      <c r="F35" s="299"/>
      <c r="G35" s="299"/>
      <c r="H35" s="299"/>
      <c r="I35" s="299">
        <v>7200</v>
      </c>
      <c r="J35" s="299"/>
    </row>
    <row r="36" spans="1:10">
      <c r="A36" s="309">
        <v>2109801</v>
      </c>
      <c r="B36" s="311" t="s">
        <v>2840</v>
      </c>
      <c r="C36" s="307">
        <f t="shared" si="0"/>
        <v>4034</v>
      </c>
      <c r="D36" s="299"/>
      <c r="E36" s="299"/>
      <c r="F36" s="299"/>
      <c r="G36" s="299"/>
      <c r="H36" s="299"/>
      <c r="I36" s="317">
        <v>4034</v>
      </c>
      <c r="J36" s="299"/>
    </row>
    <row r="37" spans="1:10">
      <c r="A37" s="309">
        <v>2109899</v>
      </c>
      <c r="B37" s="310" t="s">
        <v>2174</v>
      </c>
      <c r="C37" s="307">
        <f t="shared" si="0"/>
        <v>3166</v>
      </c>
      <c r="D37" s="299"/>
      <c r="E37" s="299"/>
      <c r="F37" s="299"/>
      <c r="G37" s="299"/>
      <c r="H37" s="299"/>
      <c r="I37" s="299">
        <v>3166</v>
      </c>
      <c r="J37" s="299"/>
    </row>
    <row r="38" spans="1:10">
      <c r="A38" s="309">
        <v>211</v>
      </c>
      <c r="B38" s="310" t="s">
        <v>2175</v>
      </c>
      <c r="C38" s="307">
        <f t="shared" si="0"/>
        <v>5137</v>
      </c>
      <c r="D38" s="299"/>
      <c r="E38" s="299"/>
      <c r="F38" s="299"/>
      <c r="G38" s="299"/>
      <c r="H38" s="299"/>
      <c r="I38" s="299">
        <v>5137</v>
      </c>
      <c r="J38" s="299"/>
    </row>
    <row r="39" hidden="1" spans="1:10">
      <c r="A39" s="309">
        <v>21160</v>
      </c>
      <c r="B39" s="310" t="s">
        <v>2841</v>
      </c>
      <c r="C39" s="307">
        <f t="shared" si="0"/>
        <v>0</v>
      </c>
      <c r="D39" s="299"/>
      <c r="E39" s="299"/>
      <c r="F39" s="299"/>
      <c r="G39" s="299"/>
      <c r="H39" s="299"/>
      <c r="I39" s="299"/>
      <c r="J39" s="299"/>
    </row>
    <row r="40" hidden="1" spans="1:10">
      <c r="A40" s="309">
        <v>2116001</v>
      </c>
      <c r="B40" s="310" t="s">
        <v>2842</v>
      </c>
      <c r="C40" s="307">
        <f t="shared" si="0"/>
        <v>0</v>
      </c>
      <c r="D40" s="299"/>
      <c r="E40" s="299"/>
      <c r="F40" s="299"/>
      <c r="G40" s="299"/>
      <c r="H40" s="299"/>
      <c r="I40" s="299"/>
      <c r="J40" s="299"/>
    </row>
    <row r="41" hidden="1" spans="1:10">
      <c r="A41" s="309">
        <v>2116002</v>
      </c>
      <c r="B41" s="310" t="s">
        <v>2843</v>
      </c>
      <c r="C41" s="307">
        <f t="shared" si="0"/>
        <v>0</v>
      </c>
      <c r="D41" s="299"/>
      <c r="E41" s="299"/>
      <c r="F41" s="299"/>
      <c r="G41" s="299"/>
      <c r="H41" s="299"/>
      <c r="I41" s="299"/>
      <c r="J41" s="299"/>
    </row>
    <row r="42" hidden="1" spans="1:10">
      <c r="A42" s="309">
        <v>2116003</v>
      </c>
      <c r="B42" s="310" t="s">
        <v>2844</v>
      </c>
      <c r="C42" s="307">
        <f t="shared" si="0"/>
        <v>0</v>
      </c>
      <c r="D42" s="299"/>
      <c r="E42" s="299"/>
      <c r="F42" s="299"/>
      <c r="G42" s="299"/>
      <c r="H42" s="299"/>
      <c r="I42" s="299"/>
      <c r="J42" s="299"/>
    </row>
    <row r="43" hidden="1" spans="1:10">
      <c r="A43" s="309">
        <v>2116099</v>
      </c>
      <c r="B43" s="310" t="s">
        <v>2845</v>
      </c>
      <c r="C43" s="307">
        <f t="shared" si="0"/>
        <v>0</v>
      </c>
      <c r="D43" s="299"/>
      <c r="E43" s="299"/>
      <c r="F43" s="299"/>
      <c r="G43" s="299"/>
      <c r="H43" s="299"/>
      <c r="I43" s="299"/>
      <c r="J43" s="299"/>
    </row>
    <row r="44" spans="1:10">
      <c r="A44" s="309">
        <v>21198</v>
      </c>
      <c r="B44" s="310" t="s">
        <v>2839</v>
      </c>
      <c r="C44" s="307">
        <f t="shared" si="0"/>
        <v>5137</v>
      </c>
      <c r="D44" s="299"/>
      <c r="E44" s="299"/>
      <c r="F44" s="299"/>
      <c r="G44" s="299"/>
      <c r="H44" s="299"/>
      <c r="I44" s="299">
        <v>5137</v>
      </c>
      <c r="J44" s="299"/>
    </row>
    <row r="45" spans="1:10">
      <c r="A45" s="309">
        <v>2119801</v>
      </c>
      <c r="B45" s="312" t="s">
        <v>2846</v>
      </c>
      <c r="C45" s="307">
        <f t="shared" ref="C45:C108" si="1">D45+E45+F45+G45+H45+I45+J45</f>
        <v>3971</v>
      </c>
      <c r="D45" s="299"/>
      <c r="E45" s="299"/>
      <c r="F45" s="299"/>
      <c r="G45" s="299"/>
      <c r="H45" s="299"/>
      <c r="I45" s="299">
        <v>3971</v>
      </c>
      <c r="J45" s="299"/>
    </row>
    <row r="46" spans="1:10">
      <c r="A46" s="309">
        <v>2119802</v>
      </c>
      <c r="B46" s="310" t="s">
        <v>2847</v>
      </c>
      <c r="C46" s="307">
        <f t="shared" si="1"/>
        <v>1166</v>
      </c>
      <c r="D46" s="299"/>
      <c r="E46" s="299"/>
      <c r="F46" s="299"/>
      <c r="G46" s="299"/>
      <c r="H46" s="299"/>
      <c r="I46" s="299">
        <v>1166</v>
      </c>
      <c r="J46" s="299"/>
    </row>
    <row r="47" hidden="1" spans="1:10">
      <c r="A47" s="309">
        <v>2119899</v>
      </c>
      <c r="B47" s="310" t="s">
        <v>2243</v>
      </c>
      <c r="C47" s="307">
        <f t="shared" si="1"/>
        <v>0</v>
      </c>
      <c r="D47" s="299"/>
      <c r="E47" s="299"/>
      <c r="F47" s="299"/>
      <c r="G47" s="299"/>
      <c r="H47" s="299"/>
      <c r="I47" s="299"/>
      <c r="J47" s="299"/>
    </row>
    <row r="48" hidden="1" spans="1:10">
      <c r="A48" s="309">
        <v>21161</v>
      </c>
      <c r="B48" s="310" t="s">
        <v>2848</v>
      </c>
      <c r="C48" s="307">
        <f t="shared" si="1"/>
        <v>0</v>
      </c>
      <c r="D48" s="299"/>
      <c r="E48" s="299"/>
      <c r="F48" s="299"/>
      <c r="G48" s="299"/>
      <c r="H48" s="299"/>
      <c r="I48" s="299"/>
      <c r="J48" s="299"/>
    </row>
    <row r="49" hidden="1" spans="1:10">
      <c r="A49" s="309">
        <v>2116101</v>
      </c>
      <c r="B49" s="310" t="s">
        <v>2849</v>
      </c>
      <c r="C49" s="307">
        <f t="shared" si="1"/>
        <v>0</v>
      </c>
      <c r="D49" s="299"/>
      <c r="E49" s="299"/>
      <c r="F49" s="299"/>
      <c r="G49" s="299"/>
      <c r="H49" s="299"/>
      <c r="I49" s="299"/>
      <c r="J49" s="299"/>
    </row>
    <row r="50" hidden="1" spans="1:10">
      <c r="A50" s="309">
        <v>2116102</v>
      </c>
      <c r="B50" s="310" t="s">
        <v>2850</v>
      </c>
      <c r="C50" s="307">
        <f t="shared" si="1"/>
        <v>0</v>
      </c>
      <c r="D50" s="299"/>
      <c r="E50" s="299"/>
      <c r="F50" s="299"/>
      <c r="G50" s="299"/>
      <c r="H50" s="299"/>
      <c r="I50" s="299"/>
      <c r="J50" s="299"/>
    </row>
    <row r="51" hidden="1" spans="1:10">
      <c r="A51" s="309">
        <v>2116103</v>
      </c>
      <c r="B51" s="310" t="s">
        <v>2851</v>
      </c>
      <c r="C51" s="307">
        <f t="shared" si="1"/>
        <v>0</v>
      </c>
      <c r="D51" s="299"/>
      <c r="E51" s="299"/>
      <c r="F51" s="299"/>
      <c r="G51" s="299"/>
      <c r="H51" s="299"/>
      <c r="I51" s="299"/>
      <c r="J51" s="299"/>
    </row>
    <row r="52" hidden="1" spans="1:10">
      <c r="A52" s="309">
        <v>2116104</v>
      </c>
      <c r="B52" s="310" t="s">
        <v>2852</v>
      </c>
      <c r="C52" s="307">
        <f t="shared" si="1"/>
        <v>0</v>
      </c>
      <c r="D52" s="299"/>
      <c r="E52" s="299"/>
      <c r="F52" s="299"/>
      <c r="G52" s="299"/>
      <c r="H52" s="299"/>
      <c r="I52" s="299"/>
      <c r="J52" s="299"/>
    </row>
    <row r="53" spans="1:10">
      <c r="A53" s="309">
        <v>212</v>
      </c>
      <c r="B53" s="310" t="s">
        <v>2244</v>
      </c>
      <c r="C53" s="307">
        <f t="shared" si="1"/>
        <v>93444</v>
      </c>
      <c r="D53" s="299"/>
      <c r="E53" s="299">
        <v>4000</v>
      </c>
      <c r="F53" s="299">
        <v>6000</v>
      </c>
      <c r="G53" s="299">
        <v>10000</v>
      </c>
      <c r="H53" s="299">
        <v>19475</v>
      </c>
      <c r="I53" s="299">
        <f>31033+3736-1300</f>
        <v>33469</v>
      </c>
      <c r="J53" s="299">
        <v>20500</v>
      </c>
    </row>
    <row r="54" spans="1:10">
      <c r="A54" s="309">
        <v>21208</v>
      </c>
      <c r="B54" s="310" t="s">
        <v>2853</v>
      </c>
      <c r="C54" s="307">
        <f t="shared" si="1"/>
        <v>49015</v>
      </c>
      <c r="D54" s="299"/>
      <c r="E54" s="299">
        <v>4000</v>
      </c>
      <c r="F54" s="299">
        <v>6000</v>
      </c>
      <c r="G54" s="299">
        <v>10000</v>
      </c>
      <c r="H54" s="299">
        <v>2413</v>
      </c>
      <c r="I54" s="299">
        <f>3666+3736-1300</f>
        <v>6102</v>
      </c>
      <c r="J54" s="299">
        <v>20500</v>
      </c>
    </row>
    <row r="55" hidden="1" spans="1:10">
      <c r="A55" s="309">
        <v>2120801</v>
      </c>
      <c r="B55" s="310" t="s">
        <v>2854</v>
      </c>
      <c r="C55" s="307">
        <f t="shared" si="1"/>
        <v>0</v>
      </c>
      <c r="D55" s="299"/>
      <c r="E55" s="299"/>
      <c r="F55" s="299"/>
      <c r="G55" s="299"/>
      <c r="H55" s="299"/>
      <c r="I55" s="299"/>
      <c r="J55" s="299"/>
    </row>
    <row r="56" hidden="1" spans="1:10">
      <c r="A56" s="309">
        <v>2120802</v>
      </c>
      <c r="B56" s="310" t="s">
        <v>2855</v>
      </c>
      <c r="C56" s="307">
        <f t="shared" si="1"/>
        <v>0</v>
      </c>
      <c r="D56" s="299"/>
      <c r="E56" s="299"/>
      <c r="F56" s="299"/>
      <c r="G56" s="299"/>
      <c r="H56" s="299"/>
      <c r="I56" s="299"/>
      <c r="J56" s="299"/>
    </row>
    <row r="57" spans="1:10">
      <c r="A57" s="309">
        <v>2120803</v>
      </c>
      <c r="B57" s="310" t="s">
        <v>2856</v>
      </c>
      <c r="C57" s="307">
        <f t="shared" si="1"/>
        <v>920</v>
      </c>
      <c r="D57" s="299"/>
      <c r="E57" s="299"/>
      <c r="F57" s="299"/>
      <c r="G57" s="299"/>
      <c r="H57" s="299"/>
      <c r="I57" s="299">
        <v>920</v>
      </c>
      <c r="J57" s="299"/>
    </row>
    <row r="58" spans="1:10">
      <c r="A58" s="309">
        <v>2120804</v>
      </c>
      <c r="B58" s="310" t="s">
        <v>2857</v>
      </c>
      <c r="C58" s="307">
        <f t="shared" si="1"/>
        <v>5314</v>
      </c>
      <c r="D58" s="299"/>
      <c r="E58" s="299">
        <v>4000</v>
      </c>
      <c r="F58" s="299"/>
      <c r="G58" s="299"/>
      <c r="H58" s="299"/>
      <c r="I58" s="299">
        <v>1314</v>
      </c>
      <c r="J58" s="299"/>
    </row>
    <row r="59" hidden="1" spans="1:10">
      <c r="A59" s="309">
        <v>2120805</v>
      </c>
      <c r="B59" s="310" t="s">
        <v>2858</v>
      </c>
      <c r="C59" s="307">
        <f t="shared" si="1"/>
        <v>0</v>
      </c>
      <c r="D59" s="299"/>
      <c r="E59" s="299"/>
      <c r="F59" s="299"/>
      <c r="G59" s="299"/>
      <c r="H59" s="299"/>
      <c r="I59" s="299"/>
      <c r="J59" s="299"/>
    </row>
    <row r="60" spans="1:10">
      <c r="A60" s="309">
        <v>2120806</v>
      </c>
      <c r="B60" s="310" t="s">
        <v>2859</v>
      </c>
      <c r="C60" s="307">
        <f t="shared" si="1"/>
        <v>10000</v>
      </c>
      <c r="D60" s="299"/>
      <c r="E60" s="299"/>
      <c r="F60" s="299"/>
      <c r="G60" s="299">
        <v>10000</v>
      </c>
      <c r="H60" s="299"/>
      <c r="I60" s="299"/>
      <c r="J60" s="299"/>
    </row>
    <row r="61" hidden="1" spans="1:10">
      <c r="A61" s="309">
        <v>2120807</v>
      </c>
      <c r="B61" s="310" t="s">
        <v>2860</v>
      </c>
      <c r="C61" s="307">
        <f t="shared" si="1"/>
        <v>0</v>
      </c>
      <c r="D61" s="299"/>
      <c r="E61" s="299"/>
      <c r="F61" s="299"/>
      <c r="G61" s="299"/>
      <c r="H61" s="299"/>
      <c r="I61" s="299"/>
      <c r="J61" s="299"/>
    </row>
    <row r="62" hidden="1" spans="1:10">
      <c r="A62" s="309">
        <v>2120809</v>
      </c>
      <c r="B62" s="310" t="s">
        <v>2861</v>
      </c>
      <c r="C62" s="307">
        <f t="shared" si="1"/>
        <v>0</v>
      </c>
      <c r="D62" s="299"/>
      <c r="E62" s="299"/>
      <c r="F62" s="299"/>
      <c r="G62" s="299"/>
      <c r="H62" s="299"/>
      <c r="I62" s="299"/>
      <c r="J62" s="299"/>
    </row>
    <row r="63" hidden="1" spans="1:10">
      <c r="A63" s="309">
        <v>2120810</v>
      </c>
      <c r="B63" s="310" t="s">
        <v>2862</v>
      </c>
      <c r="C63" s="307">
        <f t="shared" si="1"/>
        <v>0</v>
      </c>
      <c r="D63" s="299"/>
      <c r="E63" s="299"/>
      <c r="F63" s="299"/>
      <c r="G63" s="299"/>
      <c r="H63" s="299"/>
      <c r="I63" s="299"/>
      <c r="J63" s="299"/>
    </row>
    <row r="64" hidden="1" spans="1:10">
      <c r="A64" s="309">
        <v>2120811</v>
      </c>
      <c r="B64" s="310" t="s">
        <v>2863</v>
      </c>
      <c r="C64" s="307">
        <f t="shared" si="1"/>
        <v>0</v>
      </c>
      <c r="D64" s="299"/>
      <c r="E64" s="299"/>
      <c r="F64" s="299"/>
      <c r="G64" s="299"/>
      <c r="H64" s="299"/>
      <c r="I64" s="299"/>
      <c r="J64" s="299"/>
    </row>
    <row r="65" hidden="1" spans="1:10">
      <c r="A65" s="309">
        <v>2120813</v>
      </c>
      <c r="B65" s="310" t="s">
        <v>2540</v>
      </c>
      <c r="C65" s="307">
        <f t="shared" si="1"/>
        <v>0</v>
      </c>
      <c r="D65" s="299"/>
      <c r="E65" s="299"/>
      <c r="F65" s="299"/>
      <c r="G65" s="299"/>
      <c r="H65" s="299"/>
      <c r="I65" s="299"/>
      <c r="J65" s="299"/>
    </row>
    <row r="66" spans="1:10">
      <c r="A66" s="309">
        <v>2120814</v>
      </c>
      <c r="B66" s="310" t="s">
        <v>2864</v>
      </c>
      <c r="C66" s="307">
        <f t="shared" si="1"/>
        <v>370</v>
      </c>
      <c r="D66" s="299"/>
      <c r="E66" s="299"/>
      <c r="F66" s="299"/>
      <c r="G66" s="299"/>
      <c r="H66" s="299"/>
      <c r="I66" s="299">
        <v>370</v>
      </c>
      <c r="J66" s="299"/>
    </row>
    <row r="67" hidden="1" spans="1:10">
      <c r="A67" s="309">
        <v>2120815</v>
      </c>
      <c r="B67" s="310" t="s">
        <v>2865</v>
      </c>
      <c r="C67" s="307">
        <f t="shared" si="1"/>
        <v>0</v>
      </c>
      <c r="D67" s="299"/>
      <c r="E67" s="299"/>
      <c r="F67" s="299"/>
      <c r="G67" s="299"/>
      <c r="H67" s="299"/>
      <c r="I67" s="299"/>
      <c r="J67" s="299"/>
    </row>
    <row r="68" spans="1:10">
      <c r="A68" s="309">
        <v>2120816</v>
      </c>
      <c r="B68" s="310" t="s">
        <v>2866</v>
      </c>
      <c r="C68" s="307">
        <f t="shared" si="1"/>
        <v>2621</v>
      </c>
      <c r="D68" s="299"/>
      <c r="E68" s="299"/>
      <c r="F68" s="299"/>
      <c r="G68" s="299"/>
      <c r="H68" s="299"/>
      <c r="I68" s="299">
        <v>121</v>
      </c>
      <c r="J68" s="299">
        <v>2500</v>
      </c>
    </row>
    <row r="69" spans="1:10">
      <c r="A69" s="309">
        <v>2120899</v>
      </c>
      <c r="B69" s="310" t="s">
        <v>2867</v>
      </c>
      <c r="C69" s="307">
        <f t="shared" si="1"/>
        <v>29790</v>
      </c>
      <c r="D69" s="299"/>
      <c r="E69" s="299"/>
      <c r="F69" s="299">
        <v>6000</v>
      </c>
      <c r="G69" s="299"/>
      <c r="H69" s="299">
        <v>2413</v>
      </c>
      <c r="I69" s="299">
        <f>941+3736-1300</f>
        <v>3377</v>
      </c>
      <c r="J69" s="299">
        <v>18000</v>
      </c>
    </row>
    <row r="70" hidden="1" spans="1:10">
      <c r="A70" s="309">
        <v>21210</v>
      </c>
      <c r="B70" s="310" t="s">
        <v>2868</v>
      </c>
      <c r="C70" s="307">
        <f t="shared" si="1"/>
        <v>0</v>
      </c>
      <c r="D70" s="299"/>
      <c r="E70" s="299"/>
      <c r="F70" s="299"/>
      <c r="G70" s="299"/>
      <c r="H70" s="299"/>
      <c r="I70" s="299"/>
      <c r="J70" s="299"/>
    </row>
    <row r="71" hidden="1" spans="1:10">
      <c r="A71" s="309">
        <v>2121001</v>
      </c>
      <c r="B71" s="310" t="s">
        <v>2854</v>
      </c>
      <c r="C71" s="307">
        <f t="shared" si="1"/>
        <v>0</v>
      </c>
      <c r="D71" s="299"/>
      <c r="E71" s="299"/>
      <c r="F71" s="299"/>
      <c r="G71" s="299"/>
      <c r="H71" s="299"/>
      <c r="I71" s="299"/>
      <c r="J71" s="299"/>
    </row>
    <row r="72" hidden="1" spans="1:10">
      <c r="A72" s="309">
        <v>2121002</v>
      </c>
      <c r="B72" s="310" t="s">
        <v>2855</v>
      </c>
      <c r="C72" s="307">
        <f t="shared" si="1"/>
        <v>0</v>
      </c>
      <c r="D72" s="299"/>
      <c r="E72" s="299"/>
      <c r="F72" s="299"/>
      <c r="G72" s="299"/>
      <c r="H72" s="299"/>
      <c r="I72" s="299"/>
      <c r="J72" s="299"/>
    </row>
    <row r="73" hidden="1" spans="1:10">
      <c r="A73" s="309">
        <v>2121099</v>
      </c>
      <c r="B73" s="310" t="s">
        <v>2869</v>
      </c>
      <c r="C73" s="307">
        <f t="shared" si="1"/>
        <v>0</v>
      </c>
      <c r="D73" s="299"/>
      <c r="E73" s="299"/>
      <c r="F73" s="299"/>
      <c r="G73" s="299"/>
      <c r="H73" s="299"/>
      <c r="I73" s="299"/>
      <c r="J73" s="299"/>
    </row>
    <row r="74" spans="1:10">
      <c r="A74" s="309">
        <v>21211</v>
      </c>
      <c r="B74" s="310" t="s">
        <v>2870</v>
      </c>
      <c r="C74" s="307">
        <f t="shared" si="1"/>
        <v>100</v>
      </c>
      <c r="D74" s="299"/>
      <c r="E74" s="299"/>
      <c r="F74" s="299"/>
      <c r="G74" s="299"/>
      <c r="H74" s="299"/>
      <c r="I74" s="299">
        <v>100</v>
      </c>
      <c r="J74" s="299"/>
    </row>
    <row r="75" spans="1:10">
      <c r="A75" s="309">
        <v>21213</v>
      </c>
      <c r="B75" s="310" t="s">
        <v>2871</v>
      </c>
      <c r="C75" s="307">
        <f t="shared" si="1"/>
        <v>1104</v>
      </c>
      <c r="D75" s="299"/>
      <c r="E75" s="299"/>
      <c r="F75" s="299"/>
      <c r="G75" s="299"/>
      <c r="H75" s="299"/>
      <c r="I75" s="299">
        <v>1104</v>
      </c>
      <c r="J75" s="299"/>
    </row>
    <row r="76" hidden="1" spans="1:10">
      <c r="A76" s="309">
        <v>2121301</v>
      </c>
      <c r="B76" s="310" t="s">
        <v>2872</v>
      </c>
      <c r="C76" s="307">
        <f t="shared" si="1"/>
        <v>0</v>
      </c>
      <c r="D76" s="299"/>
      <c r="E76" s="299"/>
      <c r="F76" s="299"/>
      <c r="G76" s="299"/>
      <c r="H76" s="299"/>
      <c r="I76" s="299"/>
      <c r="J76" s="299"/>
    </row>
    <row r="77" hidden="1" spans="1:10">
      <c r="A77" s="309">
        <v>2121302</v>
      </c>
      <c r="B77" s="310" t="s">
        <v>2873</v>
      </c>
      <c r="C77" s="307">
        <f t="shared" si="1"/>
        <v>0</v>
      </c>
      <c r="D77" s="299"/>
      <c r="E77" s="299"/>
      <c r="F77" s="299"/>
      <c r="G77" s="299"/>
      <c r="H77" s="299"/>
      <c r="I77" s="299"/>
      <c r="J77" s="299"/>
    </row>
    <row r="78" hidden="1" spans="1:10">
      <c r="A78" s="309">
        <v>2121303</v>
      </c>
      <c r="B78" s="310" t="s">
        <v>2874</v>
      </c>
      <c r="C78" s="307">
        <f t="shared" si="1"/>
        <v>0</v>
      </c>
      <c r="D78" s="299"/>
      <c r="E78" s="299"/>
      <c r="F78" s="299"/>
      <c r="G78" s="299"/>
      <c r="H78" s="299"/>
      <c r="I78" s="299"/>
      <c r="J78" s="299"/>
    </row>
    <row r="79" hidden="1" spans="1:10">
      <c r="A79" s="309">
        <v>2121304</v>
      </c>
      <c r="B79" s="310" t="s">
        <v>2875</v>
      </c>
      <c r="C79" s="307">
        <f t="shared" si="1"/>
        <v>0</v>
      </c>
      <c r="D79" s="299"/>
      <c r="E79" s="299"/>
      <c r="F79" s="299"/>
      <c r="G79" s="299"/>
      <c r="H79" s="299"/>
      <c r="I79" s="299"/>
      <c r="J79" s="299"/>
    </row>
    <row r="80" spans="1:10">
      <c r="A80" s="309">
        <v>2121399</v>
      </c>
      <c r="B80" s="310" t="s">
        <v>2876</v>
      </c>
      <c r="C80" s="307">
        <f t="shared" si="1"/>
        <v>1104</v>
      </c>
      <c r="D80" s="299"/>
      <c r="E80" s="299"/>
      <c r="F80" s="299"/>
      <c r="G80" s="299"/>
      <c r="H80" s="299"/>
      <c r="I80" s="299">
        <v>1104</v>
      </c>
      <c r="J80" s="299"/>
    </row>
    <row r="81" hidden="1" spans="1:10">
      <c r="A81" s="309">
        <v>21214</v>
      </c>
      <c r="B81" s="310" t="s">
        <v>2877</v>
      </c>
      <c r="C81" s="307">
        <f t="shared" si="1"/>
        <v>0</v>
      </c>
      <c r="D81" s="299"/>
      <c r="E81" s="299"/>
      <c r="F81" s="299"/>
      <c r="G81" s="299"/>
      <c r="H81" s="299"/>
      <c r="I81" s="299"/>
      <c r="J81" s="299"/>
    </row>
    <row r="82" hidden="1" spans="1:10">
      <c r="A82" s="309">
        <v>2121401</v>
      </c>
      <c r="B82" s="310" t="s">
        <v>2878</v>
      </c>
      <c r="C82" s="307">
        <f t="shared" si="1"/>
        <v>0</v>
      </c>
      <c r="D82" s="299"/>
      <c r="E82" s="299"/>
      <c r="F82" s="299"/>
      <c r="G82" s="299"/>
      <c r="H82" s="299"/>
      <c r="I82" s="299"/>
      <c r="J82" s="299"/>
    </row>
    <row r="83" hidden="1" spans="1:10">
      <c r="A83" s="309">
        <v>2121402</v>
      </c>
      <c r="B83" s="310" t="s">
        <v>2879</v>
      </c>
      <c r="C83" s="307">
        <f t="shared" si="1"/>
        <v>0</v>
      </c>
      <c r="D83" s="299"/>
      <c r="E83" s="299"/>
      <c r="F83" s="299"/>
      <c r="G83" s="299"/>
      <c r="H83" s="299"/>
      <c r="I83" s="299"/>
      <c r="J83" s="299"/>
    </row>
    <row r="84" hidden="1" spans="1:10">
      <c r="A84" s="309">
        <v>2121499</v>
      </c>
      <c r="B84" s="310" t="s">
        <v>2880</v>
      </c>
      <c r="C84" s="307">
        <f t="shared" si="1"/>
        <v>0</v>
      </c>
      <c r="D84" s="299"/>
      <c r="E84" s="299"/>
      <c r="F84" s="299"/>
      <c r="G84" s="299"/>
      <c r="H84" s="299"/>
      <c r="I84" s="299"/>
      <c r="J84" s="299"/>
    </row>
    <row r="85" hidden="1" spans="1:10">
      <c r="A85" s="309">
        <v>21215</v>
      </c>
      <c r="B85" s="310" t="s">
        <v>2881</v>
      </c>
      <c r="C85" s="307">
        <f t="shared" si="1"/>
        <v>0</v>
      </c>
      <c r="D85" s="299"/>
      <c r="E85" s="299"/>
      <c r="F85" s="299"/>
      <c r="G85" s="299"/>
      <c r="H85" s="299"/>
      <c r="I85" s="299"/>
      <c r="J85" s="299"/>
    </row>
    <row r="86" hidden="1" spans="1:10">
      <c r="A86" s="309">
        <v>2121501</v>
      </c>
      <c r="B86" s="310" t="s">
        <v>2854</v>
      </c>
      <c r="C86" s="307">
        <f t="shared" si="1"/>
        <v>0</v>
      </c>
      <c r="D86" s="299"/>
      <c r="E86" s="299"/>
      <c r="F86" s="299"/>
      <c r="G86" s="299"/>
      <c r="H86" s="299"/>
      <c r="I86" s="299"/>
      <c r="J86" s="299"/>
    </row>
    <row r="87" hidden="1" spans="1:10">
      <c r="A87" s="309">
        <v>2121502</v>
      </c>
      <c r="B87" s="310" t="s">
        <v>2855</v>
      </c>
      <c r="C87" s="307">
        <f t="shared" si="1"/>
        <v>0</v>
      </c>
      <c r="D87" s="299"/>
      <c r="E87" s="299"/>
      <c r="F87" s="299"/>
      <c r="G87" s="299"/>
      <c r="H87" s="299"/>
      <c r="I87" s="299"/>
      <c r="J87" s="299"/>
    </row>
    <row r="88" hidden="1" spans="1:10">
      <c r="A88" s="309">
        <v>2121599</v>
      </c>
      <c r="B88" s="310" t="s">
        <v>2882</v>
      </c>
      <c r="C88" s="307">
        <f t="shared" si="1"/>
        <v>0</v>
      </c>
      <c r="D88" s="299"/>
      <c r="E88" s="299"/>
      <c r="F88" s="299"/>
      <c r="G88" s="299"/>
      <c r="H88" s="299"/>
      <c r="I88" s="299"/>
      <c r="J88" s="299"/>
    </row>
    <row r="89" hidden="1" spans="1:10">
      <c r="A89" s="309">
        <v>21216</v>
      </c>
      <c r="B89" s="310" t="s">
        <v>2883</v>
      </c>
      <c r="C89" s="307">
        <f t="shared" si="1"/>
        <v>0</v>
      </c>
      <c r="D89" s="299"/>
      <c r="E89" s="299"/>
      <c r="F89" s="299"/>
      <c r="G89" s="299"/>
      <c r="H89" s="299"/>
      <c r="I89" s="299"/>
      <c r="J89" s="299"/>
    </row>
    <row r="90" hidden="1" spans="1:10">
      <c r="A90" s="309">
        <v>2121601</v>
      </c>
      <c r="B90" s="310" t="s">
        <v>2854</v>
      </c>
      <c r="C90" s="307">
        <f t="shared" si="1"/>
        <v>0</v>
      </c>
      <c r="D90" s="299"/>
      <c r="E90" s="299"/>
      <c r="F90" s="299"/>
      <c r="G90" s="299"/>
      <c r="H90" s="299"/>
      <c r="I90" s="299"/>
      <c r="J90" s="299"/>
    </row>
    <row r="91" hidden="1" spans="1:10">
      <c r="A91" s="309">
        <v>2121602</v>
      </c>
      <c r="B91" s="310" t="s">
        <v>2855</v>
      </c>
      <c r="C91" s="307">
        <f t="shared" si="1"/>
        <v>0</v>
      </c>
      <c r="D91" s="299"/>
      <c r="E91" s="299"/>
      <c r="F91" s="299"/>
      <c r="G91" s="299"/>
      <c r="H91" s="299"/>
      <c r="I91" s="299"/>
      <c r="J91" s="299"/>
    </row>
    <row r="92" hidden="1" spans="1:10">
      <c r="A92" s="309">
        <v>2121699</v>
      </c>
      <c r="B92" s="310" t="s">
        <v>2884</v>
      </c>
      <c r="C92" s="307">
        <f t="shared" si="1"/>
        <v>0</v>
      </c>
      <c r="D92" s="299"/>
      <c r="E92" s="299"/>
      <c r="F92" s="299"/>
      <c r="G92" s="299"/>
      <c r="H92" s="299"/>
      <c r="I92" s="299"/>
      <c r="J92" s="299"/>
    </row>
    <row r="93" hidden="1" spans="1:10">
      <c r="A93" s="309">
        <v>21217</v>
      </c>
      <c r="B93" s="310" t="s">
        <v>2885</v>
      </c>
      <c r="C93" s="307">
        <f t="shared" si="1"/>
        <v>0</v>
      </c>
      <c r="D93" s="299"/>
      <c r="E93" s="299"/>
      <c r="F93" s="299"/>
      <c r="G93" s="299"/>
      <c r="H93" s="299"/>
      <c r="I93" s="299"/>
      <c r="J93" s="299"/>
    </row>
    <row r="94" hidden="1" spans="1:10">
      <c r="A94" s="309">
        <v>2121701</v>
      </c>
      <c r="B94" s="310" t="s">
        <v>2872</v>
      </c>
      <c r="C94" s="307">
        <f t="shared" si="1"/>
        <v>0</v>
      </c>
      <c r="D94" s="299"/>
      <c r="E94" s="299"/>
      <c r="F94" s="299"/>
      <c r="G94" s="299"/>
      <c r="H94" s="299"/>
      <c r="I94" s="299"/>
      <c r="J94" s="299"/>
    </row>
    <row r="95" hidden="1" spans="1:10">
      <c r="A95" s="309">
        <v>2121702</v>
      </c>
      <c r="B95" s="310" t="s">
        <v>2873</v>
      </c>
      <c r="C95" s="307">
        <f t="shared" si="1"/>
        <v>0</v>
      </c>
      <c r="D95" s="299"/>
      <c r="E95" s="299"/>
      <c r="F95" s="299"/>
      <c r="G95" s="299"/>
      <c r="H95" s="299"/>
      <c r="I95" s="299"/>
      <c r="J95" s="299"/>
    </row>
    <row r="96" hidden="1" spans="1:10">
      <c r="A96" s="309">
        <v>2121703</v>
      </c>
      <c r="B96" s="310" t="s">
        <v>2874</v>
      </c>
      <c r="C96" s="307">
        <f t="shared" si="1"/>
        <v>0</v>
      </c>
      <c r="D96" s="299"/>
      <c r="E96" s="299"/>
      <c r="F96" s="299"/>
      <c r="G96" s="299"/>
      <c r="H96" s="299"/>
      <c r="I96" s="299"/>
      <c r="J96" s="299"/>
    </row>
    <row r="97" hidden="1" spans="1:10">
      <c r="A97" s="309">
        <v>2121704</v>
      </c>
      <c r="B97" s="310" t="s">
        <v>2875</v>
      </c>
      <c r="C97" s="307">
        <f t="shared" si="1"/>
        <v>0</v>
      </c>
      <c r="D97" s="299"/>
      <c r="E97" s="299"/>
      <c r="F97" s="299"/>
      <c r="G97" s="299"/>
      <c r="H97" s="299"/>
      <c r="I97" s="299"/>
      <c r="J97" s="299"/>
    </row>
    <row r="98" hidden="1" spans="1:10">
      <c r="A98" s="309">
        <v>2121799</v>
      </c>
      <c r="B98" s="310" t="s">
        <v>2886</v>
      </c>
      <c r="C98" s="307">
        <f t="shared" si="1"/>
        <v>0</v>
      </c>
      <c r="D98" s="299"/>
      <c r="E98" s="299"/>
      <c r="F98" s="299"/>
      <c r="G98" s="299"/>
      <c r="H98" s="299"/>
      <c r="I98" s="299"/>
      <c r="J98" s="299"/>
    </row>
    <row r="99" hidden="1" spans="1:10">
      <c r="A99" s="309">
        <v>21218</v>
      </c>
      <c r="B99" s="310" t="s">
        <v>2887</v>
      </c>
      <c r="C99" s="307">
        <f t="shared" si="1"/>
        <v>0</v>
      </c>
      <c r="D99" s="299"/>
      <c r="E99" s="299"/>
      <c r="F99" s="299"/>
      <c r="G99" s="299"/>
      <c r="H99" s="299"/>
      <c r="I99" s="299"/>
      <c r="J99" s="299"/>
    </row>
    <row r="100" hidden="1" spans="1:10">
      <c r="A100" s="309">
        <v>2121801</v>
      </c>
      <c r="B100" s="310" t="s">
        <v>2878</v>
      </c>
      <c r="C100" s="307">
        <f t="shared" si="1"/>
        <v>0</v>
      </c>
      <c r="D100" s="299"/>
      <c r="E100" s="299"/>
      <c r="F100" s="299"/>
      <c r="G100" s="299"/>
      <c r="H100" s="299"/>
      <c r="I100" s="299"/>
      <c r="J100" s="299"/>
    </row>
    <row r="101" hidden="1" spans="1:10">
      <c r="A101" s="309">
        <v>2121899</v>
      </c>
      <c r="B101" s="310" t="s">
        <v>2888</v>
      </c>
      <c r="C101" s="307">
        <f t="shared" si="1"/>
        <v>0</v>
      </c>
      <c r="D101" s="299"/>
      <c r="E101" s="299"/>
      <c r="F101" s="299"/>
      <c r="G101" s="299"/>
      <c r="H101" s="299"/>
      <c r="I101" s="299"/>
      <c r="J101" s="299"/>
    </row>
    <row r="102" hidden="1" spans="1:10">
      <c r="A102" s="309">
        <v>21219</v>
      </c>
      <c r="B102" s="310" t="s">
        <v>2889</v>
      </c>
      <c r="C102" s="307">
        <f t="shared" si="1"/>
        <v>0</v>
      </c>
      <c r="D102" s="299"/>
      <c r="E102" s="299"/>
      <c r="F102" s="299"/>
      <c r="G102" s="299"/>
      <c r="H102" s="299"/>
      <c r="I102" s="299"/>
      <c r="J102" s="299"/>
    </row>
    <row r="103" hidden="1" spans="1:10">
      <c r="A103" s="309">
        <v>2121901</v>
      </c>
      <c r="B103" s="310" t="s">
        <v>2854</v>
      </c>
      <c r="C103" s="307">
        <f t="shared" si="1"/>
        <v>0</v>
      </c>
      <c r="D103" s="299"/>
      <c r="E103" s="299"/>
      <c r="F103" s="299"/>
      <c r="G103" s="299"/>
      <c r="H103" s="299"/>
      <c r="I103" s="299"/>
      <c r="J103" s="299"/>
    </row>
    <row r="104" hidden="1" spans="1:10">
      <c r="A104" s="309">
        <v>2121902</v>
      </c>
      <c r="B104" s="310" t="s">
        <v>2855</v>
      </c>
      <c r="C104" s="307">
        <f t="shared" si="1"/>
        <v>0</v>
      </c>
      <c r="D104" s="299"/>
      <c r="E104" s="299"/>
      <c r="F104" s="299"/>
      <c r="G104" s="299"/>
      <c r="H104" s="299"/>
      <c r="I104" s="299"/>
      <c r="J104" s="299"/>
    </row>
    <row r="105" hidden="1" spans="1:10">
      <c r="A105" s="309">
        <v>2121903</v>
      </c>
      <c r="B105" s="310" t="s">
        <v>2856</v>
      </c>
      <c r="C105" s="307">
        <f t="shared" si="1"/>
        <v>0</v>
      </c>
      <c r="D105" s="299"/>
      <c r="E105" s="299"/>
      <c r="F105" s="299"/>
      <c r="G105" s="299"/>
      <c r="H105" s="299"/>
      <c r="I105" s="299"/>
      <c r="J105" s="299"/>
    </row>
    <row r="106" hidden="1" spans="1:10">
      <c r="A106" s="309">
        <v>2121904</v>
      </c>
      <c r="B106" s="310" t="s">
        <v>2857</v>
      </c>
      <c r="C106" s="307">
        <f t="shared" si="1"/>
        <v>0</v>
      </c>
      <c r="D106" s="299"/>
      <c r="E106" s="299"/>
      <c r="F106" s="299"/>
      <c r="G106" s="299"/>
      <c r="H106" s="299"/>
      <c r="I106" s="299"/>
      <c r="J106" s="299"/>
    </row>
    <row r="107" hidden="1" spans="1:10">
      <c r="A107" s="309">
        <v>2121905</v>
      </c>
      <c r="B107" s="310" t="s">
        <v>2860</v>
      </c>
      <c r="C107" s="307">
        <f t="shared" si="1"/>
        <v>0</v>
      </c>
      <c r="D107" s="299"/>
      <c r="E107" s="299"/>
      <c r="F107" s="299"/>
      <c r="G107" s="299"/>
      <c r="H107" s="299"/>
      <c r="I107" s="299"/>
      <c r="J107" s="299"/>
    </row>
    <row r="108" hidden="1" spans="1:10">
      <c r="A108" s="309">
        <v>2121906</v>
      </c>
      <c r="B108" s="310" t="s">
        <v>2862</v>
      </c>
      <c r="C108" s="307">
        <f t="shared" si="1"/>
        <v>0</v>
      </c>
      <c r="D108" s="299"/>
      <c r="E108" s="299"/>
      <c r="F108" s="299"/>
      <c r="G108" s="299"/>
      <c r="H108" s="299"/>
      <c r="I108" s="299"/>
      <c r="J108" s="299"/>
    </row>
    <row r="109" hidden="1" spans="1:10">
      <c r="A109" s="309">
        <v>2121907</v>
      </c>
      <c r="B109" s="310" t="s">
        <v>2863</v>
      </c>
      <c r="C109" s="307">
        <f t="shared" ref="C109:C172" si="2">D109+E109+F109+G109+H109+I109+J109</f>
        <v>0</v>
      </c>
      <c r="D109" s="299"/>
      <c r="E109" s="299"/>
      <c r="F109" s="299"/>
      <c r="G109" s="299"/>
      <c r="H109" s="299"/>
      <c r="I109" s="299"/>
      <c r="J109" s="299"/>
    </row>
    <row r="110" hidden="1" spans="1:10">
      <c r="A110" s="309">
        <v>2121999</v>
      </c>
      <c r="B110" s="310" t="s">
        <v>2890</v>
      </c>
      <c r="C110" s="307">
        <f t="shared" si="2"/>
        <v>0</v>
      </c>
      <c r="D110" s="299"/>
      <c r="E110" s="299"/>
      <c r="F110" s="299"/>
      <c r="G110" s="299"/>
      <c r="H110" s="299"/>
      <c r="I110" s="299"/>
      <c r="J110" s="299"/>
    </row>
    <row r="111" spans="1:10">
      <c r="A111" s="309">
        <v>21298</v>
      </c>
      <c r="B111" s="310" t="s">
        <v>2839</v>
      </c>
      <c r="C111" s="307">
        <f t="shared" si="2"/>
        <v>43225</v>
      </c>
      <c r="D111" s="299"/>
      <c r="E111" s="299"/>
      <c r="F111" s="299"/>
      <c r="G111" s="299"/>
      <c r="H111" s="299">
        <v>17062</v>
      </c>
      <c r="I111" s="299">
        <v>26163</v>
      </c>
      <c r="J111" s="299"/>
    </row>
    <row r="112" spans="1:10">
      <c r="A112" s="309">
        <v>2129801</v>
      </c>
      <c r="B112" s="310" t="s">
        <v>2891</v>
      </c>
      <c r="C112" s="307">
        <f t="shared" si="2"/>
        <v>38765</v>
      </c>
      <c r="D112" s="299"/>
      <c r="E112" s="299"/>
      <c r="F112" s="299"/>
      <c r="G112" s="299"/>
      <c r="H112" s="299">
        <v>17062</v>
      </c>
      <c r="I112" s="299">
        <v>21703</v>
      </c>
      <c r="J112" s="299"/>
    </row>
    <row r="113" spans="1:10">
      <c r="A113" s="309">
        <v>2129899</v>
      </c>
      <c r="B113" s="312" t="s">
        <v>2892</v>
      </c>
      <c r="C113" s="307">
        <f t="shared" si="2"/>
        <v>4460</v>
      </c>
      <c r="D113" s="299"/>
      <c r="E113" s="299"/>
      <c r="F113" s="299"/>
      <c r="G113" s="299"/>
      <c r="H113" s="299"/>
      <c r="I113" s="299">
        <v>4460</v>
      </c>
      <c r="J113" s="299"/>
    </row>
    <row r="114" spans="1:10">
      <c r="A114" s="309">
        <v>213</v>
      </c>
      <c r="B114" s="310" t="s">
        <v>2264</v>
      </c>
      <c r="C114" s="307">
        <f t="shared" si="2"/>
        <v>79789</v>
      </c>
      <c r="D114" s="299"/>
      <c r="E114" s="299"/>
      <c r="F114" s="299"/>
      <c r="G114" s="299"/>
      <c r="H114" s="299">
        <v>2353</v>
      </c>
      <c r="I114" s="299">
        <f>73507+3929</f>
        <v>77436</v>
      </c>
      <c r="J114" s="299"/>
    </row>
    <row r="115" spans="1:10">
      <c r="A115" s="309">
        <v>21366</v>
      </c>
      <c r="B115" s="310" t="s">
        <v>2893</v>
      </c>
      <c r="C115" s="307">
        <f t="shared" si="2"/>
        <v>595</v>
      </c>
      <c r="D115" s="299"/>
      <c r="E115" s="299"/>
      <c r="F115" s="299"/>
      <c r="G115" s="299"/>
      <c r="H115" s="299">
        <v>595</v>
      </c>
      <c r="I115" s="299"/>
      <c r="J115" s="299"/>
    </row>
    <row r="116" spans="1:10">
      <c r="A116" s="309">
        <v>2136601</v>
      </c>
      <c r="B116" s="310" t="s">
        <v>2837</v>
      </c>
      <c r="C116" s="307">
        <f t="shared" si="2"/>
        <v>595</v>
      </c>
      <c r="D116" s="299"/>
      <c r="E116" s="299"/>
      <c r="F116" s="299"/>
      <c r="G116" s="299"/>
      <c r="H116" s="299">
        <v>595</v>
      </c>
      <c r="I116" s="299"/>
      <c r="J116" s="299"/>
    </row>
    <row r="117" hidden="1" spans="1:10">
      <c r="A117" s="309">
        <v>2136602</v>
      </c>
      <c r="B117" s="310" t="s">
        <v>2894</v>
      </c>
      <c r="C117" s="307">
        <f t="shared" si="2"/>
        <v>0</v>
      </c>
      <c r="D117" s="299"/>
      <c r="E117" s="299"/>
      <c r="F117" s="299"/>
      <c r="G117" s="299"/>
      <c r="H117" s="299"/>
      <c r="I117" s="299"/>
      <c r="J117" s="299"/>
    </row>
    <row r="118" hidden="1" spans="1:10">
      <c r="A118" s="309">
        <v>2136603</v>
      </c>
      <c r="B118" s="310" t="s">
        <v>2895</v>
      </c>
      <c r="C118" s="307">
        <f t="shared" si="2"/>
        <v>0</v>
      </c>
      <c r="D118" s="299"/>
      <c r="E118" s="299"/>
      <c r="F118" s="299"/>
      <c r="G118" s="299"/>
      <c r="H118" s="299"/>
      <c r="I118" s="299"/>
      <c r="J118" s="299"/>
    </row>
    <row r="119" hidden="1" spans="1:10">
      <c r="A119" s="309">
        <v>2136699</v>
      </c>
      <c r="B119" s="310" t="s">
        <v>2896</v>
      </c>
      <c r="C119" s="307">
        <f t="shared" si="2"/>
        <v>0</v>
      </c>
      <c r="D119" s="299"/>
      <c r="E119" s="299"/>
      <c r="F119" s="299"/>
      <c r="G119" s="299"/>
      <c r="H119" s="299"/>
      <c r="I119" s="299"/>
      <c r="J119" s="299"/>
    </row>
    <row r="120" spans="1:10">
      <c r="A120" s="309">
        <v>21367</v>
      </c>
      <c r="B120" s="310" t="s">
        <v>2897</v>
      </c>
      <c r="C120" s="307">
        <f t="shared" si="2"/>
        <v>3992</v>
      </c>
      <c r="D120" s="299"/>
      <c r="E120" s="299"/>
      <c r="F120" s="299"/>
      <c r="G120" s="299"/>
      <c r="H120" s="299"/>
      <c r="I120" s="299">
        <v>3992</v>
      </c>
      <c r="J120" s="299"/>
    </row>
    <row r="121" spans="1:10">
      <c r="A121" s="309">
        <v>2136701</v>
      </c>
      <c r="B121" s="310" t="s">
        <v>2837</v>
      </c>
      <c r="C121" s="307">
        <f t="shared" si="2"/>
        <v>3268</v>
      </c>
      <c r="D121" s="299"/>
      <c r="E121" s="299"/>
      <c r="F121" s="299"/>
      <c r="G121" s="299"/>
      <c r="H121" s="299"/>
      <c r="I121" s="299">
        <v>3268</v>
      </c>
      <c r="J121" s="299"/>
    </row>
    <row r="122" spans="1:10">
      <c r="A122" s="309">
        <v>2136702</v>
      </c>
      <c r="B122" s="310" t="s">
        <v>2894</v>
      </c>
      <c r="C122" s="307">
        <f t="shared" si="2"/>
        <v>724</v>
      </c>
      <c r="D122" s="299"/>
      <c r="E122" s="299"/>
      <c r="F122" s="299"/>
      <c r="G122" s="299"/>
      <c r="H122" s="299"/>
      <c r="I122" s="299">
        <v>724</v>
      </c>
      <c r="J122" s="299"/>
    </row>
    <row r="123" hidden="1" spans="1:10">
      <c r="A123" s="309">
        <v>2136703</v>
      </c>
      <c r="B123" s="310" t="s">
        <v>2898</v>
      </c>
      <c r="C123" s="307">
        <f t="shared" si="2"/>
        <v>0</v>
      </c>
      <c r="D123" s="299"/>
      <c r="E123" s="299"/>
      <c r="F123" s="299"/>
      <c r="G123" s="299"/>
      <c r="H123" s="299"/>
      <c r="I123" s="299"/>
      <c r="J123" s="299"/>
    </row>
    <row r="124" hidden="1" spans="1:10">
      <c r="A124" s="309">
        <v>2136799</v>
      </c>
      <c r="B124" s="310" t="s">
        <v>2899</v>
      </c>
      <c r="C124" s="307">
        <f t="shared" si="2"/>
        <v>0</v>
      </c>
      <c r="D124" s="299"/>
      <c r="E124" s="299"/>
      <c r="F124" s="299"/>
      <c r="G124" s="299"/>
      <c r="H124" s="299"/>
      <c r="I124" s="299"/>
      <c r="J124" s="299"/>
    </row>
    <row r="125" spans="1:10">
      <c r="A125" s="309">
        <v>21369</v>
      </c>
      <c r="B125" s="310" t="s">
        <v>2900</v>
      </c>
      <c r="C125" s="307">
        <f t="shared" si="2"/>
        <v>54498</v>
      </c>
      <c r="D125" s="299"/>
      <c r="E125" s="299"/>
      <c r="F125" s="299"/>
      <c r="G125" s="299"/>
      <c r="H125" s="299"/>
      <c r="I125" s="299">
        <f>50569+3929</f>
        <v>54498</v>
      </c>
      <c r="J125" s="299"/>
    </row>
    <row r="126" hidden="1" spans="1:10">
      <c r="A126" s="309">
        <v>2136901</v>
      </c>
      <c r="B126" s="310" t="s">
        <v>2327</v>
      </c>
      <c r="C126" s="307">
        <f t="shared" si="2"/>
        <v>0</v>
      </c>
      <c r="D126" s="299"/>
      <c r="E126" s="299"/>
      <c r="F126" s="299"/>
      <c r="G126" s="299"/>
      <c r="H126" s="299"/>
      <c r="I126" s="299"/>
      <c r="J126" s="299"/>
    </row>
    <row r="127" spans="1:10">
      <c r="A127" s="309">
        <v>2136902</v>
      </c>
      <c r="B127" s="310" t="s">
        <v>2901</v>
      </c>
      <c r="C127" s="307">
        <f t="shared" si="2"/>
        <v>54498</v>
      </c>
      <c r="D127" s="299"/>
      <c r="E127" s="299"/>
      <c r="F127" s="299"/>
      <c r="G127" s="299"/>
      <c r="H127" s="299"/>
      <c r="I127" s="299">
        <f>50569+3929</f>
        <v>54498</v>
      </c>
      <c r="J127" s="299"/>
    </row>
    <row r="128" hidden="1" spans="1:10">
      <c r="A128" s="309">
        <v>2136903</v>
      </c>
      <c r="B128" s="310" t="s">
        <v>2902</v>
      </c>
      <c r="C128" s="307">
        <f t="shared" si="2"/>
        <v>0</v>
      </c>
      <c r="D128" s="299"/>
      <c r="E128" s="299"/>
      <c r="F128" s="299"/>
      <c r="G128" s="299"/>
      <c r="H128" s="299"/>
      <c r="I128" s="299"/>
      <c r="J128" s="299"/>
    </row>
    <row r="129" hidden="1" spans="1:10">
      <c r="A129" s="309">
        <v>2136999</v>
      </c>
      <c r="B129" s="310" t="s">
        <v>2903</v>
      </c>
      <c r="C129" s="307">
        <f t="shared" si="2"/>
        <v>0</v>
      </c>
      <c r="D129" s="299"/>
      <c r="E129" s="299"/>
      <c r="F129" s="299"/>
      <c r="G129" s="299"/>
      <c r="H129" s="299"/>
      <c r="I129" s="299"/>
      <c r="J129" s="299"/>
    </row>
    <row r="130" hidden="1" spans="1:10">
      <c r="A130" s="309">
        <v>21370</v>
      </c>
      <c r="B130" s="310" t="s">
        <v>2904</v>
      </c>
      <c r="C130" s="307">
        <f t="shared" si="2"/>
        <v>0</v>
      </c>
      <c r="D130" s="299"/>
      <c r="E130" s="299"/>
      <c r="F130" s="299"/>
      <c r="G130" s="299"/>
      <c r="H130" s="299"/>
      <c r="I130" s="299"/>
      <c r="J130" s="299"/>
    </row>
    <row r="131" hidden="1" spans="1:10">
      <c r="A131" s="309">
        <v>2137001</v>
      </c>
      <c r="B131" s="310" t="s">
        <v>2837</v>
      </c>
      <c r="C131" s="307">
        <f t="shared" si="2"/>
        <v>0</v>
      </c>
      <c r="D131" s="299"/>
      <c r="E131" s="299"/>
      <c r="F131" s="299"/>
      <c r="G131" s="299"/>
      <c r="H131" s="299"/>
      <c r="I131" s="299"/>
      <c r="J131" s="299"/>
    </row>
    <row r="132" hidden="1" spans="1:10">
      <c r="A132" s="309">
        <v>2137099</v>
      </c>
      <c r="B132" s="310" t="s">
        <v>2905</v>
      </c>
      <c r="C132" s="307">
        <f t="shared" si="2"/>
        <v>0</v>
      </c>
      <c r="D132" s="299"/>
      <c r="E132" s="299"/>
      <c r="F132" s="299"/>
      <c r="G132" s="299"/>
      <c r="H132" s="299"/>
      <c r="I132" s="299"/>
      <c r="J132" s="299"/>
    </row>
    <row r="133" hidden="1" spans="1:10">
      <c r="A133" s="309">
        <v>21371</v>
      </c>
      <c r="B133" s="310" t="s">
        <v>2906</v>
      </c>
      <c r="C133" s="307">
        <f t="shared" si="2"/>
        <v>0</v>
      </c>
      <c r="D133" s="299"/>
      <c r="E133" s="299"/>
      <c r="F133" s="299"/>
      <c r="G133" s="299"/>
      <c r="H133" s="299"/>
      <c r="I133" s="299"/>
      <c r="J133" s="299"/>
    </row>
    <row r="134" hidden="1" spans="1:10">
      <c r="A134" s="309">
        <v>2137101</v>
      </c>
      <c r="B134" s="310" t="s">
        <v>2327</v>
      </c>
      <c r="C134" s="307">
        <f t="shared" si="2"/>
        <v>0</v>
      </c>
      <c r="D134" s="299"/>
      <c r="E134" s="299"/>
      <c r="F134" s="299"/>
      <c r="G134" s="299"/>
      <c r="H134" s="299"/>
      <c r="I134" s="299"/>
      <c r="J134" s="299"/>
    </row>
    <row r="135" hidden="1" spans="1:10">
      <c r="A135" s="309">
        <v>2137102</v>
      </c>
      <c r="B135" s="310" t="s">
        <v>2907</v>
      </c>
      <c r="C135" s="307">
        <f t="shared" si="2"/>
        <v>0</v>
      </c>
      <c r="D135" s="299"/>
      <c r="E135" s="299"/>
      <c r="F135" s="299"/>
      <c r="G135" s="299"/>
      <c r="H135" s="299"/>
      <c r="I135" s="299"/>
      <c r="J135" s="299"/>
    </row>
    <row r="136" hidden="1" spans="1:10">
      <c r="A136" s="309">
        <v>2137103</v>
      </c>
      <c r="B136" s="310" t="s">
        <v>2902</v>
      </c>
      <c r="C136" s="307">
        <f t="shared" si="2"/>
        <v>0</v>
      </c>
      <c r="D136" s="299"/>
      <c r="E136" s="299"/>
      <c r="F136" s="299"/>
      <c r="G136" s="299"/>
      <c r="H136" s="299"/>
      <c r="I136" s="299"/>
      <c r="J136" s="299"/>
    </row>
    <row r="137" hidden="1" spans="1:10">
      <c r="A137" s="309">
        <v>2137199</v>
      </c>
      <c r="B137" s="310" t="s">
        <v>2908</v>
      </c>
      <c r="C137" s="307">
        <f t="shared" si="2"/>
        <v>0</v>
      </c>
      <c r="D137" s="299"/>
      <c r="E137" s="299"/>
      <c r="F137" s="299"/>
      <c r="G137" s="299"/>
      <c r="H137" s="299"/>
      <c r="I137" s="299"/>
      <c r="J137" s="299"/>
    </row>
    <row r="138" spans="1:10">
      <c r="A138" s="309">
        <v>21372</v>
      </c>
      <c r="B138" s="310" t="s">
        <v>2909</v>
      </c>
      <c r="C138" s="307">
        <f t="shared" si="2"/>
        <v>3563</v>
      </c>
      <c r="D138" s="299"/>
      <c r="E138" s="299"/>
      <c r="F138" s="299"/>
      <c r="G138" s="299"/>
      <c r="H138" s="299">
        <v>1618</v>
      </c>
      <c r="I138" s="299">
        <v>1945</v>
      </c>
      <c r="J138" s="299"/>
    </row>
    <row r="139" spans="1:10">
      <c r="A139" s="309">
        <v>2137201</v>
      </c>
      <c r="B139" s="310" t="s">
        <v>2910</v>
      </c>
      <c r="C139" s="307">
        <f t="shared" si="2"/>
        <v>2054</v>
      </c>
      <c r="D139" s="299"/>
      <c r="E139" s="299"/>
      <c r="F139" s="299"/>
      <c r="G139" s="299"/>
      <c r="H139" s="299">
        <v>1618</v>
      </c>
      <c r="I139" s="299">
        <v>436</v>
      </c>
      <c r="J139" s="299"/>
    </row>
    <row r="140" spans="1:10">
      <c r="A140" s="309">
        <v>2137202</v>
      </c>
      <c r="B140" s="310" t="s">
        <v>2837</v>
      </c>
      <c r="C140" s="307">
        <f t="shared" si="2"/>
        <v>1499</v>
      </c>
      <c r="D140" s="299"/>
      <c r="E140" s="299"/>
      <c r="F140" s="299"/>
      <c r="G140" s="299"/>
      <c r="H140" s="299"/>
      <c r="I140" s="299">
        <v>1499</v>
      </c>
      <c r="J140" s="299"/>
    </row>
    <row r="141" spans="1:10">
      <c r="A141" s="309">
        <v>2137299</v>
      </c>
      <c r="B141" s="310" t="s">
        <v>2911</v>
      </c>
      <c r="C141" s="307">
        <f t="shared" si="2"/>
        <v>10</v>
      </c>
      <c r="D141" s="299"/>
      <c r="E141" s="299"/>
      <c r="F141" s="299"/>
      <c r="G141" s="299"/>
      <c r="H141" s="299"/>
      <c r="I141" s="299">
        <v>10</v>
      </c>
      <c r="J141" s="299"/>
    </row>
    <row r="142" spans="1:10">
      <c r="A142" s="309">
        <v>21373</v>
      </c>
      <c r="B142" s="310" t="s">
        <v>2912</v>
      </c>
      <c r="C142" s="307">
        <f t="shared" si="2"/>
        <v>246</v>
      </c>
      <c r="D142" s="299"/>
      <c r="E142" s="299"/>
      <c r="F142" s="299"/>
      <c r="G142" s="299"/>
      <c r="H142" s="299">
        <v>140</v>
      </c>
      <c r="I142" s="299">
        <v>106</v>
      </c>
      <c r="J142" s="299"/>
    </row>
    <row r="143" spans="1:10">
      <c r="A143" s="309">
        <v>2137302</v>
      </c>
      <c r="B143" s="310" t="s">
        <v>2837</v>
      </c>
      <c r="C143" s="307">
        <f t="shared" si="2"/>
        <v>246</v>
      </c>
      <c r="D143" s="299"/>
      <c r="E143" s="299"/>
      <c r="F143" s="299"/>
      <c r="G143" s="299"/>
      <c r="H143" s="299">
        <v>140</v>
      </c>
      <c r="I143" s="299">
        <v>106</v>
      </c>
      <c r="J143" s="299"/>
    </row>
    <row r="144" hidden="1" spans="1:10">
      <c r="A144" s="309">
        <v>2137399</v>
      </c>
      <c r="B144" s="310" t="s">
        <v>2913</v>
      </c>
      <c r="C144" s="307">
        <f t="shared" si="2"/>
        <v>0</v>
      </c>
      <c r="D144" s="299"/>
      <c r="E144" s="299"/>
      <c r="F144" s="299"/>
      <c r="G144" s="299"/>
      <c r="H144" s="299"/>
      <c r="I144" s="299"/>
      <c r="J144" s="299"/>
    </row>
    <row r="145" spans="1:10">
      <c r="A145" s="309">
        <v>21398</v>
      </c>
      <c r="B145" s="312" t="s">
        <v>2914</v>
      </c>
      <c r="C145" s="307">
        <f t="shared" si="2"/>
        <v>16895</v>
      </c>
      <c r="D145" s="299"/>
      <c r="E145" s="299"/>
      <c r="F145" s="299"/>
      <c r="G145" s="299"/>
      <c r="H145" s="299"/>
      <c r="I145" s="299">
        <v>16895</v>
      </c>
      <c r="J145" s="299"/>
    </row>
    <row r="146" spans="1:10">
      <c r="A146" s="309">
        <v>2139801</v>
      </c>
      <c r="B146" s="312" t="s">
        <v>2915</v>
      </c>
      <c r="C146" s="307">
        <f t="shared" si="2"/>
        <v>4940</v>
      </c>
      <c r="D146" s="299"/>
      <c r="E146" s="299"/>
      <c r="F146" s="299"/>
      <c r="G146" s="299"/>
      <c r="H146" s="299"/>
      <c r="I146" s="299">
        <v>4940</v>
      </c>
      <c r="J146" s="299"/>
    </row>
    <row r="147" spans="1:10">
      <c r="A147" s="309">
        <v>2139802</v>
      </c>
      <c r="B147" s="312" t="s">
        <v>2916</v>
      </c>
      <c r="C147" s="307">
        <f t="shared" si="2"/>
        <v>11955</v>
      </c>
      <c r="D147" s="299"/>
      <c r="E147" s="299"/>
      <c r="F147" s="299"/>
      <c r="G147" s="299"/>
      <c r="H147" s="299"/>
      <c r="I147" s="299">
        <v>11955</v>
      </c>
      <c r="J147" s="299"/>
    </row>
    <row r="148" hidden="1" spans="1:10">
      <c r="A148" s="309">
        <v>214</v>
      </c>
      <c r="B148" s="310" t="s">
        <v>2356</v>
      </c>
      <c r="C148" s="307">
        <f t="shared" si="2"/>
        <v>0</v>
      </c>
      <c r="D148" s="299"/>
      <c r="E148" s="299"/>
      <c r="F148" s="299"/>
      <c r="G148" s="299"/>
      <c r="H148" s="299"/>
      <c r="I148" s="299"/>
      <c r="J148" s="299"/>
    </row>
    <row r="149" hidden="1" spans="1:10">
      <c r="A149" s="309">
        <v>21460</v>
      </c>
      <c r="B149" s="310" t="s">
        <v>2917</v>
      </c>
      <c r="C149" s="307">
        <f t="shared" si="2"/>
        <v>0</v>
      </c>
      <c r="D149" s="299"/>
      <c r="E149" s="299"/>
      <c r="F149" s="299"/>
      <c r="G149" s="299"/>
      <c r="H149" s="299"/>
      <c r="I149" s="299"/>
      <c r="J149" s="299"/>
    </row>
    <row r="150" hidden="1" spans="1:10">
      <c r="A150" s="309">
        <v>2146001</v>
      </c>
      <c r="B150" s="310" t="s">
        <v>2358</v>
      </c>
      <c r="C150" s="307">
        <f t="shared" si="2"/>
        <v>0</v>
      </c>
      <c r="D150" s="299"/>
      <c r="E150" s="299"/>
      <c r="F150" s="299"/>
      <c r="G150" s="299"/>
      <c r="H150" s="299"/>
      <c r="I150" s="299"/>
      <c r="J150" s="299"/>
    </row>
    <row r="151" hidden="1" spans="1:10">
      <c r="A151" s="309">
        <v>2146002</v>
      </c>
      <c r="B151" s="310" t="s">
        <v>2359</v>
      </c>
      <c r="C151" s="307">
        <f t="shared" si="2"/>
        <v>0</v>
      </c>
      <c r="D151" s="299"/>
      <c r="E151" s="299"/>
      <c r="F151" s="299"/>
      <c r="G151" s="299"/>
      <c r="H151" s="299"/>
      <c r="I151" s="299"/>
      <c r="J151" s="299"/>
    </row>
    <row r="152" hidden="1" spans="1:10">
      <c r="A152" s="309">
        <v>2146003</v>
      </c>
      <c r="B152" s="310" t="s">
        <v>2918</v>
      </c>
      <c r="C152" s="307">
        <f t="shared" si="2"/>
        <v>0</v>
      </c>
      <c r="D152" s="299"/>
      <c r="E152" s="299"/>
      <c r="F152" s="299"/>
      <c r="G152" s="299"/>
      <c r="H152" s="299"/>
      <c r="I152" s="299"/>
      <c r="J152" s="299"/>
    </row>
    <row r="153" hidden="1" spans="1:10">
      <c r="A153" s="309">
        <v>2146099</v>
      </c>
      <c r="B153" s="310" t="s">
        <v>2919</v>
      </c>
      <c r="C153" s="307">
        <f t="shared" si="2"/>
        <v>0</v>
      </c>
      <c r="D153" s="299"/>
      <c r="E153" s="299"/>
      <c r="F153" s="299"/>
      <c r="G153" s="299"/>
      <c r="H153" s="299"/>
      <c r="I153" s="299"/>
      <c r="J153" s="299"/>
    </row>
    <row r="154" hidden="1" spans="1:10">
      <c r="A154" s="309">
        <v>21462</v>
      </c>
      <c r="B154" s="310" t="s">
        <v>2920</v>
      </c>
      <c r="C154" s="307">
        <f t="shared" si="2"/>
        <v>0</v>
      </c>
      <c r="D154" s="299"/>
      <c r="E154" s="299"/>
      <c r="F154" s="299"/>
      <c r="G154" s="299"/>
      <c r="H154" s="299"/>
      <c r="I154" s="299"/>
      <c r="J154" s="299"/>
    </row>
    <row r="155" hidden="1" spans="1:10">
      <c r="A155" s="309">
        <v>2146201</v>
      </c>
      <c r="B155" s="310" t="s">
        <v>2918</v>
      </c>
      <c r="C155" s="307">
        <f t="shared" si="2"/>
        <v>0</v>
      </c>
      <c r="D155" s="299"/>
      <c r="E155" s="299"/>
      <c r="F155" s="299"/>
      <c r="G155" s="299"/>
      <c r="H155" s="299"/>
      <c r="I155" s="299"/>
      <c r="J155" s="299"/>
    </row>
    <row r="156" hidden="1" spans="1:10">
      <c r="A156" s="309">
        <v>2146202</v>
      </c>
      <c r="B156" s="310" t="s">
        <v>2921</v>
      </c>
      <c r="C156" s="307">
        <f t="shared" si="2"/>
        <v>0</v>
      </c>
      <c r="D156" s="299"/>
      <c r="E156" s="299"/>
      <c r="F156" s="299"/>
      <c r="G156" s="299"/>
      <c r="H156" s="299"/>
      <c r="I156" s="299"/>
      <c r="J156" s="299"/>
    </row>
    <row r="157" hidden="1" spans="1:10">
      <c r="A157" s="309">
        <v>2146203</v>
      </c>
      <c r="B157" s="310" t="s">
        <v>2922</v>
      </c>
      <c r="C157" s="307">
        <f t="shared" si="2"/>
        <v>0</v>
      </c>
      <c r="D157" s="299"/>
      <c r="E157" s="299"/>
      <c r="F157" s="299"/>
      <c r="G157" s="299"/>
      <c r="H157" s="299"/>
      <c r="I157" s="299"/>
      <c r="J157" s="299"/>
    </row>
    <row r="158" hidden="1" spans="1:10">
      <c r="A158" s="309">
        <v>2146299</v>
      </c>
      <c r="B158" s="310" t="s">
        <v>2923</v>
      </c>
      <c r="C158" s="307">
        <f t="shared" si="2"/>
        <v>0</v>
      </c>
      <c r="D158" s="299"/>
      <c r="E158" s="299"/>
      <c r="F158" s="299"/>
      <c r="G158" s="299"/>
      <c r="H158" s="299"/>
      <c r="I158" s="299"/>
      <c r="J158" s="299"/>
    </row>
    <row r="159" hidden="1" spans="1:10">
      <c r="A159" s="309">
        <v>21464</v>
      </c>
      <c r="B159" s="310" t="s">
        <v>2924</v>
      </c>
      <c r="C159" s="307">
        <f t="shared" si="2"/>
        <v>0</v>
      </c>
      <c r="D159" s="299"/>
      <c r="E159" s="299"/>
      <c r="F159" s="299"/>
      <c r="G159" s="299"/>
      <c r="H159" s="299"/>
      <c r="I159" s="299"/>
      <c r="J159" s="299"/>
    </row>
    <row r="160" hidden="1" spans="1:10">
      <c r="A160" s="309">
        <v>2146401</v>
      </c>
      <c r="B160" s="310" t="s">
        <v>2925</v>
      </c>
      <c r="C160" s="307">
        <f t="shared" si="2"/>
        <v>0</v>
      </c>
      <c r="D160" s="299"/>
      <c r="E160" s="299"/>
      <c r="F160" s="299"/>
      <c r="G160" s="299"/>
      <c r="H160" s="299"/>
      <c r="I160" s="299"/>
      <c r="J160" s="299"/>
    </row>
    <row r="161" hidden="1" spans="1:10">
      <c r="A161" s="309">
        <v>2146402</v>
      </c>
      <c r="B161" s="310" t="s">
        <v>2926</v>
      </c>
      <c r="C161" s="307">
        <f t="shared" si="2"/>
        <v>0</v>
      </c>
      <c r="D161" s="299"/>
      <c r="E161" s="299"/>
      <c r="F161" s="299"/>
      <c r="G161" s="299"/>
      <c r="H161" s="299"/>
      <c r="I161" s="299"/>
      <c r="J161" s="299"/>
    </row>
    <row r="162" hidden="1" spans="1:10">
      <c r="A162" s="309">
        <v>2146403</v>
      </c>
      <c r="B162" s="310" t="s">
        <v>2927</v>
      </c>
      <c r="C162" s="307">
        <f t="shared" si="2"/>
        <v>0</v>
      </c>
      <c r="D162" s="299"/>
      <c r="E162" s="299"/>
      <c r="F162" s="299"/>
      <c r="G162" s="299"/>
      <c r="H162" s="299"/>
      <c r="I162" s="299"/>
      <c r="J162" s="299"/>
    </row>
    <row r="163" hidden="1" spans="1:10">
      <c r="A163" s="309">
        <v>2146404</v>
      </c>
      <c r="B163" s="310" t="s">
        <v>2928</v>
      </c>
      <c r="C163" s="307">
        <f t="shared" si="2"/>
        <v>0</v>
      </c>
      <c r="D163" s="299"/>
      <c r="E163" s="299"/>
      <c r="F163" s="299"/>
      <c r="G163" s="299"/>
      <c r="H163" s="299"/>
      <c r="I163" s="299"/>
      <c r="J163" s="299"/>
    </row>
    <row r="164" hidden="1" spans="1:10">
      <c r="A164" s="309">
        <v>2146405</v>
      </c>
      <c r="B164" s="310" t="s">
        <v>2929</v>
      </c>
      <c r="C164" s="307">
        <f t="shared" si="2"/>
        <v>0</v>
      </c>
      <c r="D164" s="299"/>
      <c r="E164" s="299"/>
      <c r="F164" s="299"/>
      <c r="G164" s="299"/>
      <c r="H164" s="299"/>
      <c r="I164" s="299"/>
      <c r="J164" s="299"/>
    </row>
    <row r="165" hidden="1" spans="1:10">
      <c r="A165" s="309">
        <v>2146406</v>
      </c>
      <c r="B165" s="310" t="s">
        <v>2930</v>
      </c>
      <c r="C165" s="307">
        <f t="shared" si="2"/>
        <v>0</v>
      </c>
      <c r="D165" s="299"/>
      <c r="E165" s="299"/>
      <c r="F165" s="299"/>
      <c r="G165" s="299"/>
      <c r="H165" s="299"/>
      <c r="I165" s="299"/>
      <c r="J165" s="299"/>
    </row>
    <row r="166" hidden="1" spans="1:10">
      <c r="A166" s="309">
        <v>2146407</v>
      </c>
      <c r="B166" s="310" t="s">
        <v>2931</v>
      </c>
      <c r="C166" s="307">
        <f t="shared" si="2"/>
        <v>0</v>
      </c>
      <c r="D166" s="299"/>
      <c r="E166" s="299"/>
      <c r="F166" s="299"/>
      <c r="G166" s="299"/>
      <c r="H166" s="299"/>
      <c r="I166" s="299"/>
      <c r="J166" s="299"/>
    </row>
    <row r="167" hidden="1" spans="1:10">
      <c r="A167" s="309">
        <v>2146499</v>
      </c>
      <c r="B167" s="310" t="s">
        <v>2932</v>
      </c>
      <c r="C167" s="307">
        <f t="shared" si="2"/>
        <v>0</v>
      </c>
      <c r="D167" s="299"/>
      <c r="E167" s="299"/>
      <c r="F167" s="299"/>
      <c r="G167" s="299"/>
      <c r="H167" s="299"/>
      <c r="I167" s="299"/>
      <c r="J167" s="299"/>
    </row>
    <row r="168" hidden="1" spans="1:10">
      <c r="A168" s="309">
        <v>21468</v>
      </c>
      <c r="B168" s="310" t="s">
        <v>2933</v>
      </c>
      <c r="C168" s="307">
        <f t="shared" si="2"/>
        <v>0</v>
      </c>
      <c r="D168" s="299"/>
      <c r="E168" s="299"/>
      <c r="F168" s="299"/>
      <c r="G168" s="299"/>
      <c r="H168" s="299"/>
      <c r="I168" s="299"/>
      <c r="J168" s="299"/>
    </row>
    <row r="169" hidden="1" spans="1:10">
      <c r="A169" s="309">
        <v>2146801</v>
      </c>
      <c r="B169" s="310" t="s">
        <v>2934</v>
      </c>
      <c r="C169" s="307">
        <f t="shared" si="2"/>
        <v>0</v>
      </c>
      <c r="D169" s="299"/>
      <c r="E169" s="299"/>
      <c r="F169" s="299"/>
      <c r="G169" s="299"/>
      <c r="H169" s="299"/>
      <c r="I169" s="299"/>
      <c r="J169" s="299"/>
    </row>
    <row r="170" hidden="1" spans="1:10">
      <c r="A170" s="309">
        <v>2146802</v>
      </c>
      <c r="B170" s="310" t="s">
        <v>2935</v>
      </c>
      <c r="C170" s="307">
        <f t="shared" si="2"/>
        <v>0</v>
      </c>
      <c r="D170" s="299"/>
      <c r="E170" s="299"/>
      <c r="F170" s="299"/>
      <c r="G170" s="299"/>
      <c r="H170" s="299"/>
      <c r="I170" s="299"/>
      <c r="J170" s="299"/>
    </row>
    <row r="171" hidden="1" spans="1:10">
      <c r="A171" s="309">
        <v>2146803</v>
      </c>
      <c r="B171" s="310" t="s">
        <v>2936</v>
      </c>
      <c r="C171" s="307">
        <f t="shared" si="2"/>
        <v>0</v>
      </c>
      <c r="D171" s="299"/>
      <c r="E171" s="299"/>
      <c r="F171" s="299"/>
      <c r="G171" s="299"/>
      <c r="H171" s="299"/>
      <c r="I171" s="299"/>
      <c r="J171" s="299"/>
    </row>
    <row r="172" hidden="1" spans="1:10">
      <c r="A172" s="309">
        <v>2146804</v>
      </c>
      <c r="B172" s="310" t="s">
        <v>2937</v>
      </c>
      <c r="C172" s="307">
        <f t="shared" si="2"/>
        <v>0</v>
      </c>
      <c r="D172" s="299"/>
      <c r="E172" s="299"/>
      <c r="F172" s="299"/>
      <c r="G172" s="299"/>
      <c r="H172" s="299"/>
      <c r="I172" s="299"/>
      <c r="J172" s="299"/>
    </row>
    <row r="173" hidden="1" spans="1:10">
      <c r="A173" s="309">
        <v>2146805</v>
      </c>
      <c r="B173" s="310" t="s">
        <v>2938</v>
      </c>
      <c r="C173" s="307">
        <f t="shared" ref="C173:C236" si="3">D173+E173+F173+G173+H173+I173+J173</f>
        <v>0</v>
      </c>
      <c r="D173" s="299"/>
      <c r="E173" s="299"/>
      <c r="F173" s="299"/>
      <c r="G173" s="299"/>
      <c r="H173" s="299"/>
      <c r="I173" s="299"/>
      <c r="J173" s="299"/>
    </row>
    <row r="174" hidden="1" spans="1:10">
      <c r="A174" s="309">
        <v>2146899</v>
      </c>
      <c r="B174" s="310" t="s">
        <v>2939</v>
      </c>
      <c r="C174" s="307">
        <f t="shared" si="3"/>
        <v>0</v>
      </c>
      <c r="D174" s="299"/>
      <c r="E174" s="299"/>
      <c r="F174" s="299"/>
      <c r="G174" s="299"/>
      <c r="H174" s="299"/>
      <c r="I174" s="299"/>
      <c r="J174" s="299"/>
    </row>
    <row r="175" hidden="1" spans="1:10">
      <c r="A175" s="309">
        <v>21469</v>
      </c>
      <c r="B175" s="310" t="s">
        <v>2940</v>
      </c>
      <c r="C175" s="307">
        <f t="shared" si="3"/>
        <v>0</v>
      </c>
      <c r="D175" s="299"/>
      <c r="E175" s="299"/>
      <c r="F175" s="299"/>
      <c r="G175" s="299"/>
      <c r="H175" s="299"/>
      <c r="I175" s="299"/>
      <c r="J175" s="299"/>
    </row>
    <row r="176" hidden="1" spans="1:10">
      <c r="A176" s="309">
        <v>2146901</v>
      </c>
      <c r="B176" s="310" t="s">
        <v>2941</v>
      </c>
      <c r="C176" s="307">
        <f t="shared" si="3"/>
        <v>0</v>
      </c>
      <c r="D176" s="299"/>
      <c r="E176" s="299"/>
      <c r="F176" s="299"/>
      <c r="G176" s="299"/>
      <c r="H176" s="299"/>
      <c r="I176" s="299"/>
      <c r="J176" s="299"/>
    </row>
    <row r="177" hidden="1" spans="1:10">
      <c r="A177" s="309">
        <v>2146902</v>
      </c>
      <c r="B177" s="310" t="s">
        <v>2385</v>
      </c>
      <c r="C177" s="307">
        <f t="shared" si="3"/>
        <v>0</v>
      </c>
      <c r="D177" s="299"/>
      <c r="E177" s="299"/>
      <c r="F177" s="299"/>
      <c r="G177" s="299"/>
      <c r="H177" s="299"/>
      <c r="I177" s="299"/>
      <c r="J177" s="299"/>
    </row>
    <row r="178" hidden="1" spans="1:10">
      <c r="A178" s="309">
        <v>2146903</v>
      </c>
      <c r="B178" s="310" t="s">
        <v>2942</v>
      </c>
      <c r="C178" s="307">
        <f t="shared" si="3"/>
        <v>0</v>
      </c>
      <c r="D178" s="299"/>
      <c r="E178" s="299"/>
      <c r="F178" s="299"/>
      <c r="G178" s="299"/>
      <c r="H178" s="299"/>
      <c r="I178" s="299"/>
      <c r="J178" s="299"/>
    </row>
    <row r="179" hidden="1" spans="1:10">
      <c r="A179" s="309">
        <v>2146904</v>
      </c>
      <c r="B179" s="310" t="s">
        <v>2943</v>
      </c>
      <c r="C179" s="307">
        <f t="shared" si="3"/>
        <v>0</v>
      </c>
      <c r="D179" s="299"/>
      <c r="E179" s="299"/>
      <c r="F179" s="299"/>
      <c r="G179" s="299"/>
      <c r="H179" s="299"/>
      <c r="I179" s="299"/>
      <c r="J179" s="299"/>
    </row>
    <row r="180" hidden="1" spans="1:10">
      <c r="A180" s="309">
        <v>2146906</v>
      </c>
      <c r="B180" s="310" t="s">
        <v>2944</v>
      </c>
      <c r="C180" s="307">
        <f t="shared" si="3"/>
        <v>0</v>
      </c>
      <c r="D180" s="299"/>
      <c r="E180" s="299"/>
      <c r="F180" s="299"/>
      <c r="G180" s="299"/>
      <c r="H180" s="299"/>
      <c r="I180" s="299"/>
      <c r="J180" s="299"/>
    </row>
    <row r="181" hidden="1" spans="1:10">
      <c r="A181" s="309">
        <v>2146907</v>
      </c>
      <c r="B181" s="310" t="s">
        <v>2945</v>
      </c>
      <c r="C181" s="307">
        <f t="shared" si="3"/>
        <v>0</v>
      </c>
      <c r="D181" s="299"/>
      <c r="E181" s="299"/>
      <c r="F181" s="299"/>
      <c r="G181" s="299"/>
      <c r="H181" s="299"/>
      <c r="I181" s="299"/>
      <c r="J181" s="299"/>
    </row>
    <row r="182" hidden="1" spans="1:10">
      <c r="A182" s="309">
        <v>2146908</v>
      </c>
      <c r="B182" s="310" t="s">
        <v>2946</v>
      </c>
      <c r="C182" s="307">
        <f t="shared" si="3"/>
        <v>0</v>
      </c>
      <c r="D182" s="299"/>
      <c r="E182" s="299"/>
      <c r="F182" s="299"/>
      <c r="G182" s="299"/>
      <c r="H182" s="299"/>
      <c r="I182" s="299"/>
      <c r="J182" s="299"/>
    </row>
    <row r="183" hidden="1" spans="1:10">
      <c r="A183" s="309">
        <v>2146999</v>
      </c>
      <c r="B183" s="310" t="s">
        <v>2947</v>
      </c>
      <c r="C183" s="307">
        <f t="shared" si="3"/>
        <v>0</v>
      </c>
      <c r="D183" s="299"/>
      <c r="E183" s="299"/>
      <c r="F183" s="299"/>
      <c r="G183" s="299"/>
      <c r="H183" s="299"/>
      <c r="I183" s="299"/>
      <c r="J183" s="299"/>
    </row>
    <row r="184" hidden="1" spans="1:10">
      <c r="A184" s="309">
        <v>21470</v>
      </c>
      <c r="B184" s="310" t="s">
        <v>2948</v>
      </c>
      <c r="C184" s="307">
        <f t="shared" si="3"/>
        <v>0</v>
      </c>
      <c r="D184" s="299"/>
      <c r="E184" s="299"/>
      <c r="F184" s="299"/>
      <c r="G184" s="299"/>
      <c r="H184" s="299"/>
      <c r="I184" s="299"/>
      <c r="J184" s="299"/>
    </row>
    <row r="185" hidden="1" spans="1:10">
      <c r="A185" s="309">
        <v>2147001</v>
      </c>
      <c r="B185" s="310" t="s">
        <v>2358</v>
      </c>
      <c r="C185" s="307">
        <f t="shared" si="3"/>
        <v>0</v>
      </c>
      <c r="D185" s="299"/>
      <c r="E185" s="299"/>
      <c r="F185" s="299"/>
      <c r="G185" s="299"/>
      <c r="H185" s="299"/>
      <c r="I185" s="299"/>
      <c r="J185" s="299"/>
    </row>
    <row r="186" hidden="1" spans="1:10">
      <c r="A186" s="309">
        <v>2147099</v>
      </c>
      <c r="B186" s="310" t="s">
        <v>2949</v>
      </c>
      <c r="C186" s="307">
        <f t="shared" si="3"/>
        <v>0</v>
      </c>
      <c r="D186" s="299"/>
      <c r="E186" s="299"/>
      <c r="F186" s="299"/>
      <c r="G186" s="299"/>
      <c r="H186" s="299"/>
      <c r="I186" s="299"/>
      <c r="J186" s="299"/>
    </row>
    <row r="187" hidden="1" spans="1:10">
      <c r="A187" s="309">
        <v>21471</v>
      </c>
      <c r="B187" s="310" t="s">
        <v>2950</v>
      </c>
      <c r="C187" s="307">
        <f t="shared" si="3"/>
        <v>0</v>
      </c>
      <c r="D187" s="299"/>
      <c r="E187" s="299"/>
      <c r="F187" s="299"/>
      <c r="G187" s="299"/>
      <c r="H187" s="299"/>
      <c r="I187" s="299"/>
      <c r="J187" s="299"/>
    </row>
    <row r="188" hidden="1" spans="1:10">
      <c r="A188" s="309">
        <v>2147101</v>
      </c>
      <c r="B188" s="310" t="s">
        <v>2358</v>
      </c>
      <c r="C188" s="307">
        <f t="shared" si="3"/>
        <v>0</v>
      </c>
      <c r="D188" s="299"/>
      <c r="E188" s="299"/>
      <c r="F188" s="299"/>
      <c r="G188" s="299"/>
      <c r="H188" s="299"/>
      <c r="I188" s="299"/>
      <c r="J188" s="299"/>
    </row>
    <row r="189" hidden="1" spans="1:10">
      <c r="A189" s="309">
        <v>2147199</v>
      </c>
      <c r="B189" s="310" t="s">
        <v>2951</v>
      </c>
      <c r="C189" s="307">
        <f t="shared" si="3"/>
        <v>0</v>
      </c>
      <c r="D189" s="299"/>
      <c r="E189" s="299"/>
      <c r="F189" s="299"/>
      <c r="G189" s="299"/>
      <c r="H189" s="299"/>
      <c r="I189" s="299"/>
      <c r="J189" s="299"/>
    </row>
    <row r="190" hidden="1" spans="1:10">
      <c r="A190" s="309">
        <v>21472</v>
      </c>
      <c r="B190" s="310" t="s">
        <v>2952</v>
      </c>
      <c r="C190" s="307">
        <f t="shared" si="3"/>
        <v>0</v>
      </c>
      <c r="D190" s="299"/>
      <c r="E190" s="299"/>
      <c r="F190" s="299"/>
      <c r="G190" s="299"/>
      <c r="H190" s="299"/>
      <c r="I190" s="299"/>
      <c r="J190" s="299"/>
    </row>
    <row r="191" hidden="1" spans="1:10">
      <c r="A191" s="309">
        <v>21498</v>
      </c>
      <c r="B191" s="310" t="s">
        <v>2839</v>
      </c>
      <c r="C191" s="307">
        <f t="shared" si="3"/>
        <v>0</v>
      </c>
      <c r="D191" s="299"/>
      <c r="E191" s="299"/>
      <c r="F191" s="299"/>
      <c r="G191" s="299"/>
      <c r="H191" s="299"/>
      <c r="I191" s="299"/>
      <c r="J191" s="299"/>
    </row>
    <row r="192" hidden="1" spans="1:10">
      <c r="A192" s="309">
        <v>2149801</v>
      </c>
      <c r="B192" s="310" t="s">
        <v>2953</v>
      </c>
      <c r="C192" s="307">
        <f t="shared" si="3"/>
        <v>0</v>
      </c>
      <c r="D192" s="299"/>
      <c r="E192" s="299"/>
      <c r="F192" s="299"/>
      <c r="G192" s="299"/>
      <c r="H192" s="299"/>
      <c r="I192" s="299"/>
      <c r="J192" s="299"/>
    </row>
    <row r="193" spans="1:10">
      <c r="A193" s="309">
        <v>215</v>
      </c>
      <c r="B193" s="310" t="s">
        <v>2401</v>
      </c>
      <c r="C193" s="307">
        <f t="shared" si="3"/>
        <v>3262</v>
      </c>
      <c r="D193" s="299"/>
      <c r="E193" s="299"/>
      <c r="F193" s="299"/>
      <c r="G193" s="299"/>
      <c r="H193" s="299"/>
      <c r="I193" s="299">
        <v>3262</v>
      </c>
      <c r="J193" s="299"/>
    </row>
    <row r="194" hidden="1" spans="1:10">
      <c r="A194" s="309">
        <v>21562</v>
      </c>
      <c r="B194" s="310" t="s">
        <v>2954</v>
      </c>
      <c r="C194" s="307">
        <f t="shared" si="3"/>
        <v>0</v>
      </c>
      <c r="D194" s="299"/>
      <c r="E194" s="299"/>
      <c r="F194" s="299"/>
      <c r="G194" s="299"/>
      <c r="H194" s="299"/>
      <c r="I194" s="299"/>
      <c r="J194" s="299"/>
    </row>
    <row r="195" hidden="1" spans="1:10">
      <c r="A195" s="309">
        <v>2156201</v>
      </c>
      <c r="B195" s="310" t="s">
        <v>2955</v>
      </c>
      <c r="C195" s="307">
        <f t="shared" si="3"/>
        <v>0</v>
      </c>
      <c r="D195" s="299"/>
      <c r="E195" s="299"/>
      <c r="F195" s="299"/>
      <c r="G195" s="299"/>
      <c r="H195" s="299"/>
      <c r="I195" s="299"/>
      <c r="J195" s="299"/>
    </row>
    <row r="196" hidden="1" spans="1:10">
      <c r="A196" s="309">
        <v>2156202</v>
      </c>
      <c r="B196" s="310" t="s">
        <v>2956</v>
      </c>
      <c r="C196" s="307">
        <f t="shared" si="3"/>
        <v>0</v>
      </c>
      <c r="D196" s="299"/>
      <c r="E196" s="299"/>
      <c r="F196" s="299"/>
      <c r="G196" s="299"/>
      <c r="H196" s="299"/>
      <c r="I196" s="299"/>
      <c r="J196" s="299"/>
    </row>
    <row r="197" hidden="1" spans="1:10">
      <c r="A197" s="309">
        <v>2156299</v>
      </c>
      <c r="B197" s="310" t="s">
        <v>2957</v>
      </c>
      <c r="C197" s="307">
        <f t="shared" si="3"/>
        <v>0</v>
      </c>
      <c r="D197" s="299"/>
      <c r="E197" s="299"/>
      <c r="F197" s="299"/>
      <c r="G197" s="299"/>
      <c r="H197" s="299"/>
      <c r="I197" s="299"/>
      <c r="J197" s="299"/>
    </row>
    <row r="198" spans="1:10">
      <c r="A198" s="309">
        <v>21598</v>
      </c>
      <c r="B198" s="310" t="s">
        <v>2839</v>
      </c>
      <c r="C198" s="307">
        <f t="shared" si="3"/>
        <v>3262</v>
      </c>
      <c r="D198" s="299"/>
      <c r="E198" s="299"/>
      <c r="F198" s="299"/>
      <c r="G198" s="299"/>
      <c r="H198" s="299"/>
      <c r="I198" s="299">
        <v>3262</v>
      </c>
      <c r="J198" s="299"/>
    </row>
    <row r="199" spans="1:10">
      <c r="A199" s="309">
        <v>2159802</v>
      </c>
      <c r="B199" s="312" t="s">
        <v>2958</v>
      </c>
      <c r="C199" s="307">
        <f t="shared" si="3"/>
        <v>3262</v>
      </c>
      <c r="D199" s="299"/>
      <c r="E199" s="299"/>
      <c r="F199" s="299"/>
      <c r="G199" s="299"/>
      <c r="H199" s="299"/>
      <c r="I199" s="299">
        <v>3262</v>
      </c>
      <c r="J199" s="299"/>
    </row>
    <row r="200" hidden="1" spans="1:10">
      <c r="A200" s="309">
        <v>217</v>
      </c>
      <c r="B200" s="310" t="s">
        <v>2459</v>
      </c>
      <c r="C200" s="307">
        <f t="shared" si="3"/>
        <v>0</v>
      </c>
      <c r="D200" s="299"/>
      <c r="E200" s="299"/>
      <c r="F200" s="299"/>
      <c r="G200" s="299"/>
      <c r="H200" s="299"/>
      <c r="I200" s="299"/>
      <c r="J200" s="299"/>
    </row>
    <row r="201" hidden="1" spans="1:10">
      <c r="A201" s="309">
        <v>2170402</v>
      </c>
      <c r="B201" s="310" t="s">
        <v>2959</v>
      </c>
      <c r="C201" s="307">
        <f t="shared" si="3"/>
        <v>0</v>
      </c>
      <c r="D201" s="299"/>
      <c r="E201" s="299"/>
      <c r="F201" s="299"/>
      <c r="G201" s="299"/>
      <c r="H201" s="299"/>
      <c r="I201" s="299"/>
      <c r="J201" s="299"/>
    </row>
    <row r="202" hidden="1" spans="1:10">
      <c r="A202" s="309">
        <v>2170403</v>
      </c>
      <c r="B202" s="310" t="s">
        <v>2960</v>
      </c>
      <c r="C202" s="307">
        <f t="shared" si="3"/>
        <v>0</v>
      </c>
      <c r="D202" s="299"/>
      <c r="E202" s="299"/>
      <c r="F202" s="299"/>
      <c r="G202" s="299"/>
      <c r="H202" s="299"/>
      <c r="I202" s="299"/>
      <c r="J202" s="299"/>
    </row>
    <row r="203" spans="1:10">
      <c r="A203" s="309">
        <v>221</v>
      </c>
      <c r="B203" s="310" t="s">
        <v>2532</v>
      </c>
      <c r="C203" s="307">
        <f t="shared" si="3"/>
        <v>195</v>
      </c>
      <c r="D203" s="299"/>
      <c r="E203" s="299"/>
      <c r="F203" s="299"/>
      <c r="G203" s="299"/>
      <c r="H203" s="299"/>
      <c r="I203" s="299">
        <v>195</v>
      </c>
      <c r="J203" s="299"/>
    </row>
    <row r="204" spans="1:10">
      <c r="A204" s="309">
        <v>22198</v>
      </c>
      <c r="B204" s="310" t="s">
        <v>2839</v>
      </c>
      <c r="C204" s="307">
        <f t="shared" si="3"/>
        <v>195</v>
      </c>
      <c r="D204" s="299"/>
      <c r="E204" s="299"/>
      <c r="F204" s="299"/>
      <c r="G204" s="299"/>
      <c r="H204" s="299"/>
      <c r="I204" s="299">
        <v>195</v>
      </c>
      <c r="J204" s="299"/>
    </row>
    <row r="205" spans="1:10">
      <c r="A205" s="309">
        <v>2219899</v>
      </c>
      <c r="B205" s="310" t="s">
        <v>2961</v>
      </c>
      <c r="C205" s="307">
        <f t="shared" si="3"/>
        <v>195</v>
      </c>
      <c r="D205" s="299"/>
      <c r="E205" s="299"/>
      <c r="F205" s="299"/>
      <c r="G205" s="299"/>
      <c r="H205" s="299"/>
      <c r="I205" s="299">
        <v>195</v>
      </c>
      <c r="J205" s="299"/>
    </row>
    <row r="206" spans="1:10">
      <c r="A206" s="309">
        <v>229</v>
      </c>
      <c r="B206" s="310" t="s">
        <v>2630</v>
      </c>
      <c r="C206" s="307">
        <f t="shared" si="3"/>
        <v>151684</v>
      </c>
      <c r="D206" s="299"/>
      <c r="E206" s="299"/>
      <c r="F206" s="299"/>
      <c r="G206" s="299"/>
      <c r="H206" s="299">
        <v>2831</v>
      </c>
      <c r="I206" s="299">
        <f>147243+310+1300</f>
        <v>148853</v>
      </c>
      <c r="J206" s="299"/>
    </row>
    <row r="207" spans="1:10">
      <c r="A207" s="309">
        <v>22904</v>
      </c>
      <c r="B207" s="310" t="s">
        <v>2962</v>
      </c>
      <c r="C207" s="307">
        <f t="shared" si="3"/>
        <v>134056</v>
      </c>
      <c r="D207" s="299"/>
      <c r="E207" s="299"/>
      <c r="F207" s="299"/>
      <c r="G207" s="299"/>
      <c r="H207" s="299"/>
      <c r="I207" s="299">
        <f>132756+1300</f>
        <v>134056</v>
      </c>
      <c r="J207" s="299"/>
    </row>
    <row r="208" hidden="1" spans="1:10">
      <c r="A208" s="309">
        <v>2290401</v>
      </c>
      <c r="B208" s="310" t="s">
        <v>2963</v>
      </c>
      <c r="C208" s="307">
        <f t="shared" si="3"/>
        <v>0</v>
      </c>
      <c r="D208" s="299"/>
      <c r="E208" s="299"/>
      <c r="F208" s="299"/>
      <c r="G208" s="299"/>
      <c r="H208" s="299"/>
      <c r="I208" s="299"/>
      <c r="J208" s="299"/>
    </row>
    <row r="209" spans="1:10">
      <c r="A209" s="309">
        <v>2290402</v>
      </c>
      <c r="B209" s="310" t="s">
        <v>2964</v>
      </c>
      <c r="C209" s="307">
        <f t="shared" si="3"/>
        <v>134056</v>
      </c>
      <c r="D209" s="299"/>
      <c r="E209" s="299"/>
      <c r="F209" s="299"/>
      <c r="G209" s="299"/>
      <c r="H209" s="299"/>
      <c r="I209" s="299">
        <f>132756+1300</f>
        <v>134056</v>
      </c>
      <c r="J209" s="299"/>
    </row>
    <row r="210" hidden="1" spans="1:10">
      <c r="A210" s="309">
        <v>2290403</v>
      </c>
      <c r="B210" s="310" t="s">
        <v>2965</v>
      </c>
      <c r="C210" s="307">
        <f t="shared" si="3"/>
        <v>0</v>
      </c>
      <c r="D210" s="299"/>
      <c r="E210" s="299"/>
      <c r="F210" s="299"/>
      <c r="G210" s="299"/>
      <c r="H210" s="299"/>
      <c r="I210" s="299"/>
      <c r="J210" s="299"/>
    </row>
    <row r="211" hidden="1" spans="1:10">
      <c r="A211" s="309">
        <v>22908</v>
      </c>
      <c r="B211" s="310" t="s">
        <v>2966</v>
      </c>
      <c r="C211" s="307">
        <f t="shared" si="3"/>
        <v>0</v>
      </c>
      <c r="D211" s="299"/>
      <c r="E211" s="299"/>
      <c r="F211" s="299"/>
      <c r="G211" s="299"/>
      <c r="H211" s="299"/>
      <c r="I211" s="299"/>
      <c r="J211" s="299"/>
    </row>
    <row r="212" hidden="1" spans="1:10">
      <c r="A212" s="309">
        <v>2290802</v>
      </c>
      <c r="B212" s="310" t="s">
        <v>2967</v>
      </c>
      <c r="C212" s="307">
        <f t="shared" si="3"/>
        <v>0</v>
      </c>
      <c r="D212" s="299"/>
      <c r="E212" s="299"/>
      <c r="F212" s="299"/>
      <c r="G212" s="299"/>
      <c r="H212" s="299"/>
      <c r="I212" s="299"/>
      <c r="J212" s="299"/>
    </row>
    <row r="213" hidden="1" spans="1:10">
      <c r="A213" s="309">
        <v>2290803</v>
      </c>
      <c r="B213" s="310" t="s">
        <v>2968</v>
      </c>
      <c r="C213" s="307">
        <f t="shared" si="3"/>
        <v>0</v>
      </c>
      <c r="D213" s="299"/>
      <c r="E213" s="299"/>
      <c r="F213" s="299"/>
      <c r="G213" s="299"/>
      <c r="H213" s="299"/>
      <c r="I213" s="299"/>
      <c r="J213" s="299"/>
    </row>
    <row r="214" hidden="1" spans="1:10">
      <c r="A214" s="309">
        <v>2290804</v>
      </c>
      <c r="B214" s="310" t="s">
        <v>2969</v>
      </c>
      <c r="C214" s="307">
        <f t="shared" si="3"/>
        <v>0</v>
      </c>
      <c r="D214" s="299"/>
      <c r="E214" s="299"/>
      <c r="F214" s="299"/>
      <c r="G214" s="299"/>
      <c r="H214" s="299"/>
      <c r="I214" s="299"/>
      <c r="J214" s="299"/>
    </row>
    <row r="215" hidden="1" spans="1:10">
      <c r="A215" s="309">
        <v>2290805</v>
      </c>
      <c r="B215" s="310" t="s">
        <v>2970</v>
      </c>
      <c r="C215" s="307">
        <f t="shared" si="3"/>
        <v>0</v>
      </c>
      <c r="D215" s="299"/>
      <c r="E215" s="299"/>
      <c r="F215" s="299"/>
      <c r="G215" s="299"/>
      <c r="H215" s="299"/>
      <c r="I215" s="299"/>
      <c r="J215" s="299"/>
    </row>
    <row r="216" hidden="1" spans="1:10">
      <c r="A216" s="309">
        <v>2290806</v>
      </c>
      <c r="B216" s="310" t="s">
        <v>2971</v>
      </c>
      <c r="C216" s="307">
        <f t="shared" si="3"/>
        <v>0</v>
      </c>
      <c r="D216" s="299"/>
      <c r="E216" s="299"/>
      <c r="F216" s="299"/>
      <c r="G216" s="299"/>
      <c r="H216" s="299"/>
      <c r="I216" s="299"/>
      <c r="J216" s="299"/>
    </row>
    <row r="217" hidden="1" spans="1:10">
      <c r="A217" s="309">
        <v>2290807</v>
      </c>
      <c r="B217" s="310" t="s">
        <v>2972</v>
      </c>
      <c r="C217" s="307">
        <f t="shared" si="3"/>
        <v>0</v>
      </c>
      <c r="D217" s="299"/>
      <c r="E217" s="299"/>
      <c r="F217" s="299"/>
      <c r="G217" s="299"/>
      <c r="H217" s="299"/>
      <c r="I217" s="299"/>
      <c r="J217" s="299"/>
    </row>
    <row r="218" hidden="1" spans="1:10">
      <c r="A218" s="309">
        <v>2290808</v>
      </c>
      <c r="B218" s="310" t="s">
        <v>2973</v>
      </c>
      <c r="C218" s="307">
        <f t="shared" si="3"/>
        <v>0</v>
      </c>
      <c r="D218" s="299"/>
      <c r="E218" s="299"/>
      <c r="F218" s="299"/>
      <c r="G218" s="299"/>
      <c r="H218" s="299"/>
      <c r="I218" s="299"/>
      <c r="J218" s="299"/>
    </row>
    <row r="219" hidden="1" spans="1:10">
      <c r="A219" s="309">
        <v>2290899</v>
      </c>
      <c r="B219" s="310" t="s">
        <v>2974</v>
      </c>
      <c r="C219" s="307">
        <f t="shared" si="3"/>
        <v>0</v>
      </c>
      <c r="D219" s="299"/>
      <c r="E219" s="299"/>
      <c r="F219" s="299"/>
      <c r="G219" s="299"/>
      <c r="H219" s="299"/>
      <c r="I219" s="299"/>
      <c r="J219" s="299"/>
    </row>
    <row r="220" hidden="1" spans="1:10">
      <c r="A220" s="309">
        <v>22909</v>
      </c>
      <c r="B220" s="310" t="s">
        <v>2975</v>
      </c>
      <c r="C220" s="307">
        <f t="shared" si="3"/>
        <v>0</v>
      </c>
      <c r="D220" s="299"/>
      <c r="E220" s="299"/>
      <c r="F220" s="299"/>
      <c r="G220" s="299"/>
      <c r="H220" s="299"/>
      <c r="I220" s="299"/>
      <c r="J220" s="299"/>
    </row>
    <row r="221" spans="1:10">
      <c r="A221" s="309">
        <v>22960</v>
      </c>
      <c r="B221" s="310" t="s">
        <v>2976</v>
      </c>
      <c r="C221" s="307">
        <f t="shared" si="3"/>
        <v>4441</v>
      </c>
      <c r="D221" s="299"/>
      <c r="E221" s="299"/>
      <c r="F221" s="299"/>
      <c r="G221" s="299"/>
      <c r="H221" s="299">
        <v>2831</v>
      </c>
      <c r="I221" s="299">
        <f>1300+310</f>
        <v>1610</v>
      </c>
      <c r="J221" s="299"/>
    </row>
    <row r="222" hidden="1" spans="1:10">
      <c r="A222" s="309">
        <v>2296001</v>
      </c>
      <c r="B222" s="310" t="s">
        <v>2977</v>
      </c>
      <c r="C222" s="307">
        <f t="shared" si="3"/>
        <v>0</v>
      </c>
      <c r="D222" s="299"/>
      <c r="E222" s="299"/>
      <c r="F222" s="299"/>
      <c r="G222" s="299"/>
      <c r="H222" s="299"/>
      <c r="I222" s="299"/>
      <c r="J222" s="299"/>
    </row>
    <row r="223" spans="1:10">
      <c r="A223" s="309">
        <v>2296002</v>
      </c>
      <c r="B223" s="310" t="s">
        <v>2978</v>
      </c>
      <c r="C223" s="307">
        <f t="shared" si="3"/>
        <v>3357</v>
      </c>
      <c r="D223" s="299"/>
      <c r="E223" s="299"/>
      <c r="F223" s="299"/>
      <c r="G223" s="299"/>
      <c r="H223" s="299">
        <v>2283</v>
      </c>
      <c r="I223" s="299">
        <f>764+310</f>
        <v>1074</v>
      </c>
      <c r="J223" s="299"/>
    </row>
    <row r="224" spans="1:10">
      <c r="A224" s="309">
        <v>2296003</v>
      </c>
      <c r="B224" s="310" t="s">
        <v>2979</v>
      </c>
      <c r="C224" s="307">
        <f t="shared" si="3"/>
        <v>702</v>
      </c>
      <c r="D224" s="299"/>
      <c r="E224" s="299"/>
      <c r="F224" s="299"/>
      <c r="G224" s="299"/>
      <c r="H224" s="299">
        <v>329</v>
      </c>
      <c r="I224" s="299">
        <v>373</v>
      </c>
      <c r="J224" s="299"/>
    </row>
    <row r="225" spans="1:10">
      <c r="A225" s="309">
        <v>2296004</v>
      </c>
      <c r="B225" s="310" t="s">
        <v>2980</v>
      </c>
      <c r="C225" s="307">
        <f t="shared" si="3"/>
        <v>134</v>
      </c>
      <c r="D225" s="299"/>
      <c r="E225" s="299"/>
      <c r="F225" s="299"/>
      <c r="G225" s="299"/>
      <c r="H225" s="299">
        <v>54</v>
      </c>
      <c r="I225" s="299">
        <v>80</v>
      </c>
      <c r="J225" s="299"/>
    </row>
    <row r="226" hidden="1" spans="1:10">
      <c r="A226" s="309">
        <v>2296005</v>
      </c>
      <c r="B226" s="310" t="s">
        <v>2981</v>
      </c>
      <c r="C226" s="307">
        <f t="shared" si="3"/>
        <v>0</v>
      </c>
      <c r="D226" s="299"/>
      <c r="E226" s="299"/>
      <c r="F226" s="299"/>
      <c r="G226" s="299"/>
      <c r="H226" s="299"/>
      <c r="I226" s="299"/>
      <c r="J226" s="299"/>
    </row>
    <row r="227" spans="1:10">
      <c r="A227" s="309">
        <v>2296006</v>
      </c>
      <c r="B227" s="310" t="s">
        <v>2982</v>
      </c>
      <c r="C227" s="307">
        <f t="shared" si="3"/>
        <v>172</v>
      </c>
      <c r="D227" s="299"/>
      <c r="E227" s="299"/>
      <c r="F227" s="299"/>
      <c r="G227" s="299"/>
      <c r="H227" s="299">
        <v>165</v>
      </c>
      <c r="I227" s="299">
        <v>7</v>
      </c>
      <c r="J227" s="299"/>
    </row>
    <row r="228" hidden="1" spans="1:10">
      <c r="A228" s="309">
        <v>2296010</v>
      </c>
      <c r="B228" s="310" t="s">
        <v>2983</v>
      </c>
      <c r="C228" s="307">
        <f t="shared" si="3"/>
        <v>0</v>
      </c>
      <c r="D228" s="299"/>
      <c r="E228" s="299"/>
      <c r="F228" s="299"/>
      <c r="G228" s="299"/>
      <c r="H228" s="299"/>
      <c r="I228" s="299"/>
      <c r="J228" s="299"/>
    </row>
    <row r="229" hidden="1" spans="1:10">
      <c r="A229" s="309">
        <v>2296011</v>
      </c>
      <c r="B229" s="310" t="s">
        <v>2984</v>
      </c>
      <c r="C229" s="307">
        <f t="shared" si="3"/>
        <v>0</v>
      </c>
      <c r="D229" s="299"/>
      <c r="E229" s="299"/>
      <c r="F229" s="299"/>
      <c r="G229" s="299"/>
      <c r="H229" s="299"/>
      <c r="I229" s="299"/>
      <c r="J229" s="299"/>
    </row>
    <row r="230" hidden="1" spans="1:10">
      <c r="A230" s="309">
        <v>2296012</v>
      </c>
      <c r="B230" s="310" t="s">
        <v>2985</v>
      </c>
      <c r="C230" s="307">
        <f t="shared" si="3"/>
        <v>0</v>
      </c>
      <c r="D230" s="299"/>
      <c r="E230" s="299"/>
      <c r="F230" s="299"/>
      <c r="G230" s="299"/>
      <c r="H230" s="299"/>
      <c r="I230" s="299"/>
      <c r="J230" s="299"/>
    </row>
    <row r="231" hidden="1" spans="1:10">
      <c r="A231" s="309">
        <v>2296013</v>
      </c>
      <c r="B231" s="310" t="s">
        <v>2986</v>
      </c>
      <c r="C231" s="307">
        <f t="shared" si="3"/>
        <v>0</v>
      </c>
      <c r="D231" s="299"/>
      <c r="E231" s="299"/>
      <c r="F231" s="299"/>
      <c r="G231" s="299"/>
      <c r="H231" s="299"/>
      <c r="I231" s="299"/>
      <c r="J231" s="299"/>
    </row>
    <row r="232" spans="1:10">
      <c r="A232" s="309">
        <v>2296099</v>
      </c>
      <c r="B232" s="310" t="s">
        <v>2987</v>
      </c>
      <c r="C232" s="307">
        <f t="shared" si="3"/>
        <v>76</v>
      </c>
      <c r="D232" s="299"/>
      <c r="E232" s="299"/>
      <c r="F232" s="299"/>
      <c r="G232" s="299"/>
      <c r="H232" s="299"/>
      <c r="I232" s="299">
        <v>76</v>
      </c>
      <c r="J232" s="299"/>
    </row>
    <row r="233" spans="1:10">
      <c r="A233" s="309">
        <v>22998</v>
      </c>
      <c r="B233" s="310" t="s">
        <v>2988</v>
      </c>
      <c r="C233" s="307">
        <f t="shared" si="3"/>
        <v>13187</v>
      </c>
      <c r="D233" s="299"/>
      <c r="E233" s="299"/>
      <c r="F233" s="299"/>
      <c r="G233" s="299"/>
      <c r="H233" s="299"/>
      <c r="I233" s="299">
        <v>13187</v>
      </c>
      <c r="J233" s="299"/>
    </row>
    <row r="234" spans="1:10">
      <c r="A234" s="309">
        <v>2299899</v>
      </c>
      <c r="B234" s="310" t="s">
        <v>1781</v>
      </c>
      <c r="C234" s="307">
        <f t="shared" si="3"/>
        <v>13187</v>
      </c>
      <c r="D234" s="299"/>
      <c r="E234" s="299"/>
      <c r="F234" s="299"/>
      <c r="G234" s="299"/>
      <c r="H234" s="299"/>
      <c r="I234" s="299">
        <v>13187</v>
      </c>
      <c r="J234" s="299"/>
    </row>
    <row r="235" spans="1:10">
      <c r="A235" s="309">
        <v>232</v>
      </c>
      <c r="B235" s="310" t="s">
        <v>2631</v>
      </c>
      <c r="C235" s="307">
        <f t="shared" si="3"/>
        <v>69990</v>
      </c>
      <c r="D235" s="299">
        <v>69990</v>
      </c>
      <c r="E235" s="299"/>
      <c r="F235" s="299"/>
      <c r="G235" s="299"/>
      <c r="H235" s="299"/>
      <c r="I235" s="299"/>
      <c r="J235" s="299"/>
    </row>
    <row r="236" spans="1:10">
      <c r="A236" s="309">
        <v>23204</v>
      </c>
      <c r="B236" s="310" t="s">
        <v>2989</v>
      </c>
      <c r="C236" s="307">
        <f t="shared" si="3"/>
        <v>69990</v>
      </c>
      <c r="D236" s="299">
        <v>69990</v>
      </c>
      <c r="E236" s="299"/>
      <c r="F236" s="299"/>
      <c r="G236" s="299"/>
      <c r="H236" s="299"/>
      <c r="I236" s="299"/>
      <c r="J236" s="299"/>
    </row>
    <row r="237" hidden="1" spans="1:10">
      <c r="A237" s="309">
        <v>2320401</v>
      </c>
      <c r="B237" s="310" t="s">
        <v>2990</v>
      </c>
      <c r="C237" s="307">
        <f t="shared" ref="C237:C289" si="4">D237+E237+F237+G237+H237+I237+J237</f>
        <v>0</v>
      </c>
      <c r="D237" s="299"/>
      <c r="E237" s="299"/>
      <c r="F237" s="299"/>
      <c r="G237" s="299"/>
      <c r="H237" s="299"/>
      <c r="I237" s="299"/>
      <c r="J237" s="299"/>
    </row>
    <row r="238" hidden="1" spans="1:10">
      <c r="A238" s="309">
        <v>2320405</v>
      </c>
      <c r="B238" s="310" t="s">
        <v>2991</v>
      </c>
      <c r="C238" s="307">
        <f t="shared" si="4"/>
        <v>0</v>
      </c>
      <c r="D238" s="299"/>
      <c r="E238" s="299"/>
      <c r="F238" s="299"/>
      <c r="G238" s="299"/>
      <c r="H238" s="299"/>
      <c r="I238" s="299"/>
      <c r="J238" s="299"/>
    </row>
    <row r="239" spans="1:10">
      <c r="A239" s="309">
        <v>2320411</v>
      </c>
      <c r="B239" s="310" t="s">
        <v>2992</v>
      </c>
      <c r="C239" s="307">
        <f t="shared" si="4"/>
        <v>45000</v>
      </c>
      <c r="D239" s="299">
        <v>45000</v>
      </c>
      <c r="E239" s="299"/>
      <c r="F239" s="299"/>
      <c r="G239" s="299"/>
      <c r="H239" s="299"/>
      <c r="I239" s="299"/>
      <c r="J239" s="299"/>
    </row>
    <row r="240" hidden="1" spans="1:10">
      <c r="A240" s="309">
        <v>2320413</v>
      </c>
      <c r="B240" s="310" t="s">
        <v>2993</v>
      </c>
      <c r="C240" s="307">
        <f t="shared" si="4"/>
        <v>0</v>
      </c>
      <c r="D240" s="299"/>
      <c r="E240" s="299"/>
      <c r="F240" s="299"/>
      <c r="G240" s="299"/>
      <c r="H240" s="299"/>
      <c r="I240" s="299"/>
      <c r="J240" s="299"/>
    </row>
    <row r="241" hidden="1" spans="1:10">
      <c r="A241" s="309">
        <v>2320414</v>
      </c>
      <c r="B241" s="310" t="s">
        <v>2994</v>
      </c>
      <c r="C241" s="307">
        <f t="shared" si="4"/>
        <v>0</v>
      </c>
      <c r="D241" s="299"/>
      <c r="E241" s="299"/>
      <c r="F241" s="299"/>
      <c r="G241" s="299"/>
      <c r="H241" s="299"/>
      <c r="I241" s="299"/>
      <c r="J241" s="299"/>
    </row>
    <row r="242" hidden="1" spans="1:10">
      <c r="A242" s="309">
        <v>2320416</v>
      </c>
      <c r="B242" s="310" t="s">
        <v>2995</v>
      </c>
      <c r="C242" s="307">
        <f t="shared" si="4"/>
        <v>0</v>
      </c>
      <c r="D242" s="299"/>
      <c r="E242" s="299"/>
      <c r="F242" s="299"/>
      <c r="G242" s="299"/>
      <c r="H242" s="299"/>
      <c r="I242" s="299"/>
      <c r="J242" s="299"/>
    </row>
    <row r="243" hidden="1" spans="1:10">
      <c r="A243" s="309">
        <v>2320417</v>
      </c>
      <c r="B243" s="310" t="s">
        <v>2996</v>
      </c>
      <c r="C243" s="307">
        <f t="shared" si="4"/>
        <v>0</v>
      </c>
      <c r="D243" s="299"/>
      <c r="E243" s="299"/>
      <c r="F243" s="299"/>
      <c r="G243" s="299"/>
      <c r="H243" s="299"/>
      <c r="I243" s="299"/>
      <c r="J243" s="299"/>
    </row>
    <row r="244" hidden="1" spans="1:10">
      <c r="A244" s="309">
        <v>2320418</v>
      </c>
      <c r="B244" s="310" t="s">
        <v>2997</v>
      </c>
      <c r="C244" s="307">
        <f t="shared" si="4"/>
        <v>0</v>
      </c>
      <c r="D244" s="299"/>
      <c r="E244" s="299"/>
      <c r="F244" s="299"/>
      <c r="G244" s="299"/>
      <c r="H244" s="299"/>
      <c r="I244" s="299"/>
      <c r="J244" s="299"/>
    </row>
    <row r="245" hidden="1" spans="1:10">
      <c r="A245" s="309">
        <v>2320419</v>
      </c>
      <c r="B245" s="310" t="s">
        <v>2998</v>
      </c>
      <c r="C245" s="307">
        <f t="shared" si="4"/>
        <v>0</v>
      </c>
      <c r="D245" s="299"/>
      <c r="E245" s="299"/>
      <c r="F245" s="299"/>
      <c r="G245" s="299"/>
      <c r="H245" s="299"/>
      <c r="I245" s="299"/>
      <c r="J245" s="299"/>
    </row>
    <row r="246" hidden="1" spans="1:10">
      <c r="A246" s="309">
        <v>2320420</v>
      </c>
      <c r="B246" s="310" t="s">
        <v>2999</v>
      </c>
      <c r="C246" s="307">
        <f t="shared" si="4"/>
        <v>0</v>
      </c>
      <c r="D246" s="299"/>
      <c r="E246" s="299"/>
      <c r="F246" s="299"/>
      <c r="G246" s="299"/>
      <c r="H246" s="299"/>
      <c r="I246" s="299"/>
      <c r="J246" s="299"/>
    </row>
    <row r="247" spans="1:10">
      <c r="A247" s="309">
        <v>2320431</v>
      </c>
      <c r="B247" s="310" t="s">
        <v>3000</v>
      </c>
      <c r="C247" s="307">
        <f t="shared" si="4"/>
        <v>2500</v>
      </c>
      <c r="D247" s="299">
        <v>2500</v>
      </c>
      <c r="E247" s="299"/>
      <c r="F247" s="299"/>
      <c r="G247" s="299"/>
      <c r="H247" s="299"/>
      <c r="I247" s="299"/>
      <c r="J247" s="299"/>
    </row>
    <row r="248" hidden="1" spans="1:10">
      <c r="A248" s="309">
        <v>2320432</v>
      </c>
      <c r="B248" s="310" t="s">
        <v>3001</v>
      </c>
      <c r="C248" s="307">
        <f t="shared" si="4"/>
        <v>0</v>
      </c>
      <c r="D248" s="299"/>
      <c r="E248" s="299"/>
      <c r="F248" s="299"/>
      <c r="G248" s="299"/>
      <c r="H248" s="299"/>
      <c r="I248" s="299"/>
      <c r="J248" s="299"/>
    </row>
    <row r="249" spans="1:10">
      <c r="A249" s="309">
        <v>2320433</v>
      </c>
      <c r="B249" s="310" t="s">
        <v>3002</v>
      </c>
      <c r="C249" s="307">
        <f t="shared" si="4"/>
        <v>7500</v>
      </c>
      <c r="D249" s="299">
        <v>7500</v>
      </c>
      <c r="E249" s="299"/>
      <c r="F249" s="299"/>
      <c r="G249" s="299"/>
      <c r="H249" s="299"/>
      <c r="I249" s="299"/>
      <c r="J249" s="299"/>
    </row>
    <row r="250" spans="1:10">
      <c r="A250" s="309">
        <v>2320498</v>
      </c>
      <c r="B250" s="310" t="s">
        <v>3003</v>
      </c>
      <c r="C250" s="307">
        <f t="shared" si="4"/>
        <v>14990</v>
      </c>
      <c r="D250" s="299">
        <v>14990</v>
      </c>
      <c r="E250" s="299"/>
      <c r="F250" s="299"/>
      <c r="G250" s="299"/>
      <c r="H250" s="299"/>
      <c r="I250" s="299"/>
      <c r="J250" s="299"/>
    </row>
    <row r="251" hidden="1" spans="1:10">
      <c r="A251" s="309">
        <v>2320499</v>
      </c>
      <c r="B251" s="310" t="s">
        <v>3004</v>
      </c>
      <c r="C251" s="307">
        <f t="shared" si="4"/>
        <v>0</v>
      </c>
      <c r="D251" s="299"/>
      <c r="E251" s="299"/>
      <c r="F251" s="299"/>
      <c r="G251" s="299"/>
      <c r="H251" s="299"/>
      <c r="I251" s="299"/>
      <c r="J251" s="299"/>
    </row>
    <row r="252" spans="1:10">
      <c r="A252" s="309">
        <v>233</v>
      </c>
      <c r="B252" s="310" t="s">
        <v>2643</v>
      </c>
      <c r="C252" s="307">
        <f t="shared" si="4"/>
        <v>10</v>
      </c>
      <c r="D252" s="299">
        <v>10</v>
      </c>
      <c r="E252" s="299"/>
      <c r="F252" s="299"/>
      <c r="G252" s="299"/>
      <c r="H252" s="299"/>
      <c r="I252" s="299"/>
      <c r="J252" s="299"/>
    </row>
    <row r="253" spans="1:10">
      <c r="A253" s="309">
        <v>23304</v>
      </c>
      <c r="B253" s="310" t="s">
        <v>3005</v>
      </c>
      <c r="C253" s="307">
        <f t="shared" si="4"/>
        <v>10</v>
      </c>
      <c r="D253" s="299">
        <v>10</v>
      </c>
      <c r="E253" s="299"/>
      <c r="F253" s="299"/>
      <c r="G253" s="299"/>
      <c r="H253" s="299"/>
      <c r="I253" s="299"/>
      <c r="J253" s="299"/>
    </row>
    <row r="254" hidden="1" spans="1:10">
      <c r="A254" s="309">
        <v>2330401</v>
      </c>
      <c r="B254" s="310" t="s">
        <v>3006</v>
      </c>
      <c r="C254" s="307">
        <f t="shared" si="4"/>
        <v>0</v>
      </c>
      <c r="D254" s="299"/>
      <c r="E254" s="299"/>
      <c r="F254" s="299"/>
      <c r="G254" s="299"/>
      <c r="H254" s="299"/>
      <c r="I254" s="299"/>
      <c r="J254" s="299"/>
    </row>
    <row r="255" hidden="1" spans="1:10">
      <c r="A255" s="309">
        <v>2330405</v>
      </c>
      <c r="B255" s="310" t="s">
        <v>3007</v>
      </c>
      <c r="C255" s="307">
        <f t="shared" si="4"/>
        <v>0</v>
      </c>
      <c r="D255" s="299"/>
      <c r="E255" s="299"/>
      <c r="F255" s="299"/>
      <c r="G255" s="299"/>
      <c r="H255" s="299"/>
      <c r="I255" s="299"/>
      <c r="J255" s="299"/>
    </row>
    <row r="256" spans="1:10">
      <c r="A256" s="309">
        <v>2330411</v>
      </c>
      <c r="B256" s="310" t="s">
        <v>3008</v>
      </c>
      <c r="C256" s="307">
        <f t="shared" si="4"/>
        <v>8</v>
      </c>
      <c r="D256" s="299">
        <v>8</v>
      </c>
      <c r="E256" s="299"/>
      <c r="F256" s="299"/>
      <c r="G256" s="299"/>
      <c r="H256" s="299"/>
      <c r="I256" s="299"/>
      <c r="J256" s="299"/>
    </row>
    <row r="257" hidden="1" spans="1:10">
      <c r="A257" s="309">
        <v>2330413</v>
      </c>
      <c r="B257" s="310" t="s">
        <v>3009</v>
      </c>
      <c r="C257" s="307">
        <f t="shared" si="4"/>
        <v>0</v>
      </c>
      <c r="D257" s="299"/>
      <c r="E257" s="299"/>
      <c r="F257" s="299"/>
      <c r="G257" s="299"/>
      <c r="H257" s="299"/>
      <c r="I257" s="299"/>
      <c r="J257" s="299"/>
    </row>
    <row r="258" hidden="1" spans="1:10">
      <c r="A258" s="309">
        <v>2330414</v>
      </c>
      <c r="B258" s="310" t="s">
        <v>3010</v>
      </c>
      <c r="C258" s="307">
        <f t="shared" si="4"/>
        <v>0</v>
      </c>
      <c r="D258" s="299"/>
      <c r="E258" s="299"/>
      <c r="F258" s="299"/>
      <c r="G258" s="299"/>
      <c r="H258" s="299"/>
      <c r="I258" s="299"/>
      <c r="J258" s="299"/>
    </row>
    <row r="259" hidden="1" spans="1:10">
      <c r="A259" s="309">
        <v>2330416</v>
      </c>
      <c r="B259" s="310" t="s">
        <v>3011</v>
      </c>
      <c r="C259" s="307">
        <f t="shared" si="4"/>
        <v>0</v>
      </c>
      <c r="D259" s="299"/>
      <c r="E259" s="299"/>
      <c r="F259" s="299"/>
      <c r="G259" s="299"/>
      <c r="H259" s="299"/>
      <c r="I259" s="299"/>
      <c r="J259" s="299"/>
    </row>
    <row r="260" hidden="1" spans="1:10">
      <c r="A260" s="309">
        <v>2330417</v>
      </c>
      <c r="B260" s="310" t="s">
        <v>3012</v>
      </c>
      <c r="C260" s="307">
        <f t="shared" si="4"/>
        <v>0</v>
      </c>
      <c r="D260" s="299"/>
      <c r="E260" s="299"/>
      <c r="F260" s="299"/>
      <c r="G260" s="299"/>
      <c r="H260" s="299"/>
      <c r="I260" s="299"/>
      <c r="J260" s="299"/>
    </row>
    <row r="261" hidden="1" spans="1:10">
      <c r="A261" s="309">
        <v>2330418</v>
      </c>
      <c r="B261" s="310" t="s">
        <v>3013</v>
      </c>
      <c r="C261" s="307">
        <f t="shared" si="4"/>
        <v>0</v>
      </c>
      <c r="D261" s="299"/>
      <c r="E261" s="299"/>
      <c r="F261" s="299"/>
      <c r="G261" s="299"/>
      <c r="H261" s="299"/>
      <c r="I261" s="299"/>
      <c r="J261" s="299"/>
    </row>
    <row r="262" hidden="1" spans="1:10">
      <c r="A262" s="309">
        <v>2330419</v>
      </c>
      <c r="B262" s="310" t="s">
        <v>3014</v>
      </c>
      <c r="C262" s="307">
        <f t="shared" si="4"/>
        <v>0</v>
      </c>
      <c r="D262" s="299"/>
      <c r="E262" s="299"/>
      <c r="F262" s="299"/>
      <c r="G262" s="299"/>
      <c r="H262" s="299"/>
      <c r="I262" s="299"/>
      <c r="J262" s="299"/>
    </row>
    <row r="263" hidden="1" spans="1:10">
      <c r="A263" s="309">
        <v>2330420</v>
      </c>
      <c r="B263" s="310" t="s">
        <v>3015</v>
      </c>
      <c r="C263" s="307">
        <f t="shared" si="4"/>
        <v>0</v>
      </c>
      <c r="D263" s="299"/>
      <c r="E263" s="299"/>
      <c r="F263" s="299"/>
      <c r="G263" s="299"/>
      <c r="H263" s="299"/>
      <c r="I263" s="299"/>
      <c r="J263" s="299"/>
    </row>
    <row r="264" hidden="1" spans="1:10">
      <c r="A264" s="309">
        <v>2330431</v>
      </c>
      <c r="B264" s="310" t="s">
        <v>3016</v>
      </c>
      <c r="C264" s="307">
        <f t="shared" si="4"/>
        <v>0</v>
      </c>
      <c r="D264" s="299"/>
      <c r="E264" s="299"/>
      <c r="F264" s="299"/>
      <c r="G264" s="299"/>
      <c r="H264" s="299"/>
      <c r="I264" s="299"/>
      <c r="J264" s="299"/>
    </row>
    <row r="265" hidden="1" spans="1:10">
      <c r="A265" s="309">
        <v>2330432</v>
      </c>
      <c r="B265" s="310" t="s">
        <v>3017</v>
      </c>
      <c r="C265" s="307">
        <f t="shared" si="4"/>
        <v>0</v>
      </c>
      <c r="D265" s="299"/>
      <c r="E265" s="299"/>
      <c r="F265" s="299"/>
      <c r="G265" s="299"/>
      <c r="H265" s="299"/>
      <c r="I265" s="299"/>
      <c r="J265" s="299"/>
    </row>
    <row r="266" hidden="1" spans="1:10">
      <c r="A266" s="309">
        <v>2330433</v>
      </c>
      <c r="B266" s="310" t="s">
        <v>3018</v>
      </c>
      <c r="C266" s="307">
        <f t="shared" si="4"/>
        <v>0</v>
      </c>
      <c r="D266" s="299"/>
      <c r="E266" s="299"/>
      <c r="F266" s="299"/>
      <c r="G266" s="299"/>
      <c r="H266" s="299"/>
      <c r="I266" s="299"/>
      <c r="J266" s="299"/>
    </row>
    <row r="267" spans="1:10">
      <c r="A267" s="309">
        <v>2330498</v>
      </c>
      <c r="B267" s="310" t="s">
        <v>3019</v>
      </c>
      <c r="C267" s="307">
        <f t="shared" si="4"/>
        <v>2</v>
      </c>
      <c r="D267" s="299">
        <v>2</v>
      </c>
      <c r="E267" s="299"/>
      <c r="F267" s="299"/>
      <c r="G267" s="299"/>
      <c r="H267" s="299"/>
      <c r="I267" s="299"/>
      <c r="J267" s="299"/>
    </row>
    <row r="268" hidden="1" spans="1:10">
      <c r="A268" s="309">
        <v>2330499</v>
      </c>
      <c r="B268" s="310" t="s">
        <v>3020</v>
      </c>
      <c r="C268" s="307">
        <f t="shared" si="4"/>
        <v>0</v>
      </c>
      <c r="D268" s="299"/>
      <c r="E268" s="299"/>
      <c r="F268" s="299"/>
      <c r="G268" s="299"/>
      <c r="H268" s="299"/>
      <c r="I268" s="299"/>
      <c r="J268" s="299"/>
    </row>
    <row r="269" hidden="1" spans="1:10">
      <c r="A269" s="309">
        <v>234</v>
      </c>
      <c r="B269" s="310" t="s">
        <v>3021</v>
      </c>
      <c r="C269" s="307">
        <f t="shared" si="4"/>
        <v>0</v>
      </c>
      <c r="D269" s="299"/>
      <c r="E269" s="299"/>
      <c r="F269" s="299"/>
      <c r="G269" s="299"/>
      <c r="H269" s="299"/>
      <c r="I269" s="299"/>
      <c r="J269" s="299"/>
    </row>
    <row r="270" hidden="1" spans="1:10">
      <c r="A270" s="309">
        <v>23401</v>
      </c>
      <c r="B270" s="310" t="s">
        <v>3022</v>
      </c>
      <c r="C270" s="307">
        <f t="shared" si="4"/>
        <v>0</v>
      </c>
      <c r="D270" s="299"/>
      <c r="E270" s="299"/>
      <c r="F270" s="299"/>
      <c r="G270" s="299"/>
      <c r="H270" s="299"/>
      <c r="I270" s="299"/>
      <c r="J270" s="299"/>
    </row>
    <row r="271" hidden="1" spans="1:10">
      <c r="A271" s="309">
        <v>2340101</v>
      </c>
      <c r="B271" s="310" t="s">
        <v>3023</v>
      </c>
      <c r="C271" s="307">
        <f t="shared" si="4"/>
        <v>0</v>
      </c>
      <c r="D271" s="299"/>
      <c r="E271" s="299"/>
      <c r="F271" s="299"/>
      <c r="G271" s="299"/>
      <c r="H271" s="299"/>
      <c r="I271" s="299"/>
      <c r="J271" s="299"/>
    </row>
    <row r="272" hidden="1" spans="1:10">
      <c r="A272" s="309">
        <v>2340102</v>
      </c>
      <c r="B272" s="310" t="s">
        <v>3024</v>
      </c>
      <c r="C272" s="307">
        <f t="shared" si="4"/>
        <v>0</v>
      </c>
      <c r="D272" s="299"/>
      <c r="E272" s="299"/>
      <c r="F272" s="299"/>
      <c r="G272" s="299"/>
      <c r="H272" s="299"/>
      <c r="I272" s="299"/>
      <c r="J272" s="299"/>
    </row>
    <row r="273" hidden="1" spans="1:10">
      <c r="A273" s="309">
        <v>2340103</v>
      </c>
      <c r="B273" s="310" t="s">
        <v>3025</v>
      </c>
      <c r="C273" s="307">
        <f t="shared" si="4"/>
        <v>0</v>
      </c>
      <c r="D273" s="299"/>
      <c r="E273" s="299"/>
      <c r="F273" s="299"/>
      <c r="G273" s="299"/>
      <c r="H273" s="299"/>
      <c r="I273" s="299"/>
      <c r="J273" s="299"/>
    </row>
    <row r="274" hidden="1" spans="1:10">
      <c r="A274" s="309">
        <v>2340104</v>
      </c>
      <c r="B274" s="310" t="s">
        <v>3026</v>
      </c>
      <c r="C274" s="307">
        <f t="shared" si="4"/>
        <v>0</v>
      </c>
      <c r="D274" s="299"/>
      <c r="E274" s="299"/>
      <c r="F274" s="299"/>
      <c r="G274" s="299"/>
      <c r="H274" s="299"/>
      <c r="I274" s="299"/>
      <c r="J274" s="299"/>
    </row>
    <row r="275" hidden="1" spans="1:10">
      <c r="A275" s="309">
        <v>2340105</v>
      </c>
      <c r="B275" s="310" t="s">
        <v>3027</v>
      </c>
      <c r="C275" s="307">
        <f t="shared" si="4"/>
        <v>0</v>
      </c>
      <c r="D275" s="299"/>
      <c r="E275" s="299"/>
      <c r="F275" s="299"/>
      <c r="G275" s="299"/>
      <c r="H275" s="299"/>
      <c r="I275" s="299"/>
      <c r="J275" s="299"/>
    </row>
    <row r="276" hidden="1" spans="1:10">
      <c r="A276" s="309">
        <v>2340106</v>
      </c>
      <c r="B276" s="310" t="s">
        <v>3028</v>
      </c>
      <c r="C276" s="307">
        <f t="shared" si="4"/>
        <v>0</v>
      </c>
      <c r="D276" s="299"/>
      <c r="E276" s="299"/>
      <c r="F276" s="299"/>
      <c r="G276" s="299"/>
      <c r="H276" s="299"/>
      <c r="I276" s="299"/>
      <c r="J276" s="299"/>
    </row>
    <row r="277" hidden="1" spans="1:10">
      <c r="A277" s="309">
        <v>2340107</v>
      </c>
      <c r="B277" s="310" t="s">
        <v>3029</v>
      </c>
      <c r="C277" s="307">
        <f t="shared" si="4"/>
        <v>0</v>
      </c>
      <c r="D277" s="299"/>
      <c r="E277" s="299"/>
      <c r="F277" s="299"/>
      <c r="G277" s="299"/>
      <c r="H277" s="299"/>
      <c r="I277" s="299"/>
      <c r="J277" s="299"/>
    </row>
    <row r="278" hidden="1" spans="1:10">
      <c r="A278" s="309">
        <v>2340108</v>
      </c>
      <c r="B278" s="310" t="s">
        <v>3030</v>
      </c>
      <c r="C278" s="307">
        <f t="shared" si="4"/>
        <v>0</v>
      </c>
      <c r="D278" s="299"/>
      <c r="E278" s="299"/>
      <c r="F278" s="299"/>
      <c r="G278" s="299"/>
      <c r="H278" s="299"/>
      <c r="I278" s="299"/>
      <c r="J278" s="299"/>
    </row>
    <row r="279" hidden="1" spans="1:10">
      <c r="A279" s="309">
        <v>2340109</v>
      </c>
      <c r="B279" s="310" t="s">
        <v>3031</v>
      </c>
      <c r="C279" s="307">
        <f t="shared" si="4"/>
        <v>0</v>
      </c>
      <c r="D279" s="299"/>
      <c r="E279" s="299"/>
      <c r="F279" s="299"/>
      <c r="G279" s="299"/>
      <c r="H279" s="299"/>
      <c r="I279" s="299"/>
      <c r="J279" s="299"/>
    </row>
    <row r="280" hidden="1" spans="1:10">
      <c r="A280" s="309">
        <v>2340110</v>
      </c>
      <c r="B280" s="310" t="s">
        <v>3032</v>
      </c>
      <c r="C280" s="307">
        <f t="shared" si="4"/>
        <v>0</v>
      </c>
      <c r="D280" s="299"/>
      <c r="E280" s="299"/>
      <c r="F280" s="299"/>
      <c r="G280" s="299"/>
      <c r="H280" s="299"/>
      <c r="I280" s="299"/>
      <c r="J280" s="299"/>
    </row>
    <row r="281" hidden="1" spans="1:10">
      <c r="A281" s="309">
        <v>2340111</v>
      </c>
      <c r="B281" s="310" t="s">
        <v>3033</v>
      </c>
      <c r="C281" s="307">
        <f t="shared" si="4"/>
        <v>0</v>
      </c>
      <c r="D281" s="299"/>
      <c r="E281" s="299"/>
      <c r="F281" s="299"/>
      <c r="G281" s="299"/>
      <c r="H281" s="299"/>
      <c r="I281" s="299"/>
      <c r="J281" s="299"/>
    </row>
    <row r="282" hidden="1" spans="1:10">
      <c r="A282" s="309">
        <v>2340199</v>
      </c>
      <c r="B282" s="310" t="s">
        <v>3034</v>
      </c>
      <c r="C282" s="307">
        <f t="shared" si="4"/>
        <v>0</v>
      </c>
      <c r="D282" s="299"/>
      <c r="E282" s="299"/>
      <c r="F282" s="299"/>
      <c r="G282" s="299"/>
      <c r="H282" s="299"/>
      <c r="I282" s="299"/>
      <c r="J282" s="299"/>
    </row>
    <row r="283" hidden="1" spans="1:10">
      <c r="A283" s="309">
        <v>23402</v>
      </c>
      <c r="B283" s="310" t="s">
        <v>3035</v>
      </c>
      <c r="C283" s="307">
        <f t="shared" si="4"/>
        <v>0</v>
      </c>
      <c r="D283" s="299"/>
      <c r="E283" s="299"/>
      <c r="F283" s="299"/>
      <c r="G283" s="299"/>
      <c r="H283" s="299"/>
      <c r="I283" s="299"/>
      <c r="J283" s="299"/>
    </row>
    <row r="284" hidden="1" spans="1:10">
      <c r="A284" s="309">
        <v>2340201</v>
      </c>
      <c r="B284" s="310" t="s">
        <v>2438</v>
      </c>
      <c r="C284" s="307">
        <f t="shared" si="4"/>
        <v>0</v>
      </c>
      <c r="D284" s="299"/>
      <c r="E284" s="299"/>
      <c r="F284" s="299"/>
      <c r="G284" s="299"/>
      <c r="H284" s="299"/>
      <c r="I284" s="299"/>
      <c r="J284" s="299"/>
    </row>
    <row r="285" hidden="1" spans="1:10">
      <c r="A285" s="309">
        <v>2340202</v>
      </c>
      <c r="B285" s="310" t="s">
        <v>2483</v>
      </c>
      <c r="C285" s="307">
        <f t="shared" si="4"/>
        <v>0</v>
      </c>
      <c r="D285" s="299"/>
      <c r="E285" s="299"/>
      <c r="F285" s="299"/>
      <c r="G285" s="299"/>
      <c r="H285" s="299"/>
      <c r="I285" s="299"/>
      <c r="J285" s="299"/>
    </row>
    <row r="286" hidden="1" spans="1:10">
      <c r="A286" s="309">
        <v>2340203</v>
      </c>
      <c r="B286" s="310" t="s">
        <v>3036</v>
      </c>
      <c r="C286" s="307">
        <f t="shared" si="4"/>
        <v>0</v>
      </c>
      <c r="D286" s="299"/>
      <c r="E286" s="299"/>
      <c r="F286" s="299"/>
      <c r="G286" s="299"/>
      <c r="H286" s="299"/>
      <c r="I286" s="299"/>
      <c r="J286" s="299"/>
    </row>
    <row r="287" hidden="1" spans="1:10">
      <c r="A287" s="309">
        <v>2340204</v>
      </c>
      <c r="B287" s="310" t="s">
        <v>3037</v>
      </c>
      <c r="C287" s="307">
        <f t="shared" si="4"/>
        <v>0</v>
      </c>
      <c r="D287" s="299"/>
      <c r="E287" s="299"/>
      <c r="F287" s="299"/>
      <c r="G287" s="299"/>
      <c r="H287" s="299"/>
      <c r="I287" s="299"/>
      <c r="J287" s="299"/>
    </row>
    <row r="288" hidden="1" spans="1:10">
      <c r="A288" s="309">
        <v>2340205</v>
      </c>
      <c r="B288" s="310" t="s">
        <v>3038</v>
      </c>
      <c r="C288" s="307">
        <f t="shared" si="4"/>
        <v>0</v>
      </c>
      <c r="D288" s="299"/>
      <c r="E288" s="299"/>
      <c r="F288" s="299"/>
      <c r="G288" s="299"/>
      <c r="H288" s="299"/>
      <c r="I288" s="299"/>
      <c r="J288" s="299"/>
    </row>
    <row r="289" hidden="1" spans="1:10">
      <c r="A289" s="309">
        <v>2340299</v>
      </c>
      <c r="B289" s="310" t="s">
        <v>3039</v>
      </c>
      <c r="C289" s="307">
        <f t="shared" si="4"/>
        <v>0</v>
      </c>
      <c r="D289" s="299"/>
      <c r="E289" s="299"/>
      <c r="F289" s="299"/>
      <c r="G289" s="299"/>
      <c r="H289" s="299"/>
      <c r="I289" s="299"/>
      <c r="J289" s="299"/>
    </row>
    <row r="290" ht="32" customHeight="1" spans="1:10">
      <c r="A290" s="299"/>
      <c r="B290" s="318" t="s">
        <v>3040</v>
      </c>
      <c r="C290" s="319"/>
      <c r="D290" s="299"/>
      <c r="E290" s="299"/>
      <c r="F290" s="299"/>
      <c r="G290" s="299"/>
      <c r="H290" s="299"/>
      <c r="I290" s="299"/>
      <c r="J290" s="299"/>
    </row>
  </sheetData>
  <autoFilter xmlns:etc="http://www.wps.cn/officeDocument/2017/etCustomData" ref="A4:J290" etc:filterBottomFollowUsedRange="0">
    <filterColumn colId="2">
      <filters>
        <filter val="10"/>
        <filter val="14,990"/>
        <filter val="29,790"/>
        <filter val="69,990"/>
        <filter val="3,992"/>
        <filter val="2,054"/>
        <filter val="5,314"/>
        <filter val="151,684"/>
        <filter val="195"/>
        <filter val="595"/>
        <filter val="11,955"/>
        <filter val="16,895"/>
        <filter val="49,015"/>
        <filter val="3,357"/>
        <filter val="54,498"/>
        <filter val="1,499"/>
        <filter val="920"/>
        <filter val="4,460"/>
        <filter val="2,621"/>
        <filter val="3,262"/>
        <filter val="3,563"/>
        <filter val="724"/>
        <filter val="38,765"/>
        <filter val="43,225"/>
        <filter val="1,166"/>
        <filter val="3,166"/>
        <filter val="3,268"/>
        <filter val="370"/>
        <filter val="3,971"/>
        <filter val="172"/>
        <filter val="134"/>
        <filter val="4,034"/>
        <filter val="76"/>
        <filter val="5,137"/>
        <filter val="100"/>
        <filter val="2,500"/>
        <filter val="4,940"/>
        <filter val="7,200"/>
        <filter val="7,500"/>
        <filter val="10,000"/>
        <filter val="45,000"/>
        <filter val="4,441"/>
        <filter val="410,811"/>
        <filter val="2"/>
        <filter val="702"/>
        <filter val="注：本表详细反映2026年全区政府性基金预算支出安排情况，按《中华人民共和国预算法》要求细化到功能分类项级科目。"/>
        <filter val="1,104"/>
        <filter val="93,444"/>
        <filter val="246"/>
        <filter val="134,056"/>
        <filter val="13,187"/>
        <filter val="8"/>
        <filter val="79,789"/>
      </filters>
    </filterColumn>
    <extLst/>
  </autoFilter>
  <mergeCells count="3">
    <mergeCell ref="B1:C1"/>
    <mergeCell ref="B2:C2"/>
    <mergeCell ref="B290:C29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L19" sqref="L19"/>
    </sheetView>
  </sheetViews>
  <sheetFormatPr defaultColWidth="9" defaultRowHeight="15.75" outlineLevelCol="7"/>
  <cols>
    <col min="1" max="1" width="43.375" style="208" customWidth="1"/>
    <col min="2" max="2" width="15" style="208" customWidth="1"/>
    <col min="3" max="3" width="13" style="208" customWidth="1"/>
    <col min="4" max="4" width="10.5" style="208" customWidth="1"/>
    <col min="5" max="5" width="29.375" style="208" customWidth="1"/>
    <col min="6" max="6" width="12.875" style="208" customWidth="1"/>
    <col min="7" max="7" width="11.25" style="208" customWidth="1"/>
    <col min="8" max="8" width="11" style="208" customWidth="1"/>
    <col min="9" max="16384" width="9" style="208"/>
  </cols>
  <sheetData>
    <row r="1" spans="1:8">
      <c r="A1" s="209" t="s">
        <v>3041</v>
      </c>
      <c r="B1" s="210"/>
      <c r="C1" s="210"/>
      <c r="D1" s="320"/>
      <c r="E1" s="210"/>
      <c r="F1" s="210"/>
      <c r="G1" s="210"/>
      <c r="H1" s="320"/>
    </row>
    <row r="2" ht="27" spans="1:8">
      <c r="A2" s="321" t="s">
        <v>3042</v>
      </c>
      <c r="B2" s="321"/>
      <c r="C2" s="321"/>
      <c r="D2" s="322"/>
      <c r="E2" s="321"/>
      <c r="F2" s="321"/>
      <c r="G2" s="321"/>
      <c r="H2" s="322"/>
    </row>
    <row r="3" spans="1:8">
      <c r="A3" s="323" t="s">
        <v>1219</v>
      </c>
      <c r="B3" s="323"/>
      <c r="C3" s="323"/>
      <c r="D3" s="324"/>
      <c r="E3" s="323"/>
      <c r="F3" s="323"/>
      <c r="G3" s="323"/>
      <c r="H3" s="324" t="s">
        <v>2</v>
      </c>
    </row>
    <row r="4" ht="47.25" spans="1:8">
      <c r="A4" s="325" t="s">
        <v>1220</v>
      </c>
      <c r="B4" s="217" t="s">
        <v>2801</v>
      </c>
      <c r="C4" s="217" t="s">
        <v>5</v>
      </c>
      <c r="D4" s="326" t="s">
        <v>2802</v>
      </c>
      <c r="E4" s="325" t="s">
        <v>79</v>
      </c>
      <c r="F4" s="217" t="s">
        <v>2801</v>
      </c>
      <c r="G4" s="217" t="s">
        <v>5</v>
      </c>
      <c r="H4" s="326" t="s">
        <v>2802</v>
      </c>
    </row>
    <row r="5" spans="1:8">
      <c r="A5" s="327" t="s">
        <v>11</v>
      </c>
      <c r="B5" s="328">
        <f t="shared" ref="B5:G5" si="0">B6+B21</f>
        <v>1010092</v>
      </c>
      <c r="C5" s="328">
        <f t="shared" si="0"/>
        <v>562311</v>
      </c>
      <c r="D5" s="329">
        <f>(C5-B5)/B5*100</f>
        <v>-44.3307144299727</v>
      </c>
      <c r="E5" s="327" t="s">
        <v>11</v>
      </c>
      <c r="F5" s="220">
        <f t="shared" si="0"/>
        <v>1010092</v>
      </c>
      <c r="G5" s="220">
        <f t="shared" si="0"/>
        <v>562311</v>
      </c>
      <c r="H5" s="341">
        <f>(G5-F5)/F5*100</f>
        <v>-44.3307144299727</v>
      </c>
    </row>
    <row r="6" spans="1:8">
      <c r="A6" s="330" t="s">
        <v>12</v>
      </c>
      <c r="B6" s="298">
        <f>SUM(B7:B20)</f>
        <v>234025</v>
      </c>
      <c r="C6" s="298">
        <f>SUM(C7:C20)</f>
        <v>262000</v>
      </c>
      <c r="D6" s="329">
        <f>(C6-B6)/B6*100</f>
        <v>11.9538510842859</v>
      </c>
      <c r="E6" s="330" t="s">
        <v>13</v>
      </c>
      <c r="F6" s="223">
        <f>SUM(F7:F18)</f>
        <v>439631</v>
      </c>
      <c r="G6" s="223">
        <f>SUM(G7:G19)</f>
        <v>410811</v>
      </c>
      <c r="H6" s="341">
        <f>(G6-F6)/F6*100</f>
        <v>-6.55549767873512</v>
      </c>
    </row>
    <row r="7" spans="1:8">
      <c r="A7" s="331" t="s">
        <v>1222</v>
      </c>
      <c r="B7" s="332"/>
      <c r="C7" s="332"/>
      <c r="D7" s="329"/>
      <c r="E7" s="331" t="s">
        <v>1223</v>
      </c>
      <c r="F7" s="332"/>
      <c r="G7" s="332">
        <v>100</v>
      </c>
      <c r="H7" s="341"/>
    </row>
    <row r="8" spans="1:8">
      <c r="A8" s="331" t="s">
        <v>1224</v>
      </c>
      <c r="B8" s="332"/>
      <c r="C8" s="332"/>
      <c r="D8" s="329"/>
      <c r="E8" s="331" t="s">
        <v>1225</v>
      </c>
      <c r="F8" s="332"/>
      <c r="G8" s="332"/>
      <c r="H8" s="341"/>
    </row>
    <row r="9" spans="1:8">
      <c r="A9" s="331" t="s">
        <v>1226</v>
      </c>
      <c r="B9" s="332"/>
      <c r="C9" s="332"/>
      <c r="D9" s="329"/>
      <c r="E9" s="331" t="s">
        <v>1227</v>
      </c>
      <c r="F9" s="332">
        <v>1800</v>
      </c>
      <c r="G9" s="342">
        <v>7200</v>
      </c>
      <c r="H9" s="341">
        <f t="shared" ref="H7:H18" si="1">(G9-F9)/F9*100</f>
        <v>300</v>
      </c>
    </row>
    <row r="10" spans="1:8">
      <c r="A10" s="331" t="s">
        <v>1228</v>
      </c>
      <c r="B10" s="332"/>
      <c r="C10" s="332"/>
      <c r="D10" s="329"/>
      <c r="E10" s="331" t="s">
        <v>1229</v>
      </c>
      <c r="F10" s="332">
        <v>3293</v>
      </c>
      <c r="G10" s="342">
        <v>5137</v>
      </c>
      <c r="H10" s="341">
        <f t="shared" si="1"/>
        <v>55.9975706043122</v>
      </c>
    </row>
    <row r="11" spans="1:8">
      <c r="A11" s="331" t="s">
        <v>1230</v>
      </c>
      <c r="B11" s="332"/>
      <c r="C11" s="332"/>
      <c r="D11" s="329"/>
      <c r="E11" s="331" t="s">
        <v>1231</v>
      </c>
      <c r="F11" s="332">
        <v>215837</v>
      </c>
      <c r="G11" s="332">
        <v>93444</v>
      </c>
      <c r="H11" s="341">
        <f t="shared" si="1"/>
        <v>-56.7062181183022</v>
      </c>
    </row>
    <row r="12" spans="1:8">
      <c r="A12" s="331" t="s">
        <v>1232</v>
      </c>
      <c r="B12" s="332"/>
      <c r="C12" s="332"/>
      <c r="D12" s="329"/>
      <c r="E12" s="331" t="s">
        <v>1233</v>
      </c>
      <c r="F12" s="332">
        <v>36292</v>
      </c>
      <c r="G12" s="332">
        <v>79789</v>
      </c>
      <c r="H12" s="341">
        <f t="shared" si="1"/>
        <v>119.852860134465</v>
      </c>
    </row>
    <row r="13" spans="1:8">
      <c r="A13" s="331" t="s">
        <v>1234</v>
      </c>
      <c r="B13" s="332">
        <v>223631</v>
      </c>
      <c r="C13" s="332">
        <v>221000</v>
      </c>
      <c r="D13" s="329">
        <f>(C13-B13)/B13*100</f>
        <v>-1.17649163130335</v>
      </c>
      <c r="E13" s="331" t="s">
        <v>1235</v>
      </c>
      <c r="F13" s="332">
        <v>74</v>
      </c>
      <c r="G13" s="332"/>
      <c r="H13" s="341">
        <f t="shared" si="1"/>
        <v>-100</v>
      </c>
    </row>
    <row r="14" spans="1:8">
      <c r="A14" s="331" t="s">
        <v>1236</v>
      </c>
      <c r="B14" s="332"/>
      <c r="C14" s="332"/>
      <c r="D14" s="329"/>
      <c r="E14" s="343" t="s">
        <v>1237</v>
      </c>
      <c r="F14" s="342">
        <v>1269</v>
      </c>
      <c r="G14" s="342">
        <v>3262</v>
      </c>
      <c r="H14" s="341">
        <f t="shared" si="1"/>
        <v>157.052797478329</v>
      </c>
    </row>
    <row r="15" spans="1:8">
      <c r="A15" s="331" t="s">
        <v>1238</v>
      </c>
      <c r="B15" s="332"/>
      <c r="C15" s="332"/>
      <c r="D15" s="329"/>
      <c r="E15" s="331" t="s">
        <v>1239</v>
      </c>
      <c r="F15" s="332">
        <v>420</v>
      </c>
      <c r="G15" s="332">
        <v>195</v>
      </c>
      <c r="H15" s="341">
        <f t="shared" si="1"/>
        <v>-53.5714285714286</v>
      </c>
    </row>
    <row r="16" spans="1:8">
      <c r="A16" s="331" t="s">
        <v>1240</v>
      </c>
      <c r="B16" s="332"/>
      <c r="C16" s="332"/>
      <c r="D16" s="329"/>
      <c r="E16" s="331" t="s">
        <v>1241</v>
      </c>
      <c r="F16" s="332">
        <v>127823</v>
      </c>
      <c r="G16" s="332">
        <v>151684</v>
      </c>
      <c r="H16" s="341">
        <f t="shared" si="1"/>
        <v>18.6672195144849</v>
      </c>
    </row>
    <row r="17" spans="1:8">
      <c r="A17" s="237" t="s">
        <v>1242</v>
      </c>
      <c r="B17" s="332">
        <v>2102</v>
      </c>
      <c r="C17" s="332">
        <v>3000</v>
      </c>
      <c r="D17" s="329">
        <f>(C17-B17)/B17*100</f>
        <v>42.721217887726</v>
      </c>
      <c r="E17" s="331" t="s">
        <v>1243</v>
      </c>
      <c r="F17" s="332">
        <v>52816</v>
      </c>
      <c r="G17" s="332">
        <v>69990</v>
      </c>
      <c r="H17" s="341">
        <f t="shared" si="1"/>
        <v>32.5166616176916</v>
      </c>
    </row>
    <row r="18" spans="1:8">
      <c r="A18" s="237" t="s">
        <v>1244</v>
      </c>
      <c r="B18" s="332"/>
      <c r="C18" s="332"/>
      <c r="D18" s="329"/>
      <c r="E18" s="331" t="s">
        <v>1245</v>
      </c>
      <c r="F18" s="332">
        <v>7</v>
      </c>
      <c r="G18" s="332">
        <v>10</v>
      </c>
      <c r="H18" s="341">
        <f t="shared" si="1"/>
        <v>42.8571428571429</v>
      </c>
    </row>
    <row r="19" spans="1:8">
      <c r="A19" s="237" t="s">
        <v>1246</v>
      </c>
      <c r="B19" s="332">
        <v>8292</v>
      </c>
      <c r="C19" s="332">
        <v>8000</v>
      </c>
      <c r="D19" s="329">
        <f>(C19-B19)/B19*100</f>
        <v>-3.5214664737096</v>
      </c>
      <c r="E19" s="331" t="s">
        <v>1247</v>
      </c>
      <c r="F19" s="332"/>
      <c r="G19" s="332"/>
      <c r="H19" s="341"/>
    </row>
    <row r="20" spans="1:8">
      <c r="A20" s="237" t="s">
        <v>1248</v>
      </c>
      <c r="B20" s="332"/>
      <c r="C20" s="332">
        <v>30000</v>
      </c>
      <c r="D20" s="329"/>
      <c r="E20" s="344"/>
      <c r="F20" s="332"/>
      <c r="G20" s="332"/>
      <c r="H20" s="341"/>
    </row>
    <row r="21" spans="1:8">
      <c r="A21" s="330" t="s">
        <v>60</v>
      </c>
      <c r="B21" s="223">
        <f t="shared" ref="B21:G21" si="2">SUM(B22:B26)</f>
        <v>776067</v>
      </c>
      <c r="C21" s="223">
        <f t="shared" si="2"/>
        <v>300311</v>
      </c>
      <c r="D21" s="329"/>
      <c r="E21" s="330" t="s">
        <v>61</v>
      </c>
      <c r="F21" s="223">
        <f t="shared" si="2"/>
        <v>570461</v>
      </c>
      <c r="G21" s="223">
        <f t="shared" si="2"/>
        <v>151500</v>
      </c>
      <c r="H21" s="341"/>
    </row>
    <row r="22" spans="1:8">
      <c r="A22" s="237" t="s">
        <v>62</v>
      </c>
      <c r="B22" s="333">
        <v>85318</v>
      </c>
      <c r="C22" s="333">
        <v>24759</v>
      </c>
      <c r="D22" s="329"/>
      <c r="E22" s="345" t="s">
        <v>1249</v>
      </c>
      <c r="F22" s="333">
        <v>10432</v>
      </c>
      <c r="G22" s="333"/>
      <c r="H22" s="341"/>
    </row>
    <row r="23" spans="1:8">
      <c r="A23" s="334" t="s">
        <v>1250</v>
      </c>
      <c r="B23" s="333">
        <v>501780</v>
      </c>
      <c r="C23" s="333"/>
      <c r="D23" s="329"/>
      <c r="E23" s="237" t="s">
        <v>1251</v>
      </c>
      <c r="F23" s="333">
        <v>75882</v>
      </c>
      <c r="G23" s="333">
        <v>119300</v>
      </c>
      <c r="H23" s="341"/>
    </row>
    <row r="24" spans="1:8">
      <c r="A24" s="335" t="s">
        <v>1252</v>
      </c>
      <c r="B24" s="333">
        <v>188969</v>
      </c>
      <c r="C24" s="333">
        <v>275552</v>
      </c>
      <c r="D24" s="329"/>
      <c r="E24" s="335" t="s">
        <v>1253</v>
      </c>
      <c r="F24" s="333">
        <v>11595</v>
      </c>
      <c r="G24" s="333">
        <v>23800</v>
      </c>
      <c r="H24" s="341"/>
    </row>
    <row r="25" spans="1:8">
      <c r="A25" s="335" t="s">
        <v>1254</v>
      </c>
      <c r="B25" s="333"/>
      <c r="C25" s="333"/>
      <c r="D25" s="329"/>
      <c r="E25" s="335" t="s">
        <v>1255</v>
      </c>
      <c r="F25" s="333">
        <v>197000</v>
      </c>
      <c r="G25" s="333">
        <v>8400</v>
      </c>
      <c r="H25" s="341"/>
    </row>
    <row r="26" spans="1:8">
      <c r="A26" s="335" t="s">
        <v>1256</v>
      </c>
      <c r="B26" s="333"/>
      <c r="C26" s="333"/>
      <c r="D26" s="329"/>
      <c r="E26" s="335" t="s">
        <v>1257</v>
      </c>
      <c r="F26" s="333">
        <v>275552</v>
      </c>
      <c r="G26" s="333"/>
      <c r="H26" s="341"/>
    </row>
    <row r="27" spans="1:8">
      <c r="A27" s="336"/>
      <c r="B27" s="333"/>
      <c r="C27" s="333"/>
      <c r="D27" s="337"/>
      <c r="E27" s="346"/>
      <c r="F27" s="333"/>
      <c r="G27" s="333"/>
      <c r="H27" s="347"/>
    </row>
    <row r="28" ht="66" customHeight="1" spans="1:8">
      <c r="A28" s="338" t="s">
        <v>3043</v>
      </c>
      <c r="B28" s="339"/>
      <c r="C28" s="339"/>
      <c r="D28" s="340"/>
      <c r="E28" s="339"/>
      <c r="F28" s="339"/>
      <c r="G28" s="339"/>
      <c r="H28" s="340"/>
    </row>
  </sheetData>
  <mergeCells count="4">
    <mergeCell ref="A1:E1"/>
    <mergeCell ref="A2:H2"/>
    <mergeCell ref="A3:E3"/>
    <mergeCell ref="A28:H2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290"/>
  <sheetViews>
    <sheetView showZeros="0" topLeftCell="B1" workbookViewId="0">
      <selection activeCell="A1" sqref="A$1:A$1048576"/>
    </sheetView>
  </sheetViews>
  <sheetFormatPr defaultColWidth="9" defaultRowHeight="15.75"/>
  <cols>
    <col min="1" max="1" width="10.375" hidden="1" customWidth="1"/>
    <col min="2" max="2" width="71.125" customWidth="1"/>
    <col min="3" max="3" width="9.75"/>
    <col min="4" max="11" width="9" hidden="1" customWidth="1"/>
  </cols>
  <sheetData>
    <row r="1" spans="1:11">
      <c r="A1" s="299"/>
      <c r="B1" s="209" t="s">
        <v>3044</v>
      </c>
      <c r="C1" s="210"/>
      <c r="D1" s="299"/>
      <c r="E1" s="299"/>
      <c r="F1" s="299"/>
      <c r="G1" s="299"/>
      <c r="H1" s="299"/>
      <c r="I1" s="299"/>
      <c r="J1" s="299"/>
      <c r="K1" s="299"/>
    </row>
    <row r="2" ht="24" spans="1:11">
      <c r="A2" s="300"/>
      <c r="B2" s="301" t="s">
        <v>3045</v>
      </c>
      <c r="C2" s="301"/>
      <c r="D2" s="300"/>
      <c r="E2" s="300"/>
      <c r="F2" s="300"/>
      <c r="G2" s="300"/>
      <c r="H2" s="300"/>
      <c r="I2" s="314"/>
      <c r="J2" s="300"/>
      <c r="K2" s="300"/>
    </row>
    <row r="3" spans="1:11">
      <c r="A3" s="299"/>
      <c r="B3" s="302"/>
      <c r="C3" s="303" t="s">
        <v>1564</v>
      </c>
      <c r="D3" s="299"/>
      <c r="E3" s="299"/>
      <c r="F3" s="299"/>
      <c r="G3" s="299"/>
      <c r="H3" s="299"/>
      <c r="I3" s="299" t="s">
        <v>2806</v>
      </c>
      <c r="J3" s="299"/>
      <c r="K3" s="299"/>
    </row>
    <row r="4" ht="47.25" spans="1:11">
      <c r="A4" s="299"/>
      <c r="B4" s="304" t="s">
        <v>79</v>
      </c>
      <c r="C4" s="304" t="s">
        <v>2807</v>
      </c>
      <c r="D4" s="305" t="s">
        <v>2808</v>
      </c>
      <c r="E4" s="313" t="s">
        <v>2809</v>
      </c>
      <c r="F4" s="313" t="s">
        <v>2810</v>
      </c>
      <c r="G4" s="313" t="s">
        <v>2811</v>
      </c>
      <c r="H4" s="305" t="s">
        <v>2812</v>
      </c>
      <c r="I4" s="313" t="s">
        <v>1616</v>
      </c>
      <c r="J4" s="315" t="s">
        <v>2813</v>
      </c>
      <c r="K4" s="299"/>
    </row>
    <row r="5" spans="1:11">
      <c r="A5" s="299">
        <v>1</v>
      </c>
      <c r="B5" s="306" t="s">
        <v>3046</v>
      </c>
      <c r="C5" s="307">
        <f t="shared" ref="C5:C68" si="0">D5+E5+F5+G5+H5+I5+J5</f>
        <v>410811</v>
      </c>
      <c r="D5" s="308">
        <v>70000</v>
      </c>
      <c r="E5" s="308">
        <v>4000</v>
      </c>
      <c r="F5" s="308">
        <v>6000</v>
      </c>
      <c r="G5" s="308">
        <v>10000</v>
      </c>
      <c r="H5" s="308">
        <v>24759</v>
      </c>
      <c r="I5" s="316">
        <v>275552</v>
      </c>
      <c r="J5" s="299">
        <v>20500</v>
      </c>
      <c r="K5" s="299"/>
    </row>
    <row r="6" hidden="1" spans="1:11">
      <c r="A6" s="309">
        <v>206</v>
      </c>
      <c r="B6" s="310" t="s">
        <v>1905</v>
      </c>
      <c r="C6" s="307">
        <f t="shared" si="0"/>
        <v>0</v>
      </c>
      <c r="D6" s="299"/>
      <c r="E6" s="299"/>
      <c r="F6" s="299"/>
      <c r="G6" s="299"/>
      <c r="H6" s="299"/>
      <c r="I6" s="299"/>
      <c r="J6" s="299"/>
      <c r="K6" s="299"/>
    </row>
    <row r="7" hidden="1" spans="1:11">
      <c r="A7" s="309">
        <v>20610</v>
      </c>
      <c r="B7" s="310" t="s">
        <v>2814</v>
      </c>
      <c r="C7" s="307">
        <f t="shared" si="0"/>
        <v>0</v>
      </c>
      <c r="D7" s="299"/>
      <c r="E7" s="299"/>
      <c r="F7" s="299"/>
      <c r="G7" s="299"/>
      <c r="H7" s="299"/>
      <c r="I7" s="299"/>
      <c r="J7" s="299"/>
      <c r="K7" s="299"/>
    </row>
    <row r="8" hidden="1" spans="1:11">
      <c r="A8" s="309">
        <v>2061001</v>
      </c>
      <c r="B8" s="310" t="s">
        <v>2815</v>
      </c>
      <c r="C8" s="307">
        <f t="shared" si="0"/>
        <v>0</v>
      </c>
      <c r="D8" s="299"/>
      <c r="E8" s="299"/>
      <c r="F8" s="299"/>
      <c r="G8" s="299"/>
      <c r="H8" s="299"/>
      <c r="I8" s="299"/>
      <c r="J8" s="299"/>
      <c r="K8" s="299"/>
    </row>
    <row r="9" hidden="1" spans="1:11">
      <c r="A9" s="309">
        <v>2061002</v>
      </c>
      <c r="B9" s="310" t="s">
        <v>2816</v>
      </c>
      <c r="C9" s="307">
        <f t="shared" si="0"/>
        <v>0</v>
      </c>
      <c r="D9" s="299"/>
      <c r="E9" s="299"/>
      <c r="F9" s="299"/>
      <c r="G9" s="299"/>
      <c r="H9" s="299"/>
      <c r="I9" s="299"/>
      <c r="J9" s="299"/>
      <c r="K9" s="299"/>
    </row>
    <row r="10" hidden="1" spans="1:11">
      <c r="A10" s="309">
        <v>2061003</v>
      </c>
      <c r="B10" s="310" t="s">
        <v>2817</v>
      </c>
      <c r="C10" s="307">
        <f t="shared" si="0"/>
        <v>0</v>
      </c>
      <c r="D10" s="299"/>
      <c r="E10" s="299"/>
      <c r="F10" s="299"/>
      <c r="G10" s="299"/>
      <c r="H10" s="299"/>
      <c r="I10" s="299"/>
      <c r="J10" s="299"/>
      <c r="K10" s="299"/>
    </row>
    <row r="11" hidden="1" spans="1:11">
      <c r="A11" s="309">
        <v>2061004</v>
      </c>
      <c r="B11" s="310" t="s">
        <v>2818</v>
      </c>
      <c r="C11" s="307">
        <f t="shared" si="0"/>
        <v>0</v>
      </c>
      <c r="D11" s="299"/>
      <c r="E11" s="299"/>
      <c r="F11" s="299"/>
      <c r="G11" s="299"/>
      <c r="H11" s="299"/>
      <c r="I11" s="299"/>
      <c r="J11" s="299"/>
      <c r="K11" s="299"/>
    </row>
    <row r="12" hidden="1" spans="1:11">
      <c r="A12" s="309">
        <v>2061005</v>
      </c>
      <c r="B12" s="310" t="s">
        <v>2819</v>
      </c>
      <c r="C12" s="307">
        <f t="shared" si="0"/>
        <v>0</v>
      </c>
      <c r="D12" s="299"/>
      <c r="E12" s="299"/>
      <c r="F12" s="299"/>
      <c r="G12" s="299"/>
      <c r="H12" s="299"/>
      <c r="I12" s="299"/>
      <c r="J12" s="299"/>
      <c r="K12" s="299"/>
    </row>
    <row r="13" hidden="1" spans="1:11">
      <c r="A13" s="309">
        <v>2061099</v>
      </c>
      <c r="B13" s="310" t="s">
        <v>2820</v>
      </c>
      <c r="C13" s="307">
        <f t="shared" si="0"/>
        <v>0</v>
      </c>
      <c r="D13" s="299"/>
      <c r="E13" s="299"/>
      <c r="F13" s="299"/>
      <c r="G13" s="299"/>
      <c r="H13" s="299"/>
      <c r="I13" s="299"/>
      <c r="J13" s="299"/>
      <c r="K13" s="299"/>
    </row>
    <row r="14" spans="1:11">
      <c r="A14" s="309">
        <v>207</v>
      </c>
      <c r="B14" s="310" t="s">
        <v>1954</v>
      </c>
      <c r="C14" s="307">
        <f t="shared" si="0"/>
        <v>100</v>
      </c>
      <c r="D14" s="299"/>
      <c r="E14" s="299"/>
      <c r="F14" s="299"/>
      <c r="G14" s="299"/>
      <c r="H14" s="299">
        <v>100</v>
      </c>
      <c r="I14" s="299"/>
      <c r="J14" s="299"/>
      <c r="K14" s="299"/>
    </row>
    <row r="15" hidden="1" spans="1:11">
      <c r="A15" s="309">
        <v>20707</v>
      </c>
      <c r="B15" s="310" t="s">
        <v>2821</v>
      </c>
      <c r="C15" s="307">
        <f t="shared" si="0"/>
        <v>0</v>
      </c>
      <c r="D15" s="299"/>
      <c r="E15" s="299"/>
      <c r="F15" s="299"/>
      <c r="G15" s="299"/>
      <c r="H15" s="299"/>
      <c r="I15" s="299"/>
      <c r="J15" s="299"/>
      <c r="K15" s="299"/>
    </row>
    <row r="16" hidden="1" spans="1:11">
      <c r="A16" s="309">
        <v>2070701</v>
      </c>
      <c r="B16" s="310" t="s">
        <v>2822</v>
      </c>
      <c r="C16" s="307">
        <f t="shared" si="0"/>
        <v>0</v>
      </c>
      <c r="D16" s="299"/>
      <c r="E16" s="299"/>
      <c r="F16" s="299"/>
      <c r="G16" s="299"/>
      <c r="H16" s="299"/>
      <c r="I16" s="299"/>
      <c r="J16" s="299"/>
      <c r="K16" s="299"/>
    </row>
    <row r="17" hidden="1" spans="1:11">
      <c r="A17" s="309">
        <v>2070702</v>
      </c>
      <c r="B17" s="310" t="s">
        <v>2823</v>
      </c>
      <c r="C17" s="307">
        <f t="shared" si="0"/>
        <v>0</v>
      </c>
      <c r="D17" s="299"/>
      <c r="E17" s="299"/>
      <c r="F17" s="299"/>
      <c r="G17" s="299"/>
      <c r="H17" s="299"/>
      <c r="I17" s="299"/>
      <c r="J17" s="299"/>
      <c r="K17" s="299"/>
    </row>
    <row r="18" hidden="1" spans="1:11">
      <c r="A18" s="309">
        <v>2070703</v>
      </c>
      <c r="B18" s="310" t="s">
        <v>2824</v>
      </c>
      <c r="C18" s="307">
        <f t="shared" si="0"/>
        <v>0</v>
      </c>
      <c r="D18" s="299"/>
      <c r="E18" s="299"/>
      <c r="F18" s="299"/>
      <c r="G18" s="299"/>
      <c r="H18" s="299"/>
      <c r="I18" s="299"/>
      <c r="J18" s="299"/>
      <c r="K18" s="299"/>
    </row>
    <row r="19" hidden="1" spans="1:11">
      <c r="A19" s="309">
        <v>2070704</v>
      </c>
      <c r="B19" s="310" t="s">
        <v>2825</v>
      </c>
      <c r="C19" s="307">
        <f t="shared" si="0"/>
        <v>0</v>
      </c>
      <c r="D19" s="299"/>
      <c r="E19" s="299"/>
      <c r="F19" s="299"/>
      <c r="G19" s="299"/>
      <c r="H19" s="299"/>
      <c r="I19" s="299"/>
      <c r="J19" s="299"/>
      <c r="K19" s="299"/>
    </row>
    <row r="20" hidden="1" spans="1:11">
      <c r="A20" s="309">
        <v>2070799</v>
      </c>
      <c r="B20" s="310" t="s">
        <v>2826</v>
      </c>
      <c r="C20" s="307">
        <f t="shared" si="0"/>
        <v>0</v>
      </c>
      <c r="D20" s="299"/>
      <c r="E20" s="299"/>
      <c r="F20" s="299"/>
      <c r="G20" s="299"/>
      <c r="H20" s="299"/>
      <c r="I20" s="299"/>
      <c r="J20" s="299"/>
      <c r="K20" s="299"/>
    </row>
    <row r="21" spans="1:11">
      <c r="A21" s="309">
        <v>20709</v>
      </c>
      <c r="B21" s="310" t="s">
        <v>2827</v>
      </c>
      <c r="C21" s="307">
        <f t="shared" si="0"/>
        <v>100</v>
      </c>
      <c r="D21" s="299"/>
      <c r="E21" s="299"/>
      <c r="F21" s="299"/>
      <c r="G21" s="299"/>
      <c r="H21" s="299">
        <v>100</v>
      </c>
      <c r="I21" s="299"/>
      <c r="J21" s="299"/>
      <c r="K21" s="299"/>
    </row>
    <row r="22" hidden="1" spans="1:11">
      <c r="A22" s="309">
        <v>2070901</v>
      </c>
      <c r="B22" s="310" t="s">
        <v>2828</v>
      </c>
      <c r="C22" s="307">
        <f t="shared" si="0"/>
        <v>0</v>
      </c>
      <c r="D22" s="299"/>
      <c r="E22" s="299"/>
      <c r="F22" s="299"/>
      <c r="G22" s="299"/>
      <c r="H22" s="299"/>
      <c r="I22" s="299"/>
      <c r="J22" s="299"/>
      <c r="K22" s="299"/>
    </row>
    <row r="23" hidden="1" spans="1:11">
      <c r="A23" s="309">
        <v>2070902</v>
      </c>
      <c r="B23" s="310" t="s">
        <v>2829</v>
      </c>
      <c r="C23" s="307">
        <f t="shared" si="0"/>
        <v>0</v>
      </c>
      <c r="D23" s="299"/>
      <c r="E23" s="299"/>
      <c r="F23" s="299"/>
      <c r="G23" s="299"/>
      <c r="H23" s="299"/>
      <c r="I23" s="299"/>
      <c r="J23" s="299"/>
      <c r="K23" s="299"/>
    </row>
    <row r="24" hidden="1" spans="1:11">
      <c r="A24" s="309">
        <v>2070903</v>
      </c>
      <c r="B24" s="310" t="s">
        <v>2830</v>
      </c>
      <c r="C24" s="307">
        <f t="shared" si="0"/>
        <v>0</v>
      </c>
      <c r="D24" s="299"/>
      <c r="E24" s="299"/>
      <c r="F24" s="299"/>
      <c r="G24" s="299"/>
      <c r="H24" s="299"/>
      <c r="I24" s="299"/>
      <c r="J24" s="299"/>
      <c r="K24" s="299"/>
    </row>
    <row r="25" spans="1:11">
      <c r="A25" s="309">
        <v>2070904</v>
      </c>
      <c r="B25" s="310" t="s">
        <v>2831</v>
      </c>
      <c r="C25" s="307">
        <f t="shared" si="0"/>
        <v>100</v>
      </c>
      <c r="D25" s="299"/>
      <c r="E25" s="299"/>
      <c r="F25" s="299"/>
      <c r="G25" s="299"/>
      <c r="H25" s="299">
        <v>100</v>
      </c>
      <c r="I25" s="299"/>
      <c r="J25" s="299"/>
      <c r="K25" s="299"/>
    </row>
    <row r="26" hidden="1" spans="1:11">
      <c r="A26" s="309">
        <v>2070999</v>
      </c>
      <c r="B26" s="310" t="s">
        <v>2832</v>
      </c>
      <c r="C26" s="307">
        <f t="shared" si="0"/>
        <v>0</v>
      </c>
      <c r="D26" s="299"/>
      <c r="E26" s="299"/>
      <c r="F26" s="299"/>
      <c r="G26" s="299"/>
      <c r="H26" s="299"/>
      <c r="I26" s="299"/>
      <c r="J26" s="299"/>
      <c r="K26" s="299"/>
    </row>
    <row r="27" hidden="1" spans="1:11">
      <c r="A27" s="309">
        <v>20710</v>
      </c>
      <c r="B27" s="310" t="s">
        <v>2833</v>
      </c>
      <c r="C27" s="307">
        <f t="shared" si="0"/>
        <v>0</v>
      </c>
      <c r="D27" s="299"/>
      <c r="E27" s="299"/>
      <c r="F27" s="299"/>
      <c r="G27" s="299"/>
      <c r="H27" s="299"/>
      <c r="I27" s="299"/>
      <c r="J27" s="299"/>
      <c r="K27" s="299"/>
    </row>
    <row r="28" hidden="1" spans="1:11">
      <c r="A28" s="309">
        <v>2071001</v>
      </c>
      <c r="B28" s="310" t="s">
        <v>2834</v>
      </c>
      <c r="C28" s="307">
        <f t="shared" si="0"/>
        <v>0</v>
      </c>
      <c r="D28" s="299"/>
      <c r="E28" s="299"/>
      <c r="F28" s="299"/>
      <c r="G28" s="299"/>
      <c r="H28" s="299"/>
      <c r="I28" s="299"/>
      <c r="J28" s="299"/>
      <c r="K28" s="299"/>
    </row>
    <row r="29" hidden="1" spans="1:11">
      <c r="A29" s="309">
        <v>2071099</v>
      </c>
      <c r="B29" s="310" t="s">
        <v>2835</v>
      </c>
      <c r="C29" s="307">
        <f t="shared" si="0"/>
        <v>0</v>
      </c>
      <c r="D29" s="299"/>
      <c r="E29" s="299"/>
      <c r="F29" s="299"/>
      <c r="G29" s="299"/>
      <c r="H29" s="299"/>
      <c r="I29" s="299"/>
      <c r="J29" s="299"/>
      <c r="K29" s="299"/>
    </row>
    <row r="30" hidden="1" spans="1:11">
      <c r="A30" s="309">
        <v>208</v>
      </c>
      <c r="B30" s="310" t="s">
        <v>1996</v>
      </c>
      <c r="C30" s="307">
        <f t="shared" si="0"/>
        <v>0</v>
      </c>
      <c r="D30" s="299"/>
      <c r="E30" s="299"/>
      <c r="F30" s="299"/>
      <c r="G30" s="299"/>
      <c r="H30" s="299"/>
      <c r="I30" s="299"/>
      <c r="J30" s="299"/>
      <c r="K30" s="299"/>
    </row>
    <row r="31" hidden="1" spans="1:11">
      <c r="A31" s="309">
        <v>20829</v>
      </c>
      <c r="B31" s="310" t="s">
        <v>2836</v>
      </c>
      <c r="C31" s="307">
        <f t="shared" si="0"/>
        <v>0</v>
      </c>
      <c r="D31" s="299"/>
      <c r="E31" s="299"/>
      <c r="F31" s="299"/>
      <c r="G31" s="299"/>
      <c r="H31" s="299"/>
      <c r="I31" s="299"/>
      <c r="J31" s="299"/>
      <c r="K31" s="299"/>
    </row>
    <row r="32" hidden="1" spans="1:11">
      <c r="A32" s="309">
        <v>2082901</v>
      </c>
      <c r="B32" s="310" t="s">
        <v>2837</v>
      </c>
      <c r="C32" s="307">
        <f t="shared" si="0"/>
        <v>0</v>
      </c>
      <c r="D32" s="299"/>
      <c r="E32" s="299"/>
      <c r="F32" s="299"/>
      <c r="G32" s="299"/>
      <c r="H32" s="299"/>
      <c r="I32" s="299"/>
      <c r="J32" s="299"/>
      <c r="K32" s="299"/>
    </row>
    <row r="33" hidden="1" spans="1:11">
      <c r="A33" s="309">
        <v>2082999</v>
      </c>
      <c r="B33" s="310" t="s">
        <v>2838</v>
      </c>
      <c r="C33" s="307">
        <f t="shared" si="0"/>
        <v>0</v>
      </c>
      <c r="D33" s="299"/>
      <c r="E33" s="299"/>
      <c r="F33" s="299"/>
      <c r="G33" s="299"/>
      <c r="H33" s="299"/>
      <c r="I33" s="299"/>
      <c r="J33" s="299"/>
      <c r="K33" s="299"/>
    </row>
    <row r="34" spans="1:11">
      <c r="A34" s="309">
        <v>210</v>
      </c>
      <c r="B34" s="310" t="s">
        <v>2106</v>
      </c>
      <c r="C34" s="307">
        <f t="shared" si="0"/>
        <v>7200</v>
      </c>
      <c r="D34" s="299"/>
      <c r="E34" s="299"/>
      <c r="F34" s="299"/>
      <c r="G34" s="299"/>
      <c r="H34" s="299"/>
      <c r="I34" s="299">
        <v>7200</v>
      </c>
      <c r="J34" s="299"/>
      <c r="K34" s="299"/>
    </row>
    <row r="35" spans="1:11">
      <c r="A35" s="309">
        <v>21098</v>
      </c>
      <c r="B35" s="310" t="s">
        <v>2839</v>
      </c>
      <c r="C35" s="307">
        <f t="shared" si="0"/>
        <v>7200</v>
      </c>
      <c r="D35" s="299"/>
      <c r="E35" s="299"/>
      <c r="F35" s="299"/>
      <c r="G35" s="299"/>
      <c r="H35" s="299"/>
      <c r="I35" s="299">
        <v>7200</v>
      </c>
      <c r="J35" s="299"/>
      <c r="K35" s="299"/>
    </row>
    <row r="36" spans="1:11">
      <c r="A36" s="309">
        <v>2109801</v>
      </c>
      <c r="B36" s="311" t="s">
        <v>2840</v>
      </c>
      <c r="C36" s="307">
        <f t="shared" si="0"/>
        <v>4034</v>
      </c>
      <c r="D36" s="299"/>
      <c r="E36" s="299"/>
      <c r="F36" s="299"/>
      <c r="G36" s="299"/>
      <c r="H36" s="299"/>
      <c r="I36" s="317">
        <v>4034</v>
      </c>
      <c r="J36" s="299"/>
      <c r="K36" s="299"/>
    </row>
    <row r="37" spans="1:11">
      <c r="A37" s="309">
        <v>2109899</v>
      </c>
      <c r="B37" s="310" t="s">
        <v>2174</v>
      </c>
      <c r="C37" s="307">
        <f t="shared" si="0"/>
        <v>3166</v>
      </c>
      <c r="D37" s="299"/>
      <c r="E37" s="299"/>
      <c r="F37" s="299"/>
      <c r="G37" s="299"/>
      <c r="H37" s="299"/>
      <c r="I37" s="299">
        <v>3166</v>
      </c>
      <c r="J37" s="299"/>
      <c r="K37" s="299"/>
    </row>
    <row r="38" spans="1:11">
      <c r="A38" s="309">
        <v>211</v>
      </c>
      <c r="B38" s="310" t="s">
        <v>2175</v>
      </c>
      <c r="C38" s="307">
        <f t="shared" si="0"/>
        <v>5137</v>
      </c>
      <c r="D38" s="299"/>
      <c r="E38" s="299"/>
      <c r="F38" s="299"/>
      <c r="G38" s="299"/>
      <c r="H38" s="299"/>
      <c r="I38" s="299">
        <v>5137</v>
      </c>
      <c r="J38" s="299"/>
      <c r="K38" s="299"/>
    </row>
    <row r="39" hidden="1" spans="1:11">
      <c r="A39" s="309">
        <v>21160</v>
      </c>
      <c r="B39" s="310" t="s">
        <v>2841</v>
      </c>
      <c r="C39" s="307">
        <f t="shared" si="0"/>
        <v>0</v>
      </c>
      <c r="D39" s="299"/>
      <c r="E39" s="299"/>
      <c r="F39" s="299"/>
      <c r="G39" s="299"/>
      <c r="H39" s="299"/>
      <c r="I39" s="299"/>
      <c r="J39" s="299"/>
      <c r="K39" s="299"/>
    </row>
    <row r="40" hidden="1" spans="1:11">
      <c r="A40" s="309">
        <v>2116001</v>
      </c>
      <c r="B40" s="310" t="s">
        <v>2842</v>
      </c>
      <c r="C40" s="307">
        <f t="shared" si="0"/>
        <v>0</v>
      </c>
      <c r="D40" s="299"/>
      <c r="E40" s="299"/>
      <c r="F40" s="299"/>
      <c r="G40" s="299"/>
      <c r="H40" s="299"/>
      <c r="I40" s="299"/>
      <c r="J40" s="299"/>
      <c r="K40" s="299"/>
    </row>
    <row r="41" hidden="1" spans="1:11">
      <c r="A41" s="309">
        <v>2116002</v>
      </c>
      <c r="B41" s="310" t="s">
        <v>2843</v>
      </c>
      <c r="C41" s="307">
        <f t="shared" si="0"/>
        <v>0</v>
      </c>
      <c r="D41" s="299"/>
      <c r="E41" s="299"/>
      <c r="F41" s="299"/>
      <c r="G41" s="299"/>
      <c r="H41" s="299"/>
      <c r="I41" s="299"/>
      <c r="J41" s="299"/>
      <c r="K41" s="299"/>
    </row>
    <row r="42" hidden="1" spans="1:11">
      <c r="A42" s="309">
        <v>2116003</v>
      </c>
      <c r="B42" s="310" t="s">
        <v>2844</v>
      </c>
      <c r="C42" s="307">
        <f t="shared" si="0"/>
        <v>0</v>
      </c>
      <c r="D42" s="299"/>
      <c r="E42" s="299"/>
      <c r="F42" s="299"/>
      <c r="G42" s="299"/>
      <c r="H42" s="299"/>
      <c r="I42" s="299"/>
      <c r="J42" s="299"/>
      <c r="K42" s="299"/>
    </row>
    <row r="43" hidden="1" spans="1:11">
      <c r="A43" s="309">
        <v>2116099</v>
      </c>
      <c r="B43" s="310" t="s">
        <v>2845</v>
      </c>
      <c r="C43" s="307">
        <f t="shared" si="0"/>
        <v>0</v>
      </c>
      <c r="D43" s="299"/>
      <c r="E43" s="299"/>
      <c r="F43" s="299"/>
      <c r="G43" s="299"/>
      <c r="H43" s="299"/>
      <c r="I43" s="299"/>
      <c r="J43" s="299"/>
      <c r="K43" s="299"/>
    </row>
    <row r="44" spans="1:11">
      <c r="A44" s="309">
        <v>21198</v>
      </c>
      <c r="B44" s="310" t="s">
        <v>2839</v>
      </c>
      <c r="C44" s="307">
        <f t="shared" si="0"/>
        <v>5137</v>
      </c>
      <c r="D44" s="299"/>
      <c r="E44" s="299"/>
      <c r="F44" s="299"/>
      <c r="G44" s="299"/>
      <c r="H44" s="299"/>
      <c r="I44" s="299">
        <v>5137</v>
      </c>
      <c r="J44" s="299"/>
      <c r="K44" s="299"/>
    </row>
    <row r="45" spans="1:11">
      <c r="A45" s="309">
        <v>2119801</v>
      </c>
      <c r="B45" s="312" t="s">
        <v>2846</v>
      </c>
      <c r="C45" s="307">
        <f t="shared" si="0"/>
        <v>3971</v>
      </c>
      <c r="D45" s="299"/>
      <c r="E45" s="299"/>
      <c r="F45" s="299"/>
      <c r="G45" s="299"/>
      <c r="H45" s="299"/>
      <c r="I45" s="299">
        <v>3971</v>
      </c>
      <c r="J45" s="299"/>
      <c r="K45" s="299"/>
    </row>
    <row r="46" spans="1:11">
      <c r="A46" s="309">
        <v>2119802</v>
      </c>
      <c r="B46" s="310" t="s">
        <v>2847</v>
      </c>
      <c r="C46" s="307">
        <f t="shared" si="0"/>
        <v>1166</v>
      </c>
      <c r="D46" s="299"/>
      <c r="E46" s="299"/>
      <c r="F46" s="299"/>
      <c r="G46" s="299"/>
      <c r="H46" s="299"/>
      <c r="I46" s="299">
        <v>1166</v>
      </c>
      <c r="J46" s="299"/>
      <c r="K46" s="299"/>
    </row>
    <row r="47" hidden="1" spans="1:11">
      <c r="A47" s="309">
        <v>2119899</v>
      </c>
      <c r="B47" s="310" t="s">
        <v>2243</v>
      </c>
      <c r="C47" s="307">
        <f t="shared" si="0"/>
        <v>0</v>
      </c>
      <c r="D47" s="299"/>
      <c r="E47" s="299"/>
      <c r="F47" s="299"/>
      <c r="G47" s="299"/>
      <c r="H47" s="299"/>
      <c r="I47" s="299"/>
      <c r="J47" s="299"/>
      <c r="K47" s="299"/>
    </row>
    <row r="48" hidden="1" spans="1:11">
      <c r="A48" s="309">
        <v>21161</v>
      </c>
      <c r="B48" s="310" t="s">
        <v>2848</v>
      </c>
      <c r="C48" s="307">
        <f t="shared" si="0"/>
        <v>0</v>
      </c>
      <c r="D48" s="299"/>
      <c r="E48" s="299"/>
      <c r="F48" s="299"/>
      <c r="G48" s="299"/>
      <c r="H48" s="299"/>
      <c r="I48" s="299"/>
      <c r="J48" s="299"/>
      <c r="K48" s="299"/>
    </row>
    <row r="49" hidden="1" spans="1:11">
      <c r="A49" s="309">
        <v>2116101</v>
      </c>
      <c r="B49" s="310" t="s">
        <v>2849</v>
      </c>
      <c r="C49" s="307">
        <f t="shared" si="0"/>
        <v>0</v>
      </c>
      <c r="D49" s="299"/>
      <c r="E49" s="299"/>
      <c r="F49" s="299"/>
      <c r="G49" s="299"/>
      <c r="H49" s="299"/>
      <c r="I49" s="299"/>
      <c r="J49" s="299"/>
      <c r="K49" s="299"/>
    </row>
    <row r="50" hidden="1" spans="1:11">
      <c r="A50" s="309">
        <v>2116102</v>
      </c>
      <c r="B50" s="310" t="s">
        <v>2850</v>
      </c>
      <c r="C50" s="307">
        <f t="shared" si="0"/>
        <v>0</v>
      </c>
      <c r="D50" s="299"/>
      <c r="E50" s="299"/>
      <c r="F50" s="299"/>
      <c r="G50" s="299"/>
      <c r="H50" s="299"/>
      <c r="I50" s="299"/>
      <c r="J50" s="299"/>
      <c r="K50" s="299"/>
    </row>
    <row r="51" hidden="1" spans="1:11">
      <c r="A51" s="309">
        <v>2116103</v>
      </c>
      <c r="B51" s="310" t="s">
        <v>2851</v>
      </c>
      <c r="C51" s="307">
        <f t="shared" si="0"/>
        <v>0</v>
      </c>
      <c r="D51" s="299"/>
      <c r="E51" s="299"/>
      <c r="F51" s="299"/>
      <c r="G51" s="299"/>
      <c r="H51" s="299"/>
      <c r="I51" s="299"/>
      <c r="J51" s="299"/>
      <c r="K51" s="299"/>
    </row>
    <row r="52" hidden="1" spans="1:11">
      <c r="A52" s="309">
        <v>2116104</v>
      </c>
      <c r="B52" s="310" t="s">
        <v>2852</v>
      </c>
      <c r="C52" s="307">
        <f t="shared" si="0"/>
        <v>0</v>
      </c>
      <c r="D52" s="299"/>
      <c r="E52" s="299"/>
      <c r="F52" s="299"/>
      <c r="G52" s="299"/>
      <c r="H52" s="299"/>
      <c r="I52" s="299"/>
      <c r="J52" s="299"/>
      <c r="K52" s="299"/>
    </row>
    <row r="53" spans="1:11">
      <c r="A53" s="309">
        <v>212</v>
      </c>
      <c r="B53" s="310" t="s">
        <v>2244</v>
      </c>
      <c r="C53" s="307">
        <f t="shared" si="0"/>
        <v>93444</v>
      </c>
      <c r="D53" s="299"/>
      <c r="E53" s="299">
        <v>4000</v>
      </c>
      <c r="F53" s="299">
        <v>6000</v>
      </c>
      <c r="G53" s="299">
        <v>10000</v>
      </c>
      <c r="H53" s="299">
        <v>19475</v>
      </c>
      <c r="I53" s="299">
        <f>31033+3736-1300</f>
        <v>33469</v>
      </c>
      <c r="J53" s="299">
        <v>20500</v>
      </c>
      <c r="K53" s="299"/>
    </row>
    <row r="54" spans="1:11">
      <c r="A54" s="309">
        <v>21208</v>
      </c>
      <c r="B54" s="310" t="s">
        <v>2853</v>
      </c>
      <c r="C54" s="307">
        <f t="shared" si="0"/>
        <v>49015</v>
      </c>
      <c r="D54" s="299"/>
      <c r="E54" s="299">
        <v>4000</v>
      </c>
      <c r="F54" s="299">
        <v>6000</v>
      </c>
      <c r="G54" s="299">
        <v>10000</v>
      </c>
      <c r="H54" s="299">
        <v>2413</v>
      </c>
      <c r="I54" s="299">
        <f>3666+3736-1300</f>
        <v>6102</v>
      </c>
      <c r="J54" s="299">
        <v>20500</v>
      </c>
      <c r="K54" s="299"/>
    </row>
    <row r="55" hidden="1" spans="1:11">
      <c r="A55" s="309">
        <v>2120801</v>
      </c>
      <c r="B55" s="310" t="s">
        <v>2854</v>
      </c>
      <c r="C55" s="307">
        <f t="shared" si="0"/>
        <v>0</v>
      </c>
      <c r="D55" s="299"/>
      <c r="E55" s="299"/>
      <c r="F55" s="299"/>
      <c r="G55" s="299"/>
      <c r="H55" s="299"/>
      <c r="I55" s="299"/>
      <c r="J55" s="299"/>
      <c r="K55" s="299"/>
    </row>
    <row r="56" hidden="1" spans="1:11">
      <c r="A56" s="309">
        <v>2120802</v>
      </c>
      <c r="B56" s="310" t="s">
        <v>2855</v>
      </c>
      <c r="C56" s="307">
        <f t="shared" si="0"/>
        <v>0</v>
      </c>
      <c r="D56" s="299"/>
      <c r="E56" s="299"/>
      <c r="F56" s="299"/>
      <c r="G56" s="299"/>
      <c r="H56" s="299"/>
      <c r="I56" s="299"/>
      <c r="J56" s="299"/>
      <c r="K56" s="299"/>
    </row>
    <row r="57" spans="1:11">
      <c r="A57" s="309">
        <v>2120803</v>
      </c>
      <c r="B57" s="310" t="s">
        <v>2856</v>
      </c>
      <c r="C57" s="307">
        <f t="shared" si="0"/>
        <v>920</v>
      </c>
      <c r="D57" s="299"/>
      <c r="E57" s="299"/>
      <c r="F57" s="299"/>
      <c r="G57" s="299"/>
      <c r="H57" s="299"/>
      <c r="I57" s="299">
        <v>920</v>
      </c>
      <c r="J57" s="299"/>
      <c r="K57" s="299"/>
    </row>
    <row r="58" spans="1:11">
      <c r="A58" s="309">
        <v>2120804</v>
      </c>
      <c r="B58" s="310" t="s">
        <v>2857</v>
      </c>
      <c r="C58" s="307">
        <f t="shared" si="0"/>
        <v>5314</v>
      </c>
      <c r="D58" s="299"/>
      <c r="E58" s="299">
        <v>4000</v>
      </c>
      <c r="F58" s="299"/>
      <c r="G58" s="299"/>
      <c r="H58" s="299"/>
      <c r="I58" s="299">
        <v>1314</v>
      </c>
      <c r="J58" s="299"/>
      <c r="K58" s="299"/>
    </row>
    <row r="59" hidden="1" spans="1:11">
      <c r="A59" s="309">
        <v>2120805</v>
      </c>
      <c r="B59" s="310" t="s">
        <v>2858</v>
      </c>
      <c r="C59" s="307">
        <f t="shared" si="0"/>
        <v>0</v>
      </c>
      <c r="D59" s="299"/>
      <c r="E59" s="299"/>
      <c r="F59" s="299"/>
      <c r="G59" s="299"/>
      <c r="H59" s="299"/>
      <c r="I59" s="299"/>
      <c r="J59" s="299"/>
      <c r="K59" s="299"/>
    </row>
    <row r="60" spans="1:11">
      <c r="A60" s="309">
        <v>2120806</v>
      </c>
      <c r="B60" s="310" t="s">
        <v>2859</v>
      </c>
      <c r="C60" s="307">
        <f t="shared" si="0"/>
        <v>10000</v>
      </c>
      <c r="D60" s="299"/>
      <c r="E60" s="299"/>
      <c r="F60" s="299"/>
      <c r="G60" s="299">
        <v>10000</v>
      </c>
      <c r="H60" s="299"/>
      <c r="I60" s="299"/>
      <c r="J60" s="299"/>
      <c r="K60" s="299"/>
    </row>
    <row r="61" hidden="1" spans="1:11">
      <c r="A61" s="309">
        <v>2120807</v>
      </c>
      <c r="B61" s="310" t="s">
        <v>2860</v>
      </c>
      <c r="C61" s="307">
        <f t="shared" si="0"/>
        <v>0</v>
      </c>
      <c r="D61" s="299"/>
      <c r="E61" s="299"/>
      <c r="F61" s="299"/>
      <c r="G61" s="299"/>
      <c r="H61" s="299"/>
      <c r="I61" s="299"/>
      <c r="J61" s="299"/>
      <c r="K61" s="299"/>
    </row>
    <row r="62" hidden="1" spans="1:11">
      <c r="A62" s="309">
        <v>2120809</v>
      </c>
      <c r="B62" s="310" t="s">
        <v>2861</v>
      </c>
      <c r="C62" s="307">
        <f t="shared" si="0"/>
        <v>0</v>
      </c>
      <c r="D62" s="299"/>
      <c r="E62" s="299"/>
      <c r="F62" s="299"/>
      <c r="G62" s="299"/>
      <c r="H62" s="299"/>
      <c r="I62" s="299"/>
      <c r="J62" s="299"/>
      <c r="K62" s="299"/>
    </row>
    <row r="63" hidden="1" spans="1:11">
      <c r="A63" s="309">
        <v>2120810</v>
      </c>
      <c r="B63" s="310" t="s">
        <v>2862</v>
      </c>
      <c r="C63" s="307">
        <f t="shared" si="0"/>
        <v>0</v>
      </c>
      <c r="D63" s="299"/>
      <c r="E63" s="299"/>
      <c r="F63" s="299"/>
      <c r="G63" s="299"/>
      <c r="H63" s="299"/>
      <c r="I63" s="299"/>
      <c r="J63" s="299"/>
      <c r="K63" s="299"/>
    </row>
    <row r="64" hidden="1" spans="1:11">
      <c r="A64" s="309">
        <v>2120811</v>
      </c>
      <c r="B64" s="310" t="s">
        <v>2863</v>
      </c>
      <c r="C64" s="307">
        <f t="shared" si="0"/>
        <v>0</v>
      </c>
      <c r="D64" s="299"/>
      <c r="E64" s="299"/>
      <c r="F64" s="299"/>
      <c r="G64" s="299"/>
      <c r="H64" s="299"/>
      <c r="I64" s="299"/>
      <c r="J64" s="299"/>
      <c r="K64" s="299"/>
    </row>
    <row r="65" hidden="1" spans="1:11">
      <c r="A65" s="309">
        <v>2120813</v>
      </c>
      <c r="B65" s="310" t="s">
        <v>2540</v>
      </c>
      <c r="C65" s="307">
        <f t="shared" si="0"/>
        <v>0</v>
      </c>
      <c r="D65" s="299"/>
      <c r="E65" s="299"/>
      <c r="F65" s="299"/>
      <c r="G65" s="299"/>
      <c r="H65" s="299"/>
      <c r="I65" s="299"/>
      <c r="J65" s="299"/>
      <c r="K65" s="299"/>
    </row>
    <row r="66" spans="1:11">
      <c r="A66" s="309">
        <v>2120814</v>
      </c>
      <c r="B66" s="310" t="s">
        <v>2864</v>
      </c>
      <c r="C66" s="307">
        <f t="shared" si="0"/>
        <v>370</v>
      </c>
      <c r="D66" s="299"/>
      <c r="E66" s="299"/>
      <c r="F66" s="299"/>
      <c r="G66" s="299"/>
      <c r="H66" s="299"/>
      <c r="I66" s="299">
        <v>370</v>
      </c>
      <c r="J66" s="299"/>
      <c r="K66" s="299"/>
    </row>
    <row r="67" hidden="1" spans="1:11">
      <c r="A67" s="309">
        <v>2120815</v>
      </c>
      <c r="B67" s="310" t="s">
        <v>2865</v>
      </c>
      <c r="C67" s="307">
        <f t="shared" si="0"/>
        <v>0</v>
      </c>
      <c r="D67" s="299"/>
      <c r="E67" s="299"/>
      <c r="F67" s="299"/>
      <c r="G67" s="299"/>
      <c r="H67" s="299"/>
      <c r="I67" s="299"/>
      <c r="J67" s="299"/>
      <c r="K67" s="299"/>
    </row>
    <row r="68" spans="1:11">
      <c r="A68" s="309">
        <v>2120816</v>
      </c>
      <c r="B68" s="310" t="s">
        <v>2866</v>
      </c>
      <c r="C68" s="307">
        <f t="shared" si="0"/>
        <v>2621</v>
      </c>
      <c r="D68" s="299"/>
      <c r="E68" s="299"/>
      <c r="F68" s="299"/>
      <c r="G68" s="299"/>
      <c r="H68" s="299"/>
      <c r="I68" s="299">
        <v>121</v>
      </c>
      <c r="J68" s="299">
        <v>2500</v>
      </c>
      <c r="K68" s="299"/>
    </row>
    <row r="69" spans="1:11">
      <c r="A69" s="309">
        <v>2120899</v>
      </c>
      <c r="B69" s="310" t="s">
        <v>2867</v>
      </c>
      <c r="C69" s="307">
        <f t="shared" ref="C69:C132" si="1">D69+E69+F69+G69+H69+I69+J69</f>
        <v>29790</v>
      </c>
      <c r="D69" s="299"/>
      <c r="E69" s="299"/>
      <c r="F69" s="299">
        <v>6000</v>
      </c>
      <c r="G69" s="299"/>
      <c r="H69" s="299">
        <v>2413</v>
      </c>
      <c r="I69" s="299">
        <f>941+3736-1300</f>
        <v>3377</v>
      </c>
      <c r="J69" s="299">
        <v>18000</v>
      </c>
      <c r="K69" s="299"/>
    </row>
    <row r="70" hidden="1" spans="1:11">
      <c r="A70" s="309">
        <v>21210</v>
      </c>
      <c r="B70" s="310" t="s">
        <v>2868</v>
      </c>
      <c r="C70" s="307">
        <f t="shared" si="1"/>
        <v>0</v>
      </c>
      <c r="D70" s="299"/>
      <c r="E70" s="299"/>
      <c r="F70" s="299"/>
      <c r="G70" s="299"/>
      <c r="H70" s="299"/>
      <c r="I70" s="299"/>
      <c r="J70" s="299"/>
      <c r="K70" s="299"/>
    </row>
    <row r="71" hidden="1" spans="1:11">
      <c r="A71" s="309">
        <v>2121001</v>
      </c>
      <c r="B71" s="310" t="s">
        <v>2854</v>
      </c>
      <c r="C71" s="307">
        <f t="shared" si="1"/>
        <v>0</v>
      </c>
      <c r="D71" s="299"/>
      <c r="E71" s="299"/>
      <c r="F71" s="299"/>
      <c r="G71" s="299"/>
      <c r="H71" s="299"/>
      <c r="I71" s="299"/>
      <c r="J71" s="299"/>
      <c r="K71" s="299"/>
    </row>
    <row r="72" hidden="1" spans="1:11">
      <c r="A72" s="309">
        <v>2121002</v>
      </c>
      <c r="B72" s="310" t="s">
        <v>2855</v>
      </c>
      <c r="C72" s="307">
        <f t="shared" si="1"/>
        <v>0</v>
      </c>
      <c r="D72" s="299"/>
      <c r="E72" s="299"/>
      <c r="F72" s="299"/>
      <c r="G72" s="299"/>
      <c r="H72" s="299"/>
      <c r="I72" s="299"/>
      <c r="J72" s="299"/>
      <c r="K72" s="299"/>
    </row>
    <row r="73" hidden="1" spans="1:11">
      <c r="A73" s="309">
        <v>2121099</v>
      </c>
      <c r="B73" s="310" t="s">
        <v>2869</v>
      </c>
      <c r="C73" s="307">
        <f t="shared" si="1"/>
        <v>0</v>
      </c>
      <c r="D73" s="299"/>
      <c r="E73" s="299"/>
      <c r="F73" s="299"/>
      <c r="G73" s="299"/>
      <c r="H73" s="299"/>
      <c r="I73" s="299"/>
      <c r="J73" s="299"/>
      <c r="K73" s="299"/>
    </row>
    <row r="74" spans="1:11">
      <c r="A74" s="309">
        <v>21211</v>
      </c>
      <c r="B74" s="310" t="s">
        <v>2870</v>
      </c>
      <c r="C74" s="307">
        <f t="shared" si="1"/>
        <v>100</v>
      </c>
      <c r="D74" s="299"/>
      <c r="E74" s="299"/>
      <c r="F74" s="299"/>
      <c r="G74" s="299"/>
      <c r="H74" s="299"/>
      <c r="I74" s="299">
        <v>100</v>
      </c>
      <c r="J74" s="299"/>
      <c r="K74" s="299"/>
    </row>
    <row r="75" spans="1:11">
      <c r="A75" s="309">
        <v>21213</v>
      </c>
      <c r="B75" s="310" t="s">
        <v>2871</v>
      </c>
      <c r="C75" s="307">
        <f t="shared" si="1"/>
        <v>1104</v>
      </c>
      <c r="D75" s="299"/>
      <c r="E75" s="299"/>
      <c r="F75" s="299"/>
      <c r="G75" s="299"/>
      <c r="H75" s="299"/>
      <c r="I75" s="299">
        <v>1104</v>
      </c>
      <c r="J75" s="299"/>
      <c r="K75" s="299"/>
    </row>
    <row r="76" hidden="1" spans="1:11">
      <c r="A76" s="309">
        <v>2121301</v>
      </c>
      <c r="B76" s="310" t="s">
        <v>2872</v>
      </c>
      <c r="C76" s="307">
        <f t="shared" si="1"/>
        <v>0</v>
      </c>
      <c r="D76" s="299"/>
      <c r="E76" s="299"/>
      <c r="F76" s="299"/>
      <c r="G76" s="299"/>
      <c r="H76" s="299"/>
      <c r="I76" s="299"/>
      <c r="J76" s="299"/>
      <c r="K76" s="299"/>
    </row>
    <row r="77" hidden="1" spans="1:11">
      <c r="A77" s="309">
        <v>2121302</v>
      </c>
      <c r="B77" s="310" t="s">
        <v>2873</v>
      </c>
      <c r="C77" s="307">
        <f t="shared" si="1"/>
        <v>0</v>
      </c>
      <c r="D77" s="299"/>
      <c r="E77" s="299"/>
      <c r="F77" s="299"/>
      <c r="G77" s="299"/>
      <c r="H77" s="299"/>
      <c r="I77" s="299"/>
      <c r="J77" s="299"/>
      <c r="K77" s="299"/>
    </row>
    <row r="78" hidden="1" spans="1:11">
      <c r="A78" s="309">
        <v>2121303</v>
      </c>
      <c r="B78" s="310" t="s">
        <v>2874</v>
      </c>
      <c r="C78" s="307">
        <f t="shared" si="1"/>
        <v>0</v>
      </c>
      <c r="D78" s="299"/>
      <c r="E78" s="299"/>
      <c r="F78" s="299"/>
      <c r="G78" s="299"/>
      <c r="H78" s="299"/>
      <c r="I78" s="299"/>
      <c r="J78" s="299"/>
      <c r="K78" s="299"/>
    </row>
    <row r="79" hidden="1" spans="1:11">
      <c r="A79" s="309">
        <v>2121304</v>
      </c>
      <c r="B79" s="310" t="s">
        <v>2875</v>
      </c>
      <c r="C79" s="307">
        <f t="shared" si="1"/>
        <v>0</v>
      </c>
      <c r="D79" s="299"/>
      <c r="E79" s="299"/>
      <c r="F79" s="299"/>
      <c r="G79" s="299"/>
      <c r="H79" s="299"/>
      <c r="I79" s="299"/>
      <c r="J79" s="299"/>
      <c r="K79" s="299"/>
    </row>
    <row r="80" spans="1:11">
      <c r="A80" s="309">
        <v>2121399</v>
      </c>
      <c r="B80" s="310" t="s">
        <v>2876</v>
      </c>
      <c r="C80" s="307">
        <f t="shared" si="1"/>
        <v>1104</v>
      </c>
      <c r="D80" s="299"/>
      <c r="E80" s="299"/>
      <c r="F80" s="299"/>
      <c r="G80" s="299"/>
      <c r="H80" s="299"/>
      <c r="I80" s="299">
        <v>1104</v>
      </c>
      <c r="J80" s="299"/>
      <c r="K80" s="299"/>
    </row>
    <row r="81" hidden="1" spans="1:11">
      <c r="A81" s="309">
        <v>21214</v>
      </c>
      <c r="B81" s="310" t="s">
        <v>2877</v>
      </c>
      <c r="C81" s="307">
        <f t="shared" si="1"/>
        <v>0</v>
      </c>
      <c r="D81" s="299"/>
      <c r="E81" s="299"/>
      <c r="F81" s="299"/>
      <c r="G81" s="299"/>
      <c r="H81" s="299"/>
      <c r="I81" s="299"/>
      <c r="J81" s="299"/>
      <c r="K81" s="299"/>
    </row>
    <row r="82" hidden="1" spans="1:11">
      <c r="A82" s="309">
        <v>2121401</v>
      </c>
      <c r="B82" s="310" t="s">
        <v>2878</v>
      </c>
      <c r="C82" s="307">
        <f t="shared" si="1"/>
        <v>0</v>
      </c>
      <c r="D82" s="299"/>
      <c r="E82" s="299"/>
      <c r="F82" s="299"/>
      <c r="G82" s="299"/>
      <c r="H82" s="299"/>
      <c r="I82" s="299"/>
      <c r="J82" s="299"/>
      <c r="K82" s="299"/>
    </row>
    <row r="83" hidden="1" spans="1:11">
      <c r="A83" s="309">
        <v>2121402</v>
      </c>
      <c r="B83" s="310" t="s">
        <v>2879</v>
      </c>
      <c r="C83" s="307">
        <f t="shared" si="1"/>
        <v>0</v>
      </c>
      <c r="D83" s="299"/>
      <c r="E83" s="299"/>
      <c r="F83" s="299"/>
      <c r="G83" s="299"/>
      <c r="H83" s="299"/>
      <c r="I83" s="299"/>
      <c r="J83" s="299"/>
      <c r="K83" s="299"/>
    </row>
    <row r="84" hidden="1" spans="1:11">
      <c r="A84" s="309">
        <v>2121499</v>
      </c>
      <c r="B84" s="310" t="s">
        <v>2880</v>
      </c>
      <c r="C84" s="307">
        <f t="shared" si="1"/>
        <v>0</v>
      </c>
      <c r="D84" s="299"/>
      <c r="E84" s="299"/>
      <c r="F84" s="299"/>
      <c r="G84" s="299"/>
      <c r="H84" s="299"/>
      <c r="I84" s="299"/>
      <c r="J84" s="299"/>
      <c r="K84" s="299"/>
    </row>
    <row r="85" hidden="1" spans="1:11">
      <c r="A85" s="309">
        <v>21215</v>
      </c>
      <c r="B85" s="310" t="s">
        <v>2881</v>
      </c>
      <c r="C85" s="307">
        <f t="shared" si="1"/>
        <v>0</v>
      </c>
      <c r="D85" s="299"/>
      <c r="E85" s="299"/>
      <c r="F85" s="299"/>
      <c r="G85" s="299"/>
      <c r="H85" s="299"/>
      <c r="I85" s="299"/>
      <c r="J85" s="299"/>
      <c r="K85" s="299"/>
    </row>
    <row r="86" hidden="1" spans="1:11">
      <c r="A86" s="309">
        <v>2121501</v>
      </c>
      <c r="B86" s="310" t="s">
        <v>2854</v>
      </c>
      <c r="C86" s="307">
        <f t="shared" si="1"/>
        <v>0</v>
      </c>
      <c r="D86" s="299"/>
      <c r="E86" s="299"/>
      <c r="F86" s="299"/>
      <c r="G86" s="299"/>
      <c r="H86" s="299"/>
      <c r="I86" s="299"/>
      <c r="J86" s="299"/>
      <c r="K86" s="299"/>
    </row>
    <row r="87" hidden="1" spans="1:11">
      <c r="A87" s="309">
        <v>2121502</v>
      </c>
      <c r="B87" s="310" t="s">
        <v>2855</v>
      </c>
      <c r="C87" s="307">
        <f t="shared" si="1"/>
        <v>0</v>
      </c>
      <c r="D87" s="299"/>
      <c r="E87" s="299"/>
      <c r="F87" s="299"/>
      <c r="G87" s="299"/>
      <c r="H87" s="299"/>
      <c r="I87" s="299"/>
      <c r="J87" s="299"/>
      <c r="K87" s="299"/>
    </row>
    <row r="88" hidden="1" spans="1:11">
      <c r="A88" s="309">
        <v>2121599</v>
      </c>
      <c r="B88" s="310" t="s">
        <v>2882</v>
      </c>
      <c r="C88" s="307">
        <f t="shared" si="1"/>
        <v>0</v>
      </c>
      <c r="D88" s="299"/>
      <c r="E88" s="299"/>
      <c r="F88" s="299"/>
      <c r="G88" s="299"/>
      <c r="H88" s="299"/>
      <c r="I88" s="299"/>
      <c r="J88" s="299"/>
      <c r="K88" s="299"/>
    </row>
    <row r="89" hidden="1" spans="1:11">
      <c r="A89" s="309">
        <v>21216</v>
      </c>
      <c r="B89" s="310" t="s">
        <v>2883</v>
      </c>
      <c r="C89" s="307">
        <f t="shared" si="1"/>
        <v>0</v>
      </c>
      <c r="D89" s="299"/>
      <c r="E89" s="299"/>
      <c r="F89" s="299"/>
      <c r="G89" s="299"/>
      <c r="H89" s="299"/>
      <c r="I89" s="299"/>
      <c r="J89" s="299"/>
      <c r="K89" s="299"/>
    </row>
    <row r="90" hidden="1" spans="1:11">
      <c r="A90" s="309">
        <v>2121601</v>
      </c>
      <c r="B90" s="310" t="s">
        <v>2854</v>
      </c>
      <c r="C90" s="307">
        <f t="shared" si="1"/>
        <v>0</v>
      </c>
      <c r="D90" s="299"/>
      <c r="E90" s="299"/>
      <c r="F90" s="299"/>
      <c r="G90" s="299"/>
      <c r="H90" s="299"/>
      <c r="I90" s="299"/>
      <c r="J90" s="299"/>
      <c r="K90" s="299"/>
    </row>
    <row r="91" hidden="1" spans="1:11">
      <c r="A91" s="309">
        <v>2121602</v>
      </c>
      <c r="B91" s="310" t="s">
        <v>2855</v>
      </c>
      <c r="C91" s="307">
        <f t="shared" si="1"/>
        <v>0</v>
      </c>
      <c r="D91" s="299"/>
      <c r="E91" s="299"/>
      <c r="F91" s="299"/>
      <c r="G91" s="299"/>
      <c r="H91" s="299"/>
      <c r="I91" s="299"/>
      <c r="J91" s="299"/>
      <c r="K91" s="299"/>
    </row>
    <row r="92" hidden="1" spans="1:11">
      <c r="A92" s="309">
        <v>2121699</v>
      </c>
      <c r="B92" s="310" t="s">
        <v>2884</v>
      </c>
      <c r="C92" s="307">
        <f t="shared" si="1"/>
        <v>0</v>
      </c>
      <c r="D92" s="299"/>
      <c r="E92" s="299"/>
      <c r="F92" s="299"/>
      <c r="G92" s="299"/>
      <c r="H92" s="299"/>
      <c r="I92" s="299"/>
      <c r="J92" s="299"/>
      <c r="K92" s="299"/>
    </row>
    <row r="93" hidden="1" spans="1:11">
      <c r="A93" s="309">
        <v>21217</v>
      </c>
      <c r="B93" s="310" t="s">
        <v>2885</v>
      </c>
      <c r="C93" s="307">
        <f t="shared" si="1"/>
        <v>0</v>
      </c>
      <c r="D93" s="299"/>
      <c r="E93" s="299"/>
      <c r="F93" s="299"/>
      <c r="G93" s="299"/>
      <c r="H93" s="299"/>
      <c r="I93" s="299"/>
      <c r="J93" s="299"/>
      <c r="K93" s="299"/>
    </row>
    <row r="94" hidden="1" spans="1:11">
      <c r="A94" s="309">
        <v>2121701</v>
      </c>
      <c r="B94" s="310" t="s">
        <v>2872</v>
      </c>
      <c r="C94" s="307">
        <f t="shared" si="1"/>
        <v>0</v>
      </c>
      <c r="D94" s="299"/>
      <c r="E94" s="299"/>
      <c r="F94" s="299"/>
      <c r="G94" s="299"/>
      <c r="H94" s="299"/>
      <c r="I94" s="299"/>
      <c r="J94" s="299"/>
      <c r="K94" s="299"/>
    </row>
    <row r="95" hidden="1" spans="1:11">
      <c r="A95" s="309">
        <v>2121702</v>
      </c>
      <c r="B95" s="310" t="s">
        <v>2873</v>
      </c>
      <c r="C95" s="307">
        <f t="shared" si="1"/>
        <v>0</v>
      </c>
      <c r="D95" s="299"/>
      <c r="E95" s="299"/>
      <c r="F95" s="299"/>
      <c r="G95" s="299"/>
      <c r="H95" s="299"/>
      <c r="I95" s="299"/>
      <c r="J95" s="299"/>
      <c r="K95" s="299"/>
    </row>
    <row r="96" hidden="1" spans="1:11">
      <c r="A96" s="309">
        <v>2121703</v>
      </c>
      <c r="B96" s="310" t="s">
        <v>2874</v>
      </c>
      <c r="C96" s="307">
        <f t="shared" si="1"/>
        <v>0</v>
      </c>
      <c r="D96" s="299"/>
      <c r="E96" s="299"/>
      <c r="F96" s="299"/>
      <c r="G96" s="299"/>
      <c r="H96" s="299"/>
      <c r="I96" s="299"/>
      <c r="J96" s="299"/>
      <c r="K96" s="299"/>
    </row>
    <row r="97" hidden="1" spans="1:11">
      <c r="A97" s="309">
        <v>2121704</v>
      </c>
      <c r="B97" s="310" t="s">
        <v>2875</v>
      </c>
      <c r="C97" s="307">
        <f t="shared" si="1"/>
        <v>0</v>
      </c>
      <c r="D97" s="299"/>
      <c r="E97" s="299"/>
      <c r="F97" s="299"/>
      <c r="G97" s="299"/>
      <c r="H97" s="299"/>
      <c r="I97" s="299"/>
      <c r="J97" s="299"/>
      <c r="K97" s="299"/>
    </row>
    <row r="98" hidden="1" spans="1:11">
      <c r="A98" s="309">
        <v>2121799</v>
      </c>
      <c r="B98" s="310" t="s">
        <v>2886</v>
      </c>
      <c r="C98" s="307">
        <f t="shared" si="1"/>
        <v>0</v>
      </c>
      <c r="D98" s="299"/>
      <c r="E98" s="299"/>
      <c r="F98" s="299"/>
      <c r="G98" s="299"/>
      <c r="H98" s="299"/>
      <c r="I98" s="299"/>
      <c r="J98" s="299"/>
      <c r="K98" s="299"/>
    </row>
    <row r="99" hidden="1" spans="1:11">
      <c r="A99" s="309">
        <v>21218</v>
      </c>
      <c r="B99" s="310" t="s">
        <v>2887</v>
      </c>
      <c r="C99" s="307">
        <f t="shared" si="1"/>
        <v>0</v>
      </c>
      <c r="D99" s="299"/>
      <c r="E99" s="299"/>
      <c r="F99" s="299"/>
      <c r="G99" s="299"/>
      <c r="H99" s="299"/>
      <c r="I99" s="299"/>
      <c r="J99" s="299"/>
      <c r="K99" s="299"/>
    </row>
    <row r="100" hidden="1" spans="1:11">
      <c r="A100" s="309">
        <v>2121801</v>
      </c>
      <c r="B100" s="310" t="s">
        <v>2878</v>
      </c>
      <c r="C100" s="307">
        <f t="shared" si="1"/>
        <v>0</v>
      </c>
      <c r="D100" s="299"/>
      <c r="E100" s="299"/>
      <c r="F100" s="299"/>
      <c r="G100" s="299"/>
      <c r="H100" s="299"/>
      <c r="I100" s="299"/>
      <c r="J100" s="299"/>
      <c r="K100" s="299"/>
    </row>
    <row r="101" hidden="1" spans="1:11">
      <c r="A101" s="309">
        <v>2121899</v>
      </c>
      <c r="B101" s="310" t="s">
        <v>2888</v>
      </c>
      <c r="C101" s="307">
        <f t="shared" si="1"/>
        <v>0</v>
      </c>
      <c r="D101" s="299"/>
      <c r="E101" s="299"/>
      <c r="F101" s="299"/>
      <c r="G101" s="299"/>
      <c r="H101" s="299"/>
      <c r="I101" s="299"/>
      <c r="J101" s="299"/>
      <c r="K101" s="299"/>
    </row>
    <row r="102" hidden="1" spans="1:11">
      <c r="A102" s="309">
        <v>21219</v>
      </c>
      <c r="B102" s="310" t="s">
        <v>2889</v>
      </c>
      <c r="C102" s="307">
        <f t="shared" si="1"/>
        <v>0</v>
      </c>
      <c r="D102" s="299"/>
      <c r="E102" s="299"/>
      <c r="F102" s="299"/>
      <c r="G102" s="299"/>
      <c r="H102" s="299"/>
      <c r="I102" s="299"/>
      <c r="J102" s="299"/>
      <c r="K102" s="299"/>
    </row>
    <row r="103" hidden="1" spans="1:11">
      <c r="A103" s="309">
        <v>2121901</v>
      </c>
      <c r="B103" s="310" t="s">
        <v>2854</v>
      </c>
      <c r="C103" s="307">
        <f t="shared" si="1"/>
        <v>0</v>
      </c>
      <c r="D103" s="299"/>
      <c r="E103" s="299"/>
      <c r="F103" s="299"/>
      <c r="G103" s="299"/>
      <c r="H103" s="299"/>
      <c r="I103" s="299"/>
      <c r="J103" s="299"/>
      <c r="K103" s="299"/>
    </row>
    <row r="104" hidden="1" spans="1:11">
      <c r="A104" s="309">
        <v>2121902</v>
      </c>
      <c r="B104" s="310" t="s">
        <v>2855</v>
      </c>
      <c r="C104" s="307">
        <f t="shared" si="1"/>
        <v>0</v>
      </c>
      <c r="D104" s="299"/>
      <c r="E104" s="299"/>
      <c r="F104" s="299"/>
      <c r="G104" s="299"/>
      <c r="H104" s="299"/>
      <c r="I104" s="299"/>
      <c r="J104" s="299"/>
      <c r="K104" s="299"/>
    </row>
    <row r="105" hidden="1" spans="1:11">
      <c r="A105" s="309">
        <v>2121903</v>
      </c>
      <c r="B105" s="310" t="s">
        <v>2856</v>
      </c>
      <c r="C105" s="307">
        <f t="shared" si="1"/>
        <v>0</v>
      </c>
      <c r="D105" s="299"/>
      <c r="E105" s="299"/>
      <c r="F105" s="299"/>
      <c r="G105" s="299"/>
      <c r="H105" s="299"/>
      <c r="I105" s="299"/>
      <c r="J105" s="299"/>
      <c r="K105" s="299"/>
    </row>
    <row r="106" hidden="1" spans="1:11">
      <c r="A106" s="309">
        <v>2121904</v>
      </c>
      <c r="B106" s="310" t="s">
        <v>2857</v>
      </c>
      <c r="C106" s="307">
        <f t="shared" si="1"/>
        <v>0</v>
      </c>
      <c r="D106" s="299"/>
      <c r="E106" s="299"/>
      <c r="F106" s="299"/>
      <c r="G106" s="299"/>
      <c r="H106" s="299"/>
      <c r="I106" s="299"/>
      <c r="J106" s="299"/>
      <c r="K106" s="299"/>
    </row>
    <row r="107" hidden="1" spans="1:11">
      <c r="A107" s="309">
        <v>2121905</v>
      </c>
      <c r="B107" s="310" t="s">
        <v>2860</v>
      </c>
      <c r="C107" s="307">
        <f t="shared" si="1"/>
        <v>0</v>
      </c>
      <c r="D107" s="299"/>
      <c r="E107" s="299"/>
      <c r="F107" s="299"/>
      <c r="G107" s="299"/>
      <c r="H107" s="299"/>
      <c r="I107" s="299"/>
      <c r="J107" s="299"/>
      <c r="K107" s="299"/>
    </row>
    <row r="108" hidden="1" spans="1:11">
      <c r="A108" s="309">
        <v>2121906</v>
      </c>
      <c r="B108" s="310" t="s">
        <v>2862</v>
      </c>
      <c r="C108" s="307">
        <f t="shared" si="1"/>
        <v>0</v>
      </c>
      <c r="D108" s="299"/>
      <c r="E108" s="299"/>
      <c r="F108" s="299"/>
      <c r="G108" s="299"/>
      <c r="H108" s="299"/>
      <c r="I108" s="299"/>
      <c r="J108" s="299"/>
      <c r="K108" s="299"/>
    </row>
    <row r="109" hidden="1" spans="1:11">
      <c r="A109" s="309">
        <v>2121907</v>
      </c>
      <c r="B109" s="310" t="s">
        <v>2863</v>
      </c>
      <c r="C109" s="307">
        <f t="shared" si="1"/>
        <v>0</v>
      </c>
      <c r="D109" s="299"/>
      <c r="E109" s="299"/>
      <c r="F109" s="299"/>
      <c r="G109" s="299"/>
      <c r="H109" s="299"/>
      <c r="I109" s="299"/>
      <c r="J109" s="299"/>
      <c r="K109" s="299"/>
    </row>
    <row r="110" hidden="1" spans="1:11">
      <c r="A110" s="309">
        <v>2121999</v>
      </c>
      <c r="B110" s="310" t="s">
        <v>2890</v>
      </c>
      <c r="C110" s="307">
        <f t="shared" si="1"/>
        <v>0</v>
      </c>
      <c r="D110" s="299"/>
      <c r="E110" s="299"/>
      <c r="F110" s="299"/>
      <c r="G110" s="299"/>
      <c r="H110" s="299"/>
      <c r="I110" s="299"/>
      <c r="J110" s="299"/>
      <c r="K110" s="299"/>
    </row>
    <row r="111" spans="1:11">
      <c r="A111" s="309">
        <v>21298</v>
      </c>
      <c r="B111" s="310" t="s">
        <v>2839</v>
      </c>
      <c r="C111" s="307">
        <f t="shared" si="1"/>
        <v>43225</v>
      </c>
      <c r="D111" s="299"/>
      <c r="E111" s="299"/>
      <c r="F111" s="299"/>
      <c r="G111" s="299"/>
      <c r="H111" s="299">
        <v>17062</v>
      </c>
      <c r="I111" s="299">
        <v>26163</v>
      </c>
      <c r="J111" s="299"/>
      <c r="K111" s="299"/>
    </row>
    <row r="112" spans="1:11">
      <c r="A112" s="309">
        <v>2129801</v>
      </c>
      <c r="B112" s="310" t="s">
        <v>2891</v>
      </c>
      <c r="C112" s="307">
        <f t="shared" si="1"/>
        <v>38765</v>
      </c>
      <c r="D112" s="299"/>
      <c r="E112" s="299"/>
      <c r="F112" s="299"/>
      <c r="G112" s="299"/>
      <c r="H112" s="299">
        <v>17062</v>
      </c>
      <c r="I112" s="299">
        <v>21703</v>
      </c>
      <c r="J112" s="299"/>
      <c r="K112" s="299"/>
    </row>
    <row r="113" spans="1:11">
      <c r="A113" s="309">
        <v>2129899</v>
      </c>
      <c r="B113" s="312" t="s">
        <v>2892</v>
      </c>
      <c r="C113" s="307">
        <f t="shared" si="1"/>
        <v>4460</v>
      </c>
      <c r="D113" s="299"/>
      <c r="E113" s="299"/>
      <c r="F113" s="299"/>
      <c r="G113" s="299"/>
      <c r="H113" s="299"/>
      <c r="I113" s="299">
        <v>4460</v>
      </c>
      <c r="J113" s="299"/>
      <c r="K113" s="299"/>
    </row>
    <row r="114" spans="1:11">
      <c r="A114" s="309">
        <v>213</v>
      </c>
      <c r="B114" s="310" t="s">
        <v>2264</v>
      </c>
      <c r="C114" s="307">
        <f t="shared" si="1"/>
        <v>79789</v>
      </c>
      <c r="D114" s="299"/>
      <c r="E114" s="299"/>
      <c r="F114" s="299"/>
      <c r="G114" s="299"/>
      <c r="H114" s="299">
        <v>2353</v>
      </c>
      <c r="I114" s="299">
        <f>73507+3929</f>
        <v>77436</v>
      </c>
      <c r="J114" s="299"/>
      <c r="K114" s="299"/>
    </row>
    <row r="115" spans="1:11">
      <c r="A115" s="309">
        <v>21366</v>
      </c>
      <c r="B115" s="310" t="s">
        <v>2893</v>
      </c>
      <c r="C115" s="307">
        <f t="shared" si="1"/>
        <v>595</v>
      </c>
      <c r="D115" s="299"/>
      <c r="E115" s="299"/>
      <c r="F115" s="299"/>
      <c r="G115" s="299"/>
      <c r="H115" s="299">
        <v>595</v>
      </c>
      <c r="I115" s="299"/>
      <c r="J115" s="299"/>
      <c r="K115" s="299"/>
    </row>
    <row r="116" spans="1:11">
      <c r="A116" s="309">
        <v>2136601</v>
      </c>
      <c r="B116" s="310" t="s">
        <v>2837</v>
      </c>
      <c r="C116" s="307">
        <f t="shared" si="1"/>
        <v>595</v>
      </c>
      <c r="D116" s="299"/>
      <c r="E116" s="299"/>
      <c r="F116" s="299"/>
      <c r="G116" s="299"/>
      <c r="H116" s="299">
        <v>595</v>
      </c>
      <c r="I116" s="299"/>
      <c r="J116" s="299"/>
      <c r="K116" s="299"/>
    </row>
    <row r="117" hidden="1" spans="1:11">
      <c r="A117" s="309">
        <v>2136602</v>
      </c>
      <c r="B117" s="310" t="s">
        <v>2894</v>
      </c>
      <c r="C117" s="307">
        <f t="shared" si="1"/>
        <v>0</v>
      </c>
      <c r="D117" s="299"/>
      <c r="E117" s="299"/>
      <c r="F117" s="299"/>
      <c r="G117" s="299"/>
      <c r="H117" s="299"/>
      <c r="I117" s="299"/>
      <c r="J117" s="299"/>
      <c r="K117" s="299"/>
    </row>
    <row r="118" hidden="1" spans="1:11">
      <c r="A118" s="309">
        <v>2136603</v>
      </c>
      <c r="B118" s="310" t="s">
        <v>2895</v>
      </c>
      <c r="C118" s="307">
        <f t="shared" si="1"/>
        <v>0</v>
      </c>
      <c r="D118" s="299"/>
      <c r="E118" s="299"/>
      <c r="F118" s="299"/>
      <c r="G118" s="299"/>
      <c r="H118" s="299"/>
      <c r="I118" s="299"/>
      <c r="J118" s="299"/>
      <c r="K118" s="299"/>
    </row>
    <row r="119" hidden="1" spans="1:11">
      <c r="A119" s="309">
        <v>2136699</v>
      </c>
      <c r="B119" s="310" t="s">
        <v>2896</v>
      </c>
      <c r="C119" s="307">
        <f t="shared" si="1"/>
        <v>0</v>
      </c>
      <c r="D119" s="299"/>
      <c r="E119" s="299"/>
      <c r="F119" s="299"/>
      <c r="G119" s="299"/>
      <c r="H119" s="299"/>
      <c r="I119" s="299"/>
      <c r="J119" s="299"/>
      <c r="K119" s="299"/>
    </row>
    <row r="120" spans="1:11">
      <c r="A120" s="309">
        <v>21367</v>
      </c>
      <c r="B120" s="310" t="s">
        <v>2897</v>
      </c>
      <c r="C120" s="307">
        <f t="shared" si="1"/>
        <v>3992</v>
      </c>
      <c r="D120" s="299"/>
      <c r="E120" s="299"/>
      <c r="F120" s="299"/>
      <c r="G120" s="299"/>
      <c r="H120" s="299"/>
      <c r="I120" s="299">
        <v>3992</v>
      </c>
      <c r="J120" s="299"/>
      <c r="K120" s="299"/>
    </row>
    <row r="121" spans="1:11">
      <c r="A121" s="309">
        <v>2136701</v>
      </c>
      <c r="B121" s="310" t="s">
        <v>2837</v>
      </c>
      <c r="C121" s="307">
        <f t="shared" si="1"/>
        <v>3268</v>
      </c>
      <c r="D121" s="299"/>
      <c r="E121" s="299"/>
      <c r="F121" s="299"/>
      <c r="G121" s="299"/>
      <c r="H121" s="299"/>
      <c r="I121" s="299">
        <v>3268</v>
      </c>
      <c r="J121" s="299"/>
      <c r="K121" s="299"/>
    </row>
    <row r="122" spans="1:11">
      <c r="A122" s="309">
        <v>2136702</v>
      </c>
      <c r="B122" s="310" t="s">
        <v>2894</v>
      </c>
      <c r="C122" s="307">
        <f t="shared" si="1"/>
        <v>724</v>
      </c>
      <c r="D122" s="299"/>
      <c r="E122" s="299"/>
      <c r="F122" s="299"/>
      <c r="G122" s="299"/>
      <c r="H122" s="299"/>
      <c r="I122" s="299">
        <v>724</v>
      </c>
      <c r="J122" s="299"/>
      <c r="K122" s="299"/>
    </row>
    <row r="123" hidden="1" spans="1:11">
      <c r="A123" s="309">
        <v>2136703</v>
      </c>
      <c r="B123" s="310" t="s">
        <v>2898</v>
      </c>
      <c r="C123" s="307">
        <f t="shared" si="1"/>
        <v>0</v>
      </c>
      <c r="D123" s="299"/>
      <c r="E123" s="299"/>
      <c r="F123" s="299"/>
      <c r="G123" s="299"/>
      <c r="H123" s="299"/>
      <c r="I123" s="299"/>
      <c r="J123" s="299"/>
      <c r="K123" s="299"/>
    </row>
    <row r="124" hidden="1" spans="1:11">
      <c r="A124" s="309">
        <v>2136799</v>
      </c>
      <c r="B124" s="310" t="s">
        <v>2899</v>
      </c>
      <c r="C124" s="307">
        <f t="shared" si="1"/>
        <v>0</v>
      </c>
      <c r="D124" s="299"/>
      <c r="E124" s="299"/>
      <c r="F124" s="299"/>
      <c r="G124" s="299"/>
      <c r="H124" s="299"/>
      <c r="I124" s="299"/>
      <c r="J124" s="299"/>
      <c r="K124" s="299"/>
    </row>
    <row r="125" spans="1:11">
      <c r="A125" s="309">
        <v>21369</v>
      </c>
      <c r="B125" s="310" t="s">
        <v>2900</v>
      </c>
      <c r="C125" s="307">
        <f t="shared" si="1"/>
        <v>54498</v>
      </c>
      <c r="D125" s="299"/>
      <c r="E125" s="299"/>
      <c r="F125" s="299"/>
      <c r="G125" s="299"/>
      <c r="H125" s="299"/>
      <c r="I125" s="299">
        <f>50569+3929</f>
        <v>54498</v>
      </c>
      <c r="J125" s="299"/>
      <c r="K125" s="299"/>
    </row>
    <row r="126" hidden="1" spans="1:11">
      <c r="A126" s="309">
        <v>2136901</v>
      </c>
      <c r="B126" s="310" t="s">
        <v>2327</v>
      </c>
      <c r="C126" s="307">
        <f t="shared" si="1"/>
        <v>0</v>
      </c>
      <c r="D126" s="299"/>
      <c r="E126" s="299"/>
      <c r="F126" s="299"/>
      <c r="G126" s="299"/>
      <c r="H126" s="299"/>
      <c r="I126" s="299"/>
      <c r="J126" s="299"/>
      <c r="K126" s="299"/>
    </row>
    <row r="127" spans="1:11">
      <c r="A127" s="309">
        <v>2136902</v>
      </c>
      <c r="B127" s="310" t="s">
        <v>2901</v>
      </c>
      <c r="C127" s="307">
        <f t="shared" si="1"/>
        <v>54498</v>
      </c>
      <c r="D127" s="299"/>
      <c r="E127" s="299"/>
      <c r="F127" s="299"/>
      <c r="G127" s="299"/>
      <c r="H127" s="299"/>
      <c r="I127" s="299">
        <f>50569+3929</f>
        <v>54498</v>
      </c>
      <c r="J127" s="299"/>
      <c r="K127" s="299"/>
    </row>
    <row r="128" hidden="1" spans="1:11">
      <c r="A128" s="309">
        <v>2136903</v>
      </c>
      <c r="B128" s="310" t="s">
        <v>2902</v>
      </c>
      <c r="C128" s="307">
        <f t="shared" si="1"/>
        <v>0</v>
      </c>
      <c r="D128" s="299"/>
      <c r="E128" s="299"/>
      <c r="F128" s="299"/>
      <c r="G128" s="299"/>
      <c r="H128" s="299"/>
      <c r="I128" s="299"/>
      <c r="J128" s="299"/>
      <c r="K128" s="299"/>
    </row>
    <row r="129" hidden="1" spans="1:11">
      <c r="A129" s="309">
        <v>2136999</v>
      </c>
      <c r="B129" s="310" t="s">
        <v>2903</v>
      </c>
      <c r="C129" s="307">
        <f t="shared" si="1"/>
        <v>0</v>
      </c>
      <c r="D129" s="299"/>
      <c r="E129" s="299"/>
      <c r="F129" s="299"/>
      <c r="G129" s="299"/>
      <c r="H129" s="299"/>
      <c r="I129" s="299"/>
      <c r="J129" s="299"/>
      <c r="K129" s="299"/>
    </row>
    <row r="130" hidden="1" spans="1:11">
      <c r="A130" s="309">
        <v>21370</v>
      </c>
      <c r="B130" s="310" t="s">
        <v>2904</v>
      </c>
      <c r="C130" s="307">
        <f t="shared" si="1"/>
        <v>0</v>
      </c>
      <c r="D130" s="299"/>
      <c r="E130" s="299"/>
      <c r="F130" s="299"/>
      <c r="G130" s="299"/>
      <c r="H130" s="299"/>
      <c r="I130" s="299"/>
      <c r="J130" s="299"/>
      <c r="K130" s="299"/>
    </row>
    <row r="131" hidden="1" spans="1:11">
      <c r="A131" s="309">
        <v>2137001</v>
      </c>
      <c r="B131" s="310" t="s">
        <v>2837</v>
      </c>
      <c r="C131" s="307">
        <f t="shared" si="1"/>
        <v>0</v>
      </c>
      <c r="D131" s="299"/>
      <c r="E131" s="299"/>
      <c r="F131" s="299"/>
      <c r="G131" s="299"/>
      <c r="H131" s="299"/>
      <c r="I131" s="299"/>
      <c r="J131" s="299"/>
      <c r="K131" s="299"/>
    </row>
    <row r="132" hidden="1" spans="1:11">
      <c r="A132" s="309">
        <v>2137099</v>
      </c>
      <c r="B132" s="310" t="s">
        <v>2905</v>
      </c>
      <c r="C132" s="307">
        <f t="shared" si="1"/>
        <v>0</v>
      </c>
      <c r="D132" s="299"/>
      <c r="E132" s="299"/>
      <c r="F132" s="299"/>
      <c r="G132" s="299"/>
      <c r="H132" s="299"/>
      <c r="I132" s="299"/>
      <c r="J132" s="299"/>
      <c r="K132" s="299"/>
    </row>
    <row r="133" hidden="1" spans="1:11">
      <c r="A133" s="309">
        <v>21371</v>
      </c>
      <c r="B133" s="310" t="s">
        <v>2906</v>
      </c>
      <c r="C133" s="307">
        <f t="shared" ref="C133:C196" si="2">D133+E133+F133+G133+H133+I133+J133</f>
        <v>0</v>
      </c>
      <c r="D133" s="299"/>
      <c r="E133" s="299"/>
      <c r="F133" s="299"/>
      <c r="G133" s="299"/>
      <c r="H133" s="299"/>
      <c r="I133" s="299"/>
      <c r="J133" s="299"/>
      <c r="K133" s="299"/>
    </row>
    <row r="134" hidden="1" spans="1:11">
      <c r="A134" s="309">
        <v>2137101</v>
      </c>
      <c r="B134" s="310" t="s">
        <v>2327</v>
      </c>
      <c r="C134" s="307">
        <f t="shared" si="2"/>
        <v>0</v>
      </c>
      <c r="D134" s="299"/>
      <c r="E134" s="299"/>
      <c r="F134" s="299"/>
      <c r="G134" s="299"/>
      <c r="H134" s="299"/>
      <c r="I134" s="299"/>
      <c r="J134" s="299"/>
      <c r="K134" s="299"/>
    </row>
    <row r="135" hidden="1" spans="1:11">
      <c r="A135" s="309">
        <v>2137102</v>
      </c>
      <c r="B135" s="310" t="s">
        <v>2907</v>
      </c>
      <c r="C135" s="307">
        <f t="shared" si="2"/>
        <v>0</v>
      </c>
      <c r="D135" s="299"/>
      <c r="E135" s="299"/>
      <c r="F135" s="299"/>
      <c r="G135" s="299"/>
      <c r="H135" s="299"/>
      <c r="I135" s="299"/>
      <c r="J135" s="299"/>
      <c r="K135" s="299"/>
    </row>
    <row r="136" hidden="1" spans="1:11">
      <c r="A136" s="309">
        <v>2137103</v>
      </c>
      <c r="B136" s="310" t="s">
        <v>2902</v>
      </c>
      <c r="C136" s="307">
        <f t="shared" si="2"/>
        <v>0</v>
      </c>
      <c r="D136" s="299"/>
      <c r="E136" s="299"/>
      <c r="F136" s="299"/>
      <c r="G136" s="299"/>
      <c r="H136" s="299"/>
      <c r="I136" s="299"/>
      <c r="J136" s="299"/>
      <c r="K136" s="299"/>
    </row>
    <row r="137" hidden="1" spans="1:11">
      <c r="A137" s="309">
        <v>2137199</v>
      </c>
      <c r="B137" s="310" t="s">
        <v>2908</v>
      </c>
      <c r="C137" s="307">
        <f t="shared" si="2"/>
        <v>0</v>
      </c>
      <c r="D137" s="299"/>
      <c r="E137" s="299"/>
      <c r="F137" s="299"/>
      <c r="G137" s="299"/>
      <c r="H137" s="299"/>
      <c r="I137" s="299"/>
      <c r="J137" s="299"/>
      <c r="K137" s="299"/>
    </row>
    <row r="138" spans="1:11">
      <c r="A138" s="309">
        <v>21372</v>
      </c>
      <c r="B138" s="310" t="s">
        <v>2909</v>
      </c>
      <c r="C138" s="307">
        <f t="shared" si="2"/>
        <v>3563</v>
      </c>
      <c r="D138" s="299"/>
      <c r="E138" s="299"/>
      <c r="F138" s="299"/>
      <c r="G138" s="299"/>
      <c r="H138" s="299">
        <v>1618</v>
      </c>
      <c r="I138" s="299">
        <v>1945</v>
      </c>
      <c r="J138" s="299"/>
      <c r="K138" s="299"/>
    </row>
    <row r="139" spans="1:11">
      <c r="A139" s="309">
        <v>2137201</v>
      </c>
      <c r="B139" s="310" t="s">
        <v>2910</v>
      </c>
      <c r="C139" s="307">
        <f t="shared" si="2"/>
        <v>2054</v>
      </c>
      <c r="D139" s="299"/>
      <c r="E139" s="299"/>
      <c r="F139" s="299"/>
      <c r="G139" s="299"/>
      <c r="H139" s="299">
        <v>1618</v>
      </c>
      <c r="I139" s="299">
        <v>436</v>
      </c>
      <c r="J139" s="299"/>
      <c r="K139" s="299"/>
    </row>
    <row r="140" spans="1:11">
      <c r="A140" s="309">
        <v>2137202</v>
      </c>
      <c r="B140" s="310" t="s">
        <v>2837</v>
      </c>
      <c r="C140" s="307">
        <f t="shared" si="2"/>
        <v>1499</v>
      </c>
      <c r="D140" s="299"/>
      <c r="E140" s="299"/>
      <c r="F140" s="299"/>
      <c r="G140" s="299"/>
      <c r="H140" s="299"/>
      <c r="I140" s="299">
        <v>1499</v>
      </c>
      <c r="J140" s="299"/>
      <c r="K140" s="299"/>
    </row>
    <row r="141" spans="1:11">
      <c r="A141" s="309">
        <v>2137299</v>
      </c>
      <c r="B141" s="310" t="s">
        <v>2911</v>
      </c>
      <c r="C141" s="307">
        <f t="shared" si="2"/>
        <v>10</v>
      </c>
      <c r="D141" s="299"/>
      <c r="E141" s="299"/>
      <c r="F141" s="299"/>
      <c r="G141" s="299"/>
      <c r="H141" s="299"/>
      <c r="I141" s="299">
        <v>10</v>
      </c>
      <c r="J141" s="299"/>
      <c r="K141" s="299"/>
    </row>
    <row r="142" spans="1:11">
      <c r="A142" s="309">
        <v>21373</v>
      </c>
      <c r="B142" s="310" t="s">
        <v>2912</v>
      </c>
      <c r="C142" s="307">
        <f t="shared" si="2"/>
        <v>246</v>
      </c>
      <c r="D142" s="299"/>
      <c r="E142" s="299"/>
      <c r="F142" s="299"/>
      <c r="G142" s="299"/>
      <c r="H142" s="299">
        <v>140</v>
      </c>
      <c r="I142" s="299">
        <v>106</v>
      </c>
      <c r="J142" s="299"/>
      <c r="K142" s="299"/>
    </row>
    <row r="143" spans="1:11">
      <c r="A143" s="309">
        <v>2137302</v>
      </c>
      <c r="B143" s="310" t="s">
        <v>2837</v>
      </c>
      <c r="C143" s="307">
        <f t="shared" si="2"/>
        <v>246</v>
      </c>
      <c r="D143" s="299"/>
      <c r="E143" s="299"/>
      <c r="F143" s="299"/>
      <c r="G143" s="299"/>
      <c r="H143" s="299">
        <v>140</v>
      </c>
      <c r="I143" s="299">
        <v>106</v>
      </c>
      <c r="J143" s="299"/>
      <c r="K143" s="299"/>
    </row>
    <row r="144" hidden="1" spans="1:11">
      <c r="A144" s="309">
        <v>2137399</v>
      </c>
      <c r="B144" s="310" t="s">
        <v>2913</v>
      </c>
      <c r="C144" s="307">
        <f t="shared" si="2"/>
        <v>0</v>
      </c>
      <c r="D144" s="299"/>
      <c r="E144" s="299"/>
      <c r="F144" s="299"/>
      <c r="G144" s="299"/>
      <c r="H144" s="299"/>
      <c r="I144" s="299"/>
      <c r="J144" s="299"/>
      <c r="K144" s="299"/>
    </row>
    <row r="145" spans="1:11">
      <c r="A145" s="309">
        <v>21398</v>
      </c>
      <c r="B145" s="312" t="s">
        <v>2914</v>
      </c>
      <c r="C145" s="307">
        <f t="shared" si="2"/>
        <v>16895</v>
      </c>
      <c r="D145" s="299"/>
      <c r="E145" s="299"/>
      <c r="F145" s="299"/>
      <c r="G145" s="299"/>
      <c r="H145" s="299"/>
      <c r="I145" s="299">
        <v>16895</v>
      </c>
      <c r="J145" s="299"/>
      <c r="K145" s="299"/>
    </row>
    <row r="146" spans="1:11">
      <c r="A146" s="309">
        <v>2139801</v>
      </c>
      <c r="B146" s="312" t="s">
        <v>2915</v>
      </c>
      <c r="C146" s="307">
        <f t="shared" si="2"/>
        <v>4940</v>
      </c>
      <c r="D146" s="299"/>
      <c r="E146" s="299"/>
      <c r="F146" s="299"/>
      <c r="G146" s="299"/>
      <c r="H146" s="299"/>
      <c r="I146" s="299">
        <v>4940</v>
      </c>
      <c r="J146" s="299"/>
      <c r="K146" s="299"/>
    </row>
    <row r="147" spans="1:11">
      <c r="A147" s="309">
        <v>2139802</v>
      </c>
      <c r="B147" s="312" t="s">
        <v>2916</v>
      </c>
      <c r="C147" s="307">
        <f t="shared" si="2"/>
        <v>11955</v>
      </c>
      <c r="D147" s="299"/>
      <c r="E147" s="299"/>
      <c r="F147" s="299"/>
      <c r="G147" s="299"/>
      <c r="H147" s="299"/>
      <c r="I147" s="299">
        <v>11955</v>
      </c>
      <c r="J147" s="299"/>
      <c r="K147" s="299"/>
    </row>
    <row r="148" hidden="1" spans="1:11">
      <c r="A148" s="309">
        <v>214</v>
      </c>
      <c r="B148" s="310" t="s">
        <v>2356</v>
      </c>
      <c r="C148" s="307">
        <f t="shared" si="2"/>
        <v>0</v>
      </c>
      <c r="D148" s="299"/>
      <c r="E148" s="299"/>
      <c r="F148" s="299"/>
      <c r="G148" s="299"/>
      <c r="H148" s="299"/>
      <c r="I148" s="299"/>
      <c r="J148" s="299"/>
      <c r="K148" s="299"/>
    </row>
    <row r="149" hidden="1" spans="1:11">
      <c r="A149" s="309">
        <v>21460</v>
      </c>
      <c r="B149" s="310" t="s">
        <v>2917</v>
      </c>
      <c r="C149" s="307">
        <f t="shared" si="2"/>
        <v>0</v>
      </c>
      <c r="D149" s="299"/>
      <c r="E149" s="299"/>
      <c r="F149" s="299"/>
      <c r="G149" s="299"/>
      <c r="H149" s="299"/>
      <c r="I149" s="299"/>
      <c r="J149" s="299"/>
      <c r="K149" s="299"/>
    </row>
    <row r="150" hidden="1" spans="1:11">
      <c r="A150" s="309">
        <v>2146001</v>
      </c>
      <c r="B150" s="310" t="s">
        <v>2358</v>
      </c>
      <c r="C150" s="307">
        <f t="shared" si="2"/>
        <v>0</v>
      </c>
      <c r="D150" s="299"/>
      <c r="E150" s="299"/>
      <c r="F150" s="299"/>
      <c r="G150" s="299"/>
      <c r="H150" s="299"/>
      <c r="I150" s="299"/>
      <c r="J150" s="299"/>
      <c r="K150" s="299"/>
    </row>
    <row r="151" hidden="1" spans="1:11">
      <c r="A151" s="309">
        <v>2146002</v>
      </c>
      <c r="B151" s="310" t="s">
        <v>2359</v>
      </c>
      <c r="C151" s="307">
        <f t="shared" si="2"/>
        <v>0</v>
      </c>
      <c r="D151" s="299"/>
      <c r="E151" s="299"/>
      <c r="F151" s="299"/>
      <c r="G151" s="299"/>
      <c r="H151" s="299"/>
      <c r="I151" s="299"/>
      <c r="J151" s="299"/>
      <c r="K151" s="299"/>
    </row>
    <row r="152" hidden="1" spans="1:11">
      <c r="A152" s="309">
        <v>2146003</v>
      </c>
      <c r="B152" s="310" t="s">
        <v>2918</v>
      </c>
      <c r="C152" s="307">
        <f t="shared" si="2"/>
        <v>0</v>
      </c>
      <c r="D152" s="299"/>
      <c r="E152" s="299"/>
      <c r="F152" s="299"/>
      <c r="G152" s="299"/>
      <c r="H152" s="299"/>
      <c r="I152" s="299"/>
      <c r="J152" s="299"/>
      <c r="K152" s="299"/>
    </row>
    <row r="153" hidden="1" spans="1:11">
      <c r="A153" s="309">
        <v>2146099</v>
      </c>
      <c r="B153" s="310" t="s">
        <v>2919</v>
      </c>
      <c r="C153" s="307">
        <f t="shared" si="2"/>
        <v>0</v>
      </c>
      <c r="D153" s="299"/>
      <c r="E153" s="299"/>
      <c r="F153" s="299"/>
      <c r="G153" s="299"/>
      <c r="H153" s="299"/>
      <c r="I153" s="299"/>
      <c r="J153" s="299"/>
      <c r="K153" s="299"/>
    </row>
    <row r="154" hidden="1" spans="1:11">
      <c r="A154" s="309">
        <v>21462</v>
      </c>
      <c r="B154" s="310" t="s">
        <v>2920</v>
      </c>
      <c r="C154" s="307">
        <f t="shared" si="2"/>
        <v>0</v>
      </c>
      <c r="D154" s="299"/>
      <c r="E154" s="299"/>
      <c r="F154" s="299"/>
      <c r="G154" s="299"/>
      <c r="H154" s="299"/>
      <c r="I154" s="299"/>
      <c r="J154" s="299"/>
      <c r="K154" s="299"/>
    </row>
    <row r="155" hidden="1" spans="1:11">
      <c r="A155" s="309">
        <v>2146201</v>
      </c>
      <c r="B155" s="310" t="s">
        <v>2918</v>
      </c>
      <c r="C155" s="307">
        <f t="shared" si="2"/>
        <v>0</v>
      </c>
      <c r="D155" s="299"/>
      <c r="E155" s="299"/>
      <c r="F155" s="299"/>
      <c r="G155" s="299"/>
      <c r="H155" s="299"/>
      <c r="I155" s="299"/>
      <c r="J155" s="299"/>
      <c r="K155" s="299"/>
    </row>
    <row r="156" hidden="1" spans="1:11">
      <c r="A156" s="309">
        <v>2146202</v>
      </c>
      <c r="B156" s="310" t="s">
        <v>2921</v>
      </c>
      <c r="C156" s="307">
        <f t="shared" si="2"/>
        <v>0</v>
      </c>
      <c r="D156" s="299"/>
      <c r="E156" s="299"/>
      <c r="F156" s="299"/>
      <c r="G156" s="299"/>
      <c r="H156" s="299"/>
      <c r="I156" s="299"/>
      <c r="J156" s="299"/>
      <c r="K156" s="299"/>
    </row>
    <row r="157" hidden="1" spans="1:11">
      <c r="A157" s="309">
        <v>2146203</v>
      </c>
      <c r="B157" s="310" t="s">
        <v>2922</v>
      </c>
      <c r="C157" s="307">
        <f t="shared" si="2"/>
        <v>0</v>
      </c>
      <c r="D157" s="299"/>
      <c r="E157" s="299"/>
      <c r="F157" s="299"/>
      <c r="G157" s="299"/>
      <c r="H157" s="299"/>
      <c r="I157" s="299"/>
      <c r="J157" s="299"/>
      <c r="K157" s="299"/>
    </row>
    <row r="158" hidden="1" spans="1:11">
      <c r="A158" s="309">
        <v>2146299</v>
      </c>
      <c r="B158" s="310" t="s">
        <v>2923</v>
      </c>
      <c r="C158" s="307">
        <f t="shared" si="2"/>
        <v>0</v>
      </c>
      <c r="D158" s="299"/>
      <c r="E158" s="299"/>
      <c r="F158" s="299"/>
      <c r="G158" s="299"/>
      <c r="H158" s="299"/>
      <c r="I158" s="299"/>
      <c r="J158" s="299"/>
      <c r="K158" s="299"/>
    </row>
    <row r="159" hidden="1" spans="1:11">
      <c r="A159" s="309">
        <v>21464</v>
      </c>
      <c r="B159" s="310" t="s">
        <v>2924</v>
      </c>
      <c r="C159" s="307">
        <f t="shared" si="2"/>
        <v>0</v>
      </c>
      <c r="D159" s="299"/>
      <c r="E159" s="299"/>
      <c r="F159" s="299"/>
      <c r="G159" s="299"/>
      <c r="H159" s="299"/>
      <c r="I159" s="299"/>
      <c r="J159" s="299"/>
      <c r="K159" s="299"/>
    </row>
    <row r="160" hidden="1" spans="1:11">
      <c r="A160" s="309">
        <v>2146401</v>
      </c>
      <c r="B160" s="310" t="s">
        <v>2925</v>
      </c>
      <c r="C160" s="307">
        <f t="shared" si="2"/>
        <v>0</v>
      </c>
      <c r="D160" s="299"/>
      <c r="E160" s="299"/>
      <c r="F160" s="299"/>
      <c r="G160" s="299"/>
      <c r="H160" s="299"/>
      <c r="I160" s="299"/>
      <c r="J160" s="299"/>
      <c r="K160" s="299"/>
    </row>
    <row r="161" hidden="1" spans="1:11">
      <c r="A161" s="309">
        <v>2146402</v>
      </c>
      <c r="B161" s="310" t="s">
        <v>2926</v>
      </c>
      <c r="C161" s="307">
        <f t="shared" si="2"/>
        <v>0</v>
      </c>
      <c r="D161" s="299"/>
      <c r="E161" s="299"/>
      <c r="F161" s="299"/>
      <c r="G161" s="299"/>
      <c r="H161" s="299"/>
      <c r="I161" s="299"/>
      <c r="J161" s="299"/>
      <c r="K161" s="299"/>
    </row>
    <row r="162" hidden="1" spans="1:11">
      <c r="A162" s="309">
        <v>2146403</v>
      </c>
      <c r="B162" s="310" t="s">
        <v>2927</v>
      </c>
      <c r="C162" s="307">
        <f t="shared" si="2"/>
        <v>0</v>
      </c>
      <c r="D162" s="299"/>
      <c r="E162" s="299"/>
      <c r="F162" s="299"/>
      <c r="G162" s="299"/>
      <c r="H162" s="299"/>
      <c r="I162" s="299"/>
      <c r="J162" s="299"/>
      <c r="K162" s="299"/>
    </row>
    <row r="163" hidden="1" spans="1:11">
      <c r="A163" s="309">
        <v>2146404</v>
      </c>
      <c r="B163" s="310" t="s">
        <v>2928</v>
      </c>
      <c r="C163" s="307">
        <f t="shared" si="2"/>
        <v>0</v>
      </c>
      <c r="D163" s="299"/>
      <c r="E163" s="299"/>
      <c r="F163" s="299"/>
      <c r="G163" s="299"/>
      <c r="H163" s="299"/>
      <c r="I163" s="299"/>
      <c r="J163" s="299"/>
      <c r="K163" s="299"/>
    </row>
    <row r="164" hidden="1" spans="1:11">
      <c r="A164" s="309">
        <v>2146405</v>
      </c>
      <c r="B164" s="310" t="s">
        <v>2929</v>
      </c>
      <c r="C164" s="307">
        <f t="shared" si="2"/>
        <v>0</v>
      </c>
      <c r="D164" s="299"/>
      <c r="E164" s="299"/>
      <c r="F164" s="299"/>
      <c r="G164" s="299"/>
      <c r="H164" s="299"/>
      <c r="I164" s="299"/>
      <c r="J164" s="299"/>
      <c r="K164" s="299"/>
    </row>
    <row r="165" hidden="1" spans="1:11">
      <c r="A165" s="309">
        <v>2146406</v>
      </c>
      <c r="B165" s="310" t="s">
        <v>2930</v>
      </c>
      <c r="C165" s="307">
        <f t="shared" si="2"/>
        <v>0</v>
      </c>
      <c r="D165" s="299"/>
      <c r="E165" s="299"/>
      <c r="F165" s="299"/>
      <c r="G165" s="299"/>
      <c r="H165" s="299"/>
      <c r="I165" s="299"/>
      <c r="J165" s="299"/>
      <c r="K165" s="299"/>
    </row>
    <row r="166" hidden="1" spans="1:11">
      <c r="A166" s="309">
        <v>2146407</v>
      </c>
      <c r="B166" s="310" t="s">
        <v>2931</v>
      </c>
      <c r="C166" s="307">
        <f t="shared" si="2"/>
        <v>0</v>
      </c>
      <c r="D166" s="299"/>
      <c r="E166" s="299"/>
      <c r="F166" s="299"/>
      <c r="G166" s="299"/>
      <c r="H166" s="299"/>
      <c r="I166" s="299"/>
      <c r="J166" s="299"/>
      <c r="K166" s="299"/>
    </row>
    <row r="167" hidden="1" spans="1:11">
      <c r="A167" s="309">
        <v>2146499</v>
      </c>
      <c r="B167" s="310" t="s">
        <v>2932</v>
      </c>
      <c r="C167" s="307">
        <f t="shared" si="2"/>
        <v>0</v>
      </c>
      <c r="D167" s="299"/>
      <c r="E167" s="299"/>
      <c r="F167" s="299"/>
      <c r="G167" s="299"/>
      <c r="H167" s="299"/>
      <c r="I167" s="299"/>
      <c r="J167" s="299"/>
      <c r="K167" s="299"/>
    </row>
    <row r="168" hidden="1" spans="1:11">
      <c r="A168" s="309">
        <v>21468</v>
      </c>
      <c r="B168" s="310" t="s">
        <v>2933</v>
      </c>
      <c r="C168" s="307">
        <f t="shared" si="2"/>
        <v>0</v>
      </c>
      <c r="D168" s="299"/>
      <c r="E168" s="299"/>
      <c r="F168" s="299"/>
      <c r="G168" s="299"/>
      <c r="H168" s="299"/>
      <c r="I168" s="299"/>
      <c r="J168" s="299"/>
      <c r="K168" s="299"/>
    </row>
    <row r="169" hidden="1" spans="1:11">
      <c r="A169" s="309">
        <v>2146801</v>
      </c>
      <c r="B169" s="310" t="s">
        <v>2934</v>
      </c>
      <c r="C169" s="307">
        <f t="shared" si="2"/>
        <v>0</v>
      </c>
      <c r="D169" s="299"/>
      <c r="E169" s="299"/>
      <c r="F169" s="299"/>
      <c r="G169" s="299"/>
      <c r="H169" s="299"/>
      <c r="I169" s="299"/>
      <c r="J169" s="299"/>
      <c r="K169" s="299"/>
    </row>
    <row r="170" hidden="1" spans="1:11">
      <c r="A170" s="309">
        <v>2146802</v>
      </c>
      <c r="B170" s="310" t="s">
        <v>2935</v>
      </c>
      <c r="C170" s="307">
        <f t="shared" si="2"/>
        <v>0</v>
      </c>
      <c r="D170" s="299"/>
      <c r="E170" s="299"/>
      <c r="F170" s="299"/>
      <c r="G170" s="299"/>
      <c r="H170" s="299"/>
      <c r="I170" s="299"/>
      <c r="J170" s="299"/>
      <c r="K170" s="299"/>
    </row>
    <row r="171" hidden="1" spans="1:11">
      <c r="A171" s="309">
        <v>2146803</v>
      </c>
      <c r="B171" s="310" t="s">
        <v>2936</v>
      </c>
      <c r="C171" s="307">
        <f t="shared" si="2"/>
        <v>0</v>
      </c>
      <c r="D171" s="299"/>
      <c r="E171" s="299"/>
      <c r="F171" s="299"/>
      <c r="G171" s="299"/>
      <c r="H171" s="299"/>
      <c r="I171" s="299"/>
      <c r="J171" s="299"/>
      <c r="K171" s="299"/>
    </row>
    <row r="172" hidden="1" spans="1:11">
      <c r="A172" s="309">
        <v>2146804</v>
      </c>
      <c r="B172" s="310" t="s">
        <v>2937</v>
      </c>
      <c r="C172" s="307">
        <f t="shared" si="2"/>
        <v>0</v>
      </c>
      <c r="D172" s="299"/>
      <c r="E172" s="299"/>
      <c r="F172" s="299"/>
      <c r="G172" s="299"/>
      <c r="H172" s="299"/>
      <c r="I172" s="299"/>
      <c r="J172" s="299"/>
      <c r="K172" s="299"/>
    </row>
    <row r="173" hidden="1" spans="1:11">
      <c r="A173" s="309">
        <v>2146805</v>
      </c>
      <c r="B173" s="310" t="s">
        <v>2938</v>
      </c>
      <c r="C173" s="307">
        <f t="shared" si="2"/>
        <v>0</v>
      </c>
      <c r="D173" s="299"/>
      <c r="E173" s="299"/>
      <c r="F173" s="299"/>
      <c r="G173" s="299"/>
      <c r="H173" s="299"/>
      <c r="I173" s="299"/>
      <c r="J173" s="299"/>
      <c r="K173" s="299"/>
    </row>
    <row r="174" hidden="1" spans="1:11">
      <c r="A174" s="309">
        <v>2146899</v>
      </c>
      <c r="B174" s="310" t="s">
        <v>2939</v>
      </c>
      <c r="C174" s="307">
        <f t="shared" si="2"/>
        <v>0</v>
      </c>
      <c r="D174" s="299"/>
      <c r="E174" s="299"/>
      <c r="F174" s="299"/>
      <c r="G174" s="299"/>
      <c r="H174" s="299"/>
      <c r="I174" s="299"/>
      <c r="J174" s="299"/>
      <c r="K174" s="299"/>
    </row>
    <row r="175" hidden="1" spans="1:11">
      <c r="A175" s="309">
        <v>21469</v>
      </c>
      <c r="B175" s="310" t="s">
        <v>2940</v>
      </c>
      <c r="C175" s="307">
        <f t="shared" si="2"/>
        <v>0</v>
      </c>
      <c r="D175" s="299"/>
      <c r="E175" s="299"/>
      <c r="F175" s="299"/>
      <c r="G175" s="299"/>
      <c r="H175" s="299"/>
      <c r="I175" s="299"/>
      <c r="J175" s="299"/>
      <c r="K175" s="299"/>
    </row>
    <row r="176" hidden="1" spans="1:11">
      <c r="A176" s="309">
        <v>2146901</v>
      </c>
      <c r="B176" s="310" t="s">
        <v>2941</v>
      </c>
      <c r="C176" s="307">
        <f t="shared" si="2"/>
        <v>0</v>
      </c>
      <c r="D176" s="299"/>
      <c r="E176" s="299"/>
      <c r="F176" s="299"/>
      <c r="G176" s="299"/>
      <c r="H176" s="299"/>
      <c r="I176" s="299"/>
      <c r="J176" s="299"/>
      <c r="K176" s="299"/>
    </row>
    <row r="177" hidden="1" spans="1:11">
      <c r="A177" s="309">
        <v>2146902</v>
      </c>
      <c r="B177" s="310" t="s">
        <v>2385</v>
      </c>
      <c r="C177" s="307">
        <f t="shared" si="2"/>
        <v>0</v>
      </c>
      <c r="D177" s="299"/>
      <c r="E177" s="299"/>
      <c r="F177" s="299"/>
      <c r="G177" s="299"/>
      <c r="H177" s="299"/>
      <c r="I177" s="299"/>
      <c r="J177" s="299"/>
      <c r="K177" s="299"/>
    </row>
    <row r="178" hidden="1" spans="1:11">
      <c r="A178" s="309">
        <v>2146903</v>
      </c>
      <c r="B178" s="310" t="s">
        <v>2942</v>
      </c>
      <c r="C178" s="307">
        <f t="shared" si="2"/>
        <v>0</v>
      </c>
      <c r="D178" s="299"/>
      <c r="E178" s="299"/>
      <c r="F178" s="299"/>
      <c r="G178" s="299"/>
      <c r="H178" s="299"/>
      <c r="I178" s="299"/>
      <c r="J178" s="299"/>
      <c r="K178" s="299"/>
    </row>
    <row r="179" hidden="1" spans="1:11">
      <c r="A179" s="309">
        <v>2146904</v>
      </c>
      <c r="B179" s="310" t="s">
        <v>2943</v>
      </c>
      <c r="C179" s="307">
        <f t="shared" si="2"/>
        <v>0</v>
      </c>
      <c r="D179" s="299"/>
      <c r="E179" s="299"/>
      <c r="F179" s="299"/>
      <c r="G179" s="299"/>
      <c r="H179" s="299"/>
      <c r="I179" s="299"/>
      <c r="J179" s="299"/>
      <c r="K179" s="299"/>
    </row>
    <row r="180" hidden="1" spans="1:11">
      <c r="A180" s="309">
        <v>2146906</v>
      </c>
      <c r="B180" s="310" t="s">
        <v>2944</v>
      </c>
      <c r="C180" s="307">
        <f t="shared" si="2"/>
        <v>0</v>
      </c>
      <c r="D180" s="299"/>
      <c r="E180" s="299"/>
      <c r="F180" s="299"/>
      <c r="G180" s="299"/>
      <c r="H180" s="299"/>
      <c r="I180" s="299"/>
      <c r="J180" s="299"/>
      <c r="K180" s="299"/>
    </row>
    <row r="181" hidden="1" spans="1:11">
      <c r="A181" s="309">
        <v>2146907</v>
      </c>
      <c r="B181" s="310" t="s">
        <v>2945</v>
      </c>
      <c r="C181" s="307">
        <f t="shared" si="2"/>
        <v>0</v>
      </c>
      <c r="D181" s="299"/>
      <c r="E181" s="299"/>
      <c r="F181" s="299"/>
      <c r="G181" s="299"/>
      <c r="H181" s="299"/>
      <c r="I181" s="299"/>
      <c r="J181" s="299"/>
      <c r="K181" s="299"/>
    </row>
    <row r="182" hidden="1" spans="1:11">
      <c r="A182" s="309">
        <v>2146908</v>
      </c>
      <c r="B182" s="310" t="s">
        <v>2946</v>
      </c>
      <c r="C182" s="307">
        <f t="shared" si="2"/>
        <v>0</v>
      </c>
      <c r="D182" s="299"/>
      <c r="E182" s="299"/>
      <c r="F182" s="299"/>
      <c r="G182" s="299"/>
      <c r="H182" s="299"/>
      <c r="I182" s="299"/>
      <c r="J182" s="299"/>
      <c r="K182" s="299"/>
    </row>
    <row r="183" hidden="1" spans="1:11">
      <c r="A183" s="309">
        <v>2146999</v>
      </c>
      <c r="B183" s="310" t="s">
        <v>2947</v>
      </c>
      <c r="C183" s="307">
        <f t="shared" si="2"/>
        <v>0</v>
      </c>
      <c r="D183" s="299"/>
      <c r="E183" s="299"/>
      <c r="F183" s="299"/>
      <c r="G183" s="299"/>
      <c r="H183" s="299"/>
      <c r="I183" s="299"/>
      <c r="J183" s="299"/>
      <c r="K183" s="299"/>
    </row>
    <row r="184" hidden="1" spans="1:11">
      <c r="A184" s="309">
        <v>21470</v>
      </c>
      <c r="B184" s="310" t="s">
        <v>2948</v>
      </c>
      <c r="C184" s="307">
        <f t="shared" si="2"/>
        <v>0</v>
      </c>
      <c r="D184" s="299"/>
      <c r="E184" s="299"/>
      <c r="F184" s="299"/>
      <c r="G184" s="299"/>
      <c r="H184" s="299"/>
      <c r="I184" s="299"/>
      <c r="J184" s="299"/>
      <c r="K184" s="299"/>
    </row>
    <row r="185" hidden="1" spans="1:11">
      <c r="A185" s="309">
        <v>2147001</v>
      </c>
      <c r="B185" s="310" t="s">
        <v>2358</v>
      </c>
      <c r="C185" s="307">
        <f t="shared" si="2"/>
        <v>0</v>
      </c>
      <c r="D185" s="299"/>
      <c r="E185" s="299"/>
      <c r="F185" s="299"/>
      <c r="G185" s="299"/>
      <c r="H185" s="299"/>
      <c r="I185" s="299"/>
      <c r="J185" s="299"/>
      <c r="K185" s="299"/>
    </row>
    <row r="186" hidden="1" spans="1:11">
      <c r="A186" s="309">
        <v>2147099</v>
      </c>
      <c r="B186" s="310" t="s">
        <v>2949</v>
      </c>
      <c r="C186" s="307">
        <f t="shared" si="2"/>
        <v>0</v>
      </c>
      <c r="D186" s="299"/>
      <c r="E186" s="299"/>
      <c r="F186" s="299"/>
      <c r="G186" s="299"/>
      <c r="H186" s="299"/>
      <c r="I186" s="299"/>
      <c r="J186" s="299"/>
      <c r="K186" s="299"/>
    </row>
    <row r="187" hidden="1" spans="1:11">
      <c r="A187" s="309">
        <v>21471</v>
      </c>
      <c r="B187" s="310" t="s">
        <v>2950</v>
      </c>
      <c r="C187" s="307">
        <f t="shared" si="2"/>
        <v>0</v>
      </c>
      <c r="D187" s="299"/>
      <c r="E187" s="299"/>
      <c r="F187" s="299"/>
      <c r="G187" s="299"/>
      <c r="H187" s="299"/>
      <c r="I187" s="299"/>
      <c r="J187" s="299"/>
      <c r="K187" s="299"/>
    </row>
    <row r="188" hidden="1" spans="1:11">
      <c r="A188" s="309">
        <v>2147101</v>
      </c>
      <c r="B188" s="310" t="s">
        <v>2358</v>
      </c>
      <c r="C188" s="307">
        <f t="shared" si="2"/>
        <v>0</v>
      </c>
      <c r="D188" s="299"/>
      <c r="E188" s="299"/>
      <c r="F188" s="299"/>
      <c r="G188" s="299"/>
      <c r="H188" s="299"/>
      <c r="I188" s="299"/>
      <c r="J188" s="299"/>
      <c r="K188" s="299"/>
    </row>
    <row r="189" hidden="1" spans="1:11">
      <c r="A189" s="309">
        <v>2147199</v>
      </c>
      <c r="B189" s="310" t="s">
        <v>2951</v>
      </c>
      <c r="C189" s="307">
        <f t="shared" si="2"/>
        <v>0</v>
      </c>
      <c r="D189" s="299"/>
      <c r="E189" s="299"/>
      <c r="F189" s="299"/>
      <c r="G189" s="299"/>
      <c r="H189" s="299"/>
      <c r="I189" s="299"/>
      <c r="J189" s="299"/>
      <c r="K189" s="299"/>
    </row>
    <row r="190" hidden="1" spans="1:11">
      <c r="A190" s="309">
        <v>21472</v>
      </c>
      <c r="B190" s="310" t="s">
        <v>2952</v>
      </c>
      <c r="C190" s="307">
        <f t="shared" si="2"/>
        <v>0</v>
      </c>
      <c r="D190" s="299"/>
      <c r="E190" s="299"/>
      <c r="F190" s="299"/>
      <c r="G190" s="299"/>
      <c r="H190" s="299"/>
      <c r="I190" s="299"/>
      <c r="J190" s="299"/>
      <c r="K190" s="299"/>
    </row>
    <row r="191" hidden="1" spans="1:11">
      <c r="A191" s="309">
        <v>21498</v>
      </c>
      <c r="B191" s="310" t="s">
        <v>2839</v>
      </c>
      <c r="C191" s="307">
        <f t="shared" si="2"/>
        <v>0</v>
      </c>
      <c r="D191" s="299"/>
      <c r="E191" s="299"/>
      <c r="F191" s="299"/>
      <c r="G191" s="299"/>
      <c r="H191" s="299"/>
      <c r="I191" s="299"/>
      <c r="J191" s="299"/>
      <c r="K191" s="299"/>
    </row>
    <row r="192" hidden="1" spans="1:11">
      <c r="A192" s="309">
        <v>2149801</v>
      </c>
      <c r="B192" s="310" t="s">
        <v>2953</v>
      </c>
      <c r="C192" s="307">
        <f t="shared" si="2"/>
        <v>0</v>
      </c>
      <c r="D192" s="299"/>
      <c r="E192" s="299"/>
      <c r="F192" s="299"/>
      <c r="G192" s="299"/>
      <c r="H192" s="299"/>
      <c r="I192" s="299"/>
      <c r="J192" s="299"/>
      <c r="K192" s="299"/>
    </row>
    <row r="193" spans="1:11">
      <c r="A193" s="309">
        <v>215</v>
      </c>
      <c r="B193" s="310" t="s">
        <v>2401</v>
      </c>
      <c r="C193" s="307">
        <f t="shared" si="2"/>
        <v>3262</v>
      </c>
      <c r="D193" s="299"/>
      <c r="E193" s="299"/>
      <c r="F193" s="299"/>
      <c r="G193" s="299"/>
      <c r="H193" s="299"/>
      <c r="I193" s="299">
        <v>3262</v>
      </c>
      <c r="J193" s="299"/>
      <c r="K193" s="299"/>
    </row>
    <row r="194" hidden="1" spans="1:11">
      <c r="A194" s="309">
        <v>21562</v>
      </c>
      <c r="B194" s="310" t="s">
        <v>2954</v>
      </c>
      <c r="C194" s="307">
        <f t="shared" si="2"/>
        <v>0</v>
      </c>
      <c r="D194" s="299"/>
      <c r="E194" s="299"/>
      <c r="F194" s="299"/>
      <c r="G194" s="299"/>
      <c r="H194" s="299"/>
      <c r="I194" s="299"/>
      <c r="J194" s="299"/>
      <c r="K194" s="299"/>
    </row>
    <row r="195" hidden="1" spans="1:11">
      <c r="A195" s="309">
        <v>2156201</v>
      </c>
      <c r="B195" s="310" t="s">
        <v>2955</v>
      </c>
      <c r="C195" s="307">
        <f t="shared" si="2"/>
        <v>0</v>
      </c>
      <c r="D195" s="299"/>
      <c r="E195" s="299"/>
      <c r="F195" s="299"/>
      <c r="G195" s="299"/>
      <c r="H195" s="299"/>
      <c r="I195" s="299"/>
      <c r="J195" s="299"/>
      <c r="K195" s="299"/>
    </row>
    <row r="196" hidden="1" spans="1:11">
      <c r="A196" s="309">
        <v>2156202</v>
      </c>
      <c r="B196" s="310" t="s">
        <v>2956</v>
      </c>
      <c r="C196" s="307">
        <f t="shared" si="2"/>
        <v>0</v>
      </c>
      <c r="D196" s="299"/>
      <c r="E196" s="299"/>
      <c r="F196" s="299"/>
      <c r="G196" s="299"/>
      <c r="H196" s="299"/>
      <c r="I196" s="299"/>
      <c r="J196" s="299"/>
      <c r="K196" s="299"/>
    </row>
    <row r="197" hidden="1" spans="1:11">
      <c r="A197" s="309">
        <v>2156299</v>
      </c>
      <c r="B197" s="310" t="s">
        <v>2957</v>
      </c>
      <c r="C197" s="307">
        <f t="shared" ref="C197:C260" si="3">D197+E197+F197+G197+H197+I197+J197</f>
        <v>0</v>
      </c>
      <c r="D197" s="299"/>
      <c r="E197" s="299"/>
      <c r="F197" s="299"/>
      <c r="G197" s="299"/>
      <c r="H197" s="299"/>
      <c r="I197" s="299"/>
      <c r="J197" s="299"/>
      <c r="K197" s="299"/>
    </row>
    <row r="198" spans="1:11">
      <c r="A198" s="309">
        <v>21598</v>
      </c>
      <c r="B198" s="310" t="s">
        <v>2839</v>
      </c>
      <c r="C198" s="307">
        <f t="shared" si="3"/>
        <v>3262</v>
      </c>
      <c r="D198" s="299"/>
      <c r="E198" s="299"/>
      <c r="F198" s="299"/>
      <c r="G198" s="299"/>
      <c r="H198" s="299"/>
      <c r="I198" s="299">
        <v>3262</v>
      </c>
      <c r="J198" s="299"/>
      <c r="K198" s="299"/>
    </row>
    <row r="199" spans="1:11">
      <c r="A199" s="309">
        <v>2159802</v>
      </c>
      <c r="B199" s="312" t="s">
        <v>2958</v>
      </c>
      <c r="C199" s="307">
        <f t="shared" si="3"/>
        <v>3262</v>
      </c>
      <c r="D199" s="299"/>
      <c r="E199" s="299"/>
      <c r="F199" s="299"/>
      <c r="G199" s="299"/>
      <c r="H199" s="299"/>
      <c r="I199" s="299">
        <v>3262</v>
      </c>
      <c r="J199" s="299"/>
      <c r="K199" s="299"/>
    </row>
    <row r="200" hidden="1" spans="1:11">
      <c r="A200" s="309">
        <v>217</v>
      </c>
      <c r="B200" s="310" t="s">
        <v>2459</v>
      </c>
      <c r="C200" s="307">
        <f t="shared" si="3"/>
        <v>0</v>
      </c>
      <c r="D200" s="299"/>
      <c r="E200" s="299"/>
      <c r="F200" s="299"/>
      <c r="G200" s="299"/>
      <c r="H200" s="299"/>
      <c r="I200" s="299"/>
      <c r="J200" s="299"/>
      <c r="K200" s="299"/>
    </row>
    <row r="201" hidden="1" spans="1:11">
      <c r="A201" s="309">
        <v>2170402</v>
      </c>
      <c r="B201" s="310" t="s">
        <v>2959</v>
      </c>
      <c r="C201" s="307">
        <f t="shared" si="3"/>
        <v>0</v>
      </c>
      <c r="D201" s="299"/>
      <c r="E201" s="299"/>
      <c r="F201" s="299"/>
      <c r="G201" s="299"/>
      <c r="H201" s="299"/>
      <c r="I201" s="299"/>
      <c r="J201" s="299"/>
      <c r="K201" s="299"/>
    </row>
    <row r="202" hidden="1" spans="1:11">
      <c r="A202" s="309">
        <v>2170403</v>
      </c>
      <c r="B202" s="310" t="s">
        <v>2960</v>
      </c>
      <c r="C202" s="307">
        <f t="shared" si="3"/>
        <v>0</v>
      </c>
      <c r="D202" s="299"/>
      <c r="E202" s="299"/>
      <c r="F202" s="299"/>
      <c r="G202" s="299"/>
      <c r="H202" s="299"/>
      <c r="I202" s="299"/>
      <c r="J202" s="299"/>
      <c r="K202" s="299"/>
    </row>
    <row r="203" spans="1:11">
      <c r="A203" s="309">
        <v>221</v>
      </c>
      <c r="B203" s="310" t="s">
        <v>2532</v>
      </c>
      <c r="C203" s="307">
        <f t="shared" si="3"/>
        <v>195</v>
      </c>
      <c r="D203" s="299"/>
      <c r="E203" s="299"/>
      <c r="F203" s="299"/>
      <c r="G203" s="299"/>
      <c r="H203" s="299"/>
      <c r="I203" s="299">
        <v>195</v>
      </c>
      <c r="J203" s="299"/>
      <c r="K203" s="299"/>
    </row>
    <row r="204" spans="1:11">
      <c r="A204" s="309">
        <v>22198</v>
      </c>
      <c r="B204" s="310" t="s">
        <v>2839</v>
      </c>
      <c r="C204" s="307">
        <f t="shared" si="3"/>
        <v>195</v>
      </c>
      <c r="D204" s="299"/>
      <c r="E204" s="299"/>
      <c r="F204" s="299"/>
      <c r="G204" s="299"/>
      <c r="H204" s="299"/>
      <c r="I204" s="299">
        <v>195</v>
      </c>
      <c r="J204" s="299"/>
      <c r="K204" s="299"/>
    </row>
    <row r="205" spans="1:11">
      <c r="A205" s="309">
        <v>2219899</v>
      </c>
      <c r="B205" s="310" t="s">
        <v>2961</v>
      </c>
      <c r="C205" s="307">
        <f t="shared" si="3"/>
        <v>195</v>
      </c>
      <c r="D205" s="299"/>
      <c r="E205" s="299"/>
      <c r="F205" s="299"/>
      <c r="G205" s="299"/>
      <c r="H205" s="299"/>
      <c r="I205" s="299">
        <v>195</v>
      </c>
      <c r="J205" s="299"/>
      <c r="K205" s="299"/>
    </row>
    <row r="206" spans="1:11">
      <c r="A206" s="309">
        <v>229</v>
      </c>
      <c r="B206" s="310" t="s">
        <v>2630</v>
      </c>
      <c r="C206" s="307">
        <f t="shared" si="3"/>
        <v>151684</v>
      </c>
      <c r="D206" s="299"/>
      <c r="E206" s="299"/>
      <c r="F206" s="299"/>
      <c r="G206" s="299"/>
      <c r="H206" s="299">
        <v>2831</v>
      </c>
      <c r="I206" s="299">
        <f>147243+310+1300</f>
        <v>148853</v>
      </c>
      <c r="J206" s="299"/>
      <c r="K206" s="299"/>
    </row>
    <row r="207" spans="1:11">
      <c r="A207" s="309">
        <v>22904</v>
      </c>
      <c r="B207" s="310" t="s">
        <v>2962</v>
      </c>
      <c r="C207" s="307">
        <f t="shared" si="3"/>
        <v>134056</v>
      </c>
      <c r="D207" s="299"/>
      <c r="E207" s="299"/>
      <c r="F207" s="299"/>
      <c r="G207" s="299"/>
      <c r="H207" s="299"/>
      <c r="I207" s="299">
        <f>132756+1300</f>
        <v>134056</v>
      </c>
      <c r="J207" s="299"/>
      <c r="K207" s="299"/>
    </row>
    <row r="208" hidden="1" spans="1:11">
      <c r="A208" s="309">
        <v>2290401</v>
      </c>
      <c r="B208" s="310" t="s">
        <v>2963</v>
      </c>
      <c r="C208" s="307">
        <f t="shared" si="3"/>
        <v>0</v>
      </c>
      <c r="D208" s="299"/>
      <c r="E208" s="299"/>
      <c r="F208" s="299"/>
      <c r="G208" s="299"/>
      <c r="H208" s="299"/>
      <c r="I208" s="299"/>
      <c r="J208" s="299"/>
      <c r="K208" s="299"/>
    </row>
    <row r="209" spans="1:11">
      <c r="A209" s="309">
        <v>2290402</v>
      </c>
      <c r="B209" s="310" t="s">
        <v>2964</v>
      </c>
      <c r="C209" s="307">
        <f t="shared" si="3"/>
        <v>134056</v>
      </c>
      <c r="D209" s="299"/>
      <c r="E209" s="299"/>
      <c r="F209" s="299"/>
      <c r="G209" s="299"/>
      <c r="H209" s="299"/>
      <c r="I209" s="299">
        <f>132756+1300</f>
        <v>134056</v>
      </c>
      <c r="J209" s="299"/>
      <c r="K209" s="299"/>
    </row>
    <row r="210" hidden="1" spans="1:11">
      <c r="A210" s="309">
        <v>2290403</v>
      </c>
      <c r="B210" s="310" t="s">
        <v>2965</v>
      </c>
      <c r="C210" s="307">
        <f t="shared" si="3"/>
        <v>0</v>
      </c>
      <c r="D210" s="299"/>
      <c r="E210" s="299"/>
      <c r="F210" s="299"/>
      <c r="G210" s="299"/>
      <c r="H210" s="299"/>
      <c r="I210" s="299"/>
      <c r="J210" s="299"/>
      <c r="K210" s="299"/>
    </row>
    <row r="211" hidden="1" spans="1:11">
      <c r="A211" s="309">
        <v>22908</v>
      </c>
      <c r="B211" s="310" t="s">
        <v>2966</v>
      </c>
      <c r="C211" s="307">
        <f t="shared" si="3"/>
        <v>0</v>
      </c>
      <c r="D211" s="299"/>
      <c r="E211" s="299"/>
      <c r="F211" s="299"/>
      <c r="G211" s="299"/>
      <c r="H211" s="299"/>
      <c r="I211" s="299"/>
      <c r="J211" s="299"/>
      <c r="K211" s="299"/>
    </row>
    <row r="212" hidden="1" spans="1:11">
      <c r="A212" s="309">
        <v>2290802</v>
      </c>
      <c r="B212" s="310" t="s">
        <v>2967</v>
      </c>
      <c r="C212" s="307">
        <f t="shared" si="3"/>
        <v>0</v>
      </c>
      <c r="D212" s="299"/>
      <c r="E212" s="299"/>
      <c r="F212" s="299"/>
      <c r="G212" s="299"/>
      <c r="H212" s="299"/>
      <c r="I212" s="299"/>
      <c r="J212" s="299"/>
      <c r="K212" s="299"/>
    </row>
    <row r="213" hidden="1" spans="1:11">
      <c r="A213" s="309">
        <v>2290803</v>
      </c>
      <c r="B213" s="310" t="s">
        <v>2968</v>
      </c>
      <c r="C213" s="307">
        <f t="shared" si="3"/>
        <v>0</v>
      </c>
      <c r="D213" s="299"/>
      <c r="E213" s="299"/>
      <c r="F213" s="299"/>
      <c r="G213" s="299"/>
      <c r="H213" s="299"/>
      <c r="I213" s="299"/>
      <c r="J213" s="299"/>
      <c r="K213" s="299"/>
    </row>
    <row r="214" hidden="1" spans="1:11">
      <c r="A214" s="309">
        <v>2290804</v>
      </c>
      <c r="B214" s="310" t="s">
        <v>2969</v>
      </c>
      <c r="C214" s="307">
        <f t="shared" si="3"/>
        <v>0</v>
      </c>
      <c r="D214" s="299"/>
      <c r="E214" s="299"/>
      <c r="F214" s="299"/>
      <c r="G214" s="299"/>
      <c r="H214" s="299"/>
      <c r="I214" s="299"/>
      <c r="J214" s="299"/>
      <c r="K214" s="299"/>
    </row>
    <row r="215" hidden="1" spans="1:11">
      <c r="A215" s="309">
        <v>2290805</v>
      </c>
      <c r="B215" s="310" t="s">
        <v>2970</v>
      </c>
      <c r="C215" s="307">
        <f t="shared" si="3"/>
        <v>0</v>
      </c>
      <c r="D215" s="299"/>
      <c r="E215" s="299"/>
      <c r="F215" s="299"/>
      <c r="G215" s="299"/>
      <c r="H215" s="299"/>
      <c r="I215" s="299"/>
      <c r="J215" s="299"/>
      <c r="K215" s="299"/>
    </row>
    <row r="216" hidden="1" spans="1:11">
      <c r="A216" s="309">
        <v>2290806</v>
      </c>
      <c r="B216" s="310" t="s">
        <v>2971</v>
      </c>
      <c r="C216" s="307">
        <f t="shared" si="3"/>
        <v>0</v>
      </c>
      <c r="D216" s="299"/>
      <c r="E216" s="299"/>
      <c r="F216" s="299"/>
      <c r="G216" s="299"/>
      <c r="H216" s="299"/>
      <c r="I216" s="299"/>
      <c r="J216" s="299"/>
      <c r="K216" s="299"/>
    </row>
    <row r="217" hidden="1" spans="1:11">
      <c r="A217" s="309">
        <v>2290807</v>
      </c>
      <c r="B217" s="310" t="s">
        <v>2972</v>
      </c>
      <c r="C217" s="307">
        <f t="shared" si="3"/>
        <v>0</v>
      </c>
      <c r="D217" s="299"/>
      <c r="E217" s="299"/>
      <c r="F217" s="299"/>
      <c r="G217" s="299"/>
      <c r="H217" s="299"/>
      <c r="I217" s="299"/>
      <c r="J217" s="299"/>
      <c r="K217" s="299"/>
    </row>
    <row r="218" hidden="1" spans="1:11">
      <c r="A218" s="309">
        <v>2290808</v>
      </c>
      <c r="B218" s="310" t="s">
        <v>2973</v>
      </c>
      <c r="C218" s="307">
        <f t="shared" si="3"/>
        <v>0</v>
      </c>
      <c r="D218" s="299"/>
      <c r="E218" s="299"/>
      <c r="F218" s="299"/>
      <c r="G218" s="299"/>
      <c r="H218" s="299"/>
      <c r="I218" s="299"/>
      <c r="J218" s="299"/>
      <c r="K218" s="299"/>
    </row>
    <row r="219" hidden="1" spans="1:11">
      <c r="A219" s="309">
        <v>2290899</v>
      </c>
      <c r="B219" s="310" t="s">
        <v>2974</v>
      </c>
      <c r="C219" s="307">
        <f t="shared" si="3"/>
        <v>0</v>
      </c>
      <c r="D219" s="299"/>
      <c r="E219" s="299"/>
      <c r="F219" s="299"/>
      <c r="G219" s="299"/>
      <c r="H219" s="299"/>
      <c r="I219" s="299"/>
      <c r="J219" s="299"/>
      <c r="K219" s="299"/>
    </row>
    <row r="220" hidden="1" spans="1:11">
      <c r="A220" s="309">
        <v>22909</v>
      </c>
      <c r="B220" s="310" t="s">
        <v>2975</v>
      </c>
      <c r="C220" s="307">
        <f t="shared" si="3"/>
        <v>0</v>
      </c>
      <c r="D220" s="299"/>
      <c r="E220" s="299"/>
      <c r="F220" s="299"/>
      <c r="G220" s="299"/>
      <c r="H220" s="299"/>
      <c r="I220" s="299"/>
      <c r="J220" s="299"/>
      <c r="K220" s="299"/>
    </row>
    <row r="221" spans="1:11">
      <c r="A221" s="309">
        <v>22960</v>
      </c>
      <c r="B221" s="310" t="s">
        <v>2976</v>
      </c>
      <c r="C221" s="307">
        <f t="shared" si="3"/>
        <v>4441</v>
      </c>
      <c r="D221" s="299"/>
      <c r="E221" s="299"/>
      <c r="F221" s="299"/>
      <c r="G221" s="299"/>
      <c r="H221" s="299">
        <v>2831</v>
      </c>
      <c r="I221" s="299">
        <f>1300+310</f>
        <v>1610</v>
      </c>
      <c r="J221" s="299"/>
      <c r="K221" s="299"/>
    </row>
    <row r="222" hidden="1" spans="1:11">
      <c r="A222" s="309">
        <v>2296001</v>
      </c>
      <c r="B222" s="310" t="s">
        <v>2977</v>
      </c>
      <c r="C222" s="307">
        <f t="shared" si="3"/>
        <v>0</v>
      </c>
      <c r="D222" s="299"/>
      <c r="E222" s="299"/>
      <c r="F222" s="299"/>
      <c r="G222" s="299"/>
      <c r="H222" s="299"/>
      <c r="I222" s="299"/>
      <c r="J222" s="299"/>
      <c r="K222" s="299"/>
    </row>
    <row r="223" spans="1:11">
      <c r="A223" s="309">
        <v>2296002</v>
      </c>
      <c r="B223" s="310" t="s">
        <v>2978</v>
      </c>
      <c r="C223" s="307">
        <f t="shared" si="3"/>
        <v>3357</v>
      </c>
      <c r="D223" s="299"/>
      <c r="E223" s="299"/>
      <c r="F223" s="299"/>
      <c r="G223" s="299"/>
      <c r="H223" s="299">
        <v>2283</v>
      </c>
      <c r="I223" s="299">
        <f>764+310</f>
        <v>1074</v>
      </c>
      <c r="J223" s="299"/>
      <c r="K223" s="299"/>
    </row>
    <row r="224" spans="1:11">
      <c r="A224" s="309">
        <v>2296003</v>
      </c>
      <c r="B224" s="310" t="s">
        <v>2979</v>
      </c>
      <c r="C224" s="307">
        <f t="shared" si="3"/>
        <v>702</v>
      </c>
      <c r="D224" s="299"/>
      <c r="E224" s="299"/>
      <c r="F224" s="299"/>
      <c r="G224" s="299"/>
      <c r="H224" s="299">
        <v>329</v>
      </c>
      <c r="I224" s="299">
        <v>373</v>
      </c>
      <c r="J224" s="299"/>
      <c r="K224" s="299"/>
    </row>
    <row r="225" spans="1:11">
      <c r="A225" s="309">
        <v>2296004</v>
      </c>
      <c r="B225" s="310" t="s">
        <v>2980</v>
      </c>
      <c r="C225" s="307">
        <f t="shared" si="3"/>
        <v>134</v>
      </c>
      <c r="D225" s="299"/>
      <c r="E225" s="299"/>
      <c r="F225" s="299"/>
      <c r="G225" s="299"/>
      <c r="H225" s="299">
        <v>54</v>
      </c>
      <c r="I225" s="299">
        <v>80</v>
      </c>
      <c r="J225" s="299"/>
      <c r="K225" s="299"/>
    </row>
    <row r="226" hidden="1" spans="1:11">
      <c r="A226" s="309">
        <v>2296005</v>
      </c>
      <c r="B226" s="310" t="s">
        <v>2981</v>
      </c>
      <c r="C226" s="307">
        <f t="shared" si="3"/>
        <v>0</v>
      </c>
      <c r="D226" s="299"/>
      <c r="E226" s="299"/>
      <c r="F226" s="299"/>
      <c r="G226" s="299"/>
      <c r="H226" s="299"/>
      <c r="I226" s="299"/>
      <c r="J226" s="299"/>
      <c r="K226" s="299"/>
    </row>
    <row r="227" spans="1:11">
      <c r="A227" s="309">
        <v>2296006</v>
      </c>
      <c r="B227" s="310" t="s">
        <v>2982</v>
      </c>
      <c r="C227" s="307">
        <f t="shared" si="3"/>
        <v>172</v>
      </c>
      <c r="D227" s="299"/>
      <c r="E227" s="299"/>
      <c r="F227" s="299"/>
      <c r="G227" s="299"/>
      <c r="H227" s="299">
        <v>165</v>
      </c>
      <c r="I227" s="299">
        <v>7</v>
      </c>
      <c r="J227" s="299"/>
      <c r="K227" s="299"/>
    </row>
    <row r="228" hidden="1" spans="1:11">
      <c r="A228" s="309">
        <v>2296010</v>
      </c>
      <c r="B228" s="310" t="s">
        <v>2983</v>
      </c>
      <c r="C228" s="307">
        <f t="shared" si="3"/>
        <v>0</v>
      </c>
      <c r="D228" s="299"/>
      <c r="E228" s="299"/>
      <c r="F228" s="299"/>
      <c r="G228" s="299"/>
      <c r="H228" s="299"/>
      <c r="I228" s="299"/>
      <c r="J228" s="299"/>
      <c r="K228" s="299"/>
    </row>
    <row r="229" hidden="1" spans="1:11">
      <c r="A229" s="309">
        <v>2296011</v>
      </c>
      <c r="B229" s="310" t="s">
        <v>2984</v>
      </c>
      <c r="C229" s="307">
        <f t="shared" si="3"/>
        <v>0</v>
      </c>
      <c r="D229" s="299"/>
      <c r="E229" s="299"/>
      <c r="F229" s="299"/>
      <c r="G229" s="299"/>
      <c r="H229" s="299"/>
      <c r="I229" s="299"/>
      <c r="J229" s="299"/>
      <c r="K229" s="299"/>
    </row>
    <row r="230" hidden="1" spans="1:11">
      <c r="A230" s="309">
        <v>2296012</v>
      </c>
      <c r="B230" s="310" t="s">
        <v>2985</v>
      </c>
      <c r="C230" s="307">
        <f t="shared" si="3"/>
        <v>0</v>
      </c>
      <c r="D230" s="299"/>
      <c r="E230" s="299"/>
      <c r="F230" s="299"/>
      <c r="G230" s="299"/>
      <c r="H230" s="299"/>
      <c r="I230" s="299"/>
      <c r="J230" s="299"/>
      <c r="K230" s="299"/>
    </row>
    <row r="231" hidden="1" spans="1:11">
      <c r="A231" s="309">
        <v>2296013</v>
      </c>
      <c r="B231" s="310" t="s">
        <v>2986</v>
      </c>
      <c r="C231" s="307">
        <f t="shared" si="3"/>
        <v>0</v>
      </c>
      <c r="D231" s="299"/>
      <c r="E231" s="299"/>
      <c r="F231" s="299"/>
      <c r="G231" s="299"/>
      <c r="H231" s="299"/>
      <c r="I231" s="299"/>
      <c r="J231" s="299"/>
      <c r="K231" s="299"/>
    </row>
    <row r="232" spans="1:11">
      <c r="A232" s="309">
        <v>2296099</v>
      </c>
      <c r="B232" s="310" t="s">
        <v>2987</v>
      </c>
      <c r="C232" s="307">
        <f t="shared" si="3"/>
        <v>76</v>
      </c>
      <c r="D232" s="299"/>
      <c r="E232" s="299"/>
      <c r="F232" s="299"/>
      <c r="G232" s="299"/>
      <c r="H232" s="299"/>
      <c r="I232" s="299">
        <v>76</v>
      </c>
      <c r="J232" s="299"/>
      <c r="K232" s="299"/>
    </row>
    <row r="233" spans="1:11">
      <c r="A233" s="309">
        <v>22998</v>
      </c>
      <c r="B233" s="310" t="s">
        <v>2988</v>
      </c>
      <c r="C233" s="307">
        <f t="shared" si="3"/>
        <v>13187</v>
      </c>
      <c r="D233" s="299"/>
      <c r="E233" s="299"/>
      <c r="F233" s="299"/>
      <c r="G233" s="299"/>
      <c r="H233" s="299"/>
      <c r="I233" s="299">
        <v>13187</v>
      </c>
      <c r="J233" s="299"/>
      <c r="K233" s="299"/>
    </row>
    <row r="234" spans="1:11">
      <c r="A234" s="309">
        <v>2299899</v>
      </c>
      <c r="B234" s="310" t="s">
        <v>1781</v>
      </c>
      <c r="C234" s="307">
        <f t="shared" si="3"/>
        <v>13187</v>
      </c>
      <c r="D234" s="299"/>
      <c r="E234" s="299"/>
      <c r="F234" s="299"/>
      <c r="G234" s="299"/>
      <c r="H234" s="299"/>
      <c r="I234" s="299">
        <v>13187</v>
      </c>
      <c r="J234" s="299"/>
      <c r="K234" s="299"/>
    </row>
    <row r="235" spans="1:11">
      <c r="A235" s="309">
        <v>232</v>
      </c>
      <c r="B235" s="310" t="s">
        <v>2631</v>
      </c>
      <c r="C235" s="307">
        <f t="shared" si="3"/>
        <v>69990</v>
      </c>
      <c r="D235" s="299">
        <v>69990</v>
      </c>
      <c r="E235" s="299"/>
      <c r="F235" s="299"/>
      <c r="G235" s="299"/>
      <c r="H235" s="299"/>
      <c r="I235" s="299"/>
      <c r="J235" s="299"/>
      <c r="K235" s="299"/>
    </row>
    <row r="236" spans="1:11">
      <c r="A236" s="309">
        <v>23204</v>
      </c>
      <c r="B236" s="310" t="s">
        <v>2989</v>
      </c>
      <c r="C236" s="307">
        <f t="shared" si="3"/>
        <v>69990</v>
      </c>
      <c r="D236" s="299">
        <v>69990</v>
      </c>
      <c r="E236" s="299"/>
      <c r="F236" s="299"/>
      <c r="G236" s="299"/>
      <c r="H236" s="299"/>
      <c r="I236" s="299"/>
      <c r="J236" s="299"/>
      <c r="K236" s="299"/>
    </row>
    <row r="237" hidden="1" spans="1:11">
      <c r="A237" s="309">
        <v>2320401</v>
      </c>
      <c r="B237" s="310" t="s">
        <v>2990</v>
      </c>
      <c r="C237" s="307">
        <f t="shared" si="3"/>
        <v>0</v>
      </c>
      <c r="D237" s="299"/>
      <c r="E237" s="299"/>
      <c r="F237" s="299"/>
      <c r="G237" s="299"/>
      <c r="H237" s="299"/>
      <c r="I237" s="299"/>
      <c r="J237" s="299"/>
      <c r="K237" s="299"/>
    </row>
    <row r="238" hidden="1" spans="1:11">
      <c r="A238" s="309">
        <v>2320405</v>
      </c>
      <c r="B238" s="310" t="s">
        <v>2991</v>
      </c>
      <c r="C238" s="307">
        <f t="shared" si="3"/>
        <v>0</v>
      </c>
      <c r="D238" s="299"/>
      <c r="E238" s="299"/>
      <c r="F238" s="299"/>
      <c r="G238" s="299"/>
      <c r="H238" s="299"/>
      <c r="I238" s="299"/>
      <c r="J238" s="299"/>
      <c r="K238" s="299"/>
    </row>
    <row r="239" spans="1:11">
      <c r="A239" s="309">
        <v>2320411</v>
      </c>
      <c r="B239" s="310" t="s">
        <v>2992</v>
      </c>
      <c r="C239" s="307">
        <f t="shared" si="3"/>
        <v>45000</v>
      </c>
      <c r="D239" s="299">
        <v>45000</v>
      </c>
      <c r="E239" s="299"/>
      <c r="F239" s="299"/>
      <c r="G239" s="299"/>
      <c r="H239" s="299"/>
      <c r="I239" s="299"/>
      <c r="J239" s="299"/>
      <c r="K239" s="299"/>
    </row>
    <row r="240" hidden="1" spans="1:11">
      <c r="A240" s="309">
        <v>2320413</v>
      </c>
      <c r="B240" s="310" t="s">
        <v>2993</v>
      </c>
      <c r="C240" s="307">
        <f t="shared" si="3"/>
        <v>0</v>
      </c>
      <c r="D240" s="299"/>
      <c r="E240" s="299"/>
      <c r="F240" s="299"/>
      <c r="G240" s="299"/>
      <c r="H240" s="299"/>
      <c r="I240" s="299"/>
      <c r="J240" s="299"/>
      <c r="K240" s="299"/>
    </row>
    <row r="241" hidden="1" spans="1:11">
      <c r="A241" s="309">
        <v>2320414</v>
      </c>
      <c r="B241" s="310" t="s">
        <v>2994</v>
      </c>
      <c r="C241" s="307">
        <f t="shared" si="3"/>
        <v>0</v>
      </c>
      <c r="D241" s="299"/>
      <c r="E241" s="299"/>
      <c r="F241" s="299"/>
      <c r="G241" s="299"/>
      <c r="H241" s="299"/>
      <c r="I241" s="299"/>
      <c r="J241" s="299"/>
      <c r="K241" s="299"/>
    </row>
    <row r="242" hidden="1" spans="1:11">
      <c r="A242" s="309">
        <v>2320416</v>
      </c>
      <c r="B242" s="310" t="s">
        <v>2995</v>
      </c>
      <c r="C242" s="307">
        <f t="shared" si="3"/>
        <v>0</v>
      </c>
      <c r="D242" s="299"/>
      <c r="E242" s="299"/>
      <c r="F242" s="299"/>
      <c r="G242" s="299"/>
      <c r="H242" s="299"/>
      <c r="I242" s="299"/>
      <c r="J242" s="299"/>
      <c r="K242" s="299"/>
    </row>
    <row r="243" hidden="1" spans="1:11">
      <c r="A243" s="309">
        <v>2320417</v>
      </c>
      <c r="B243" s="310" t="s">
        <v>2996</v>
      </c>
      <c r="C243" s="307">
        <f t="shared" si="3"/>
        <v>0</v>
      </c>
      <c r="D243" s="299"/>
      <c r="E243" s="299"/>
      <c r="F243" s="299"/>
      <c r="G243" s="299"/>
      <c r="H243" s="299"/>
      <c r="I243" s="299"/>
      <c r="J243" s="299"/>
      <c r="K243" s="299"/>
    </row>
    <row r="244" hidden="1" spans="1:11">
      <c r="A244" s="309">
        <v>2320418</v>
      </c>
      <c r="B244" s="310" t="s">
        <v>2997</v>
      </c>
      <c r="C244" s="307">
        <f t="shared" si="3"/>
        <v>0</v>
      </c>
      <c r="D244" s="299"/>
      <c r="E244" s="299"/>
      <c r="F244" s="299"/>
      <c r="G244" s="299"/>
      <c r="H244" s="299"/>
      <c r="I244" s="299"/>
      <c r="J244" s="299"/>
      <c r="K244" s="299"/>
    </row>
    <row r="245" hidden="1" spans="1:11">
      <c r="A245" s="309">
        <v>2320419</v>
      </c>
      <c r="B245" s="310" t="s">
        <v>2998</v>
      </c>
      <c r="C245" s="307">
        <f t="shared" si="3"/>
        <v>0</v>
      </c>
      <c r="D245" s="299"/>
      <c r="E245" s="299"/>
      <c r="F245" s="299"/>
      <c r="G245" s="299"/>
      <c r="H245" s="299"/>
      <c r="I245" s="299"/>
      <c r="J245" s="299"/>
      <c r="K245" s="299"/>
    </row>
    <row r="246" hidden="1" spans="1:11">
      <c r="A246" s="309">
        <v>2320420</v>
      </c>
      <c r="B246" s="310" t="s">
        <v>2999</v>
      </c>
      <c r="C246" s="307">
        <f t="shared" si="3"/>
        <v>0</v>
      </c>
      <c r="D246" s="299"/>
      <c r="E246" s="299"/>
      <c r="F246" s="299"/>
      <c r="G246" s="299"/>
      <c r="H246" s="299"/>
      <c r="I246" s="299"/>
      <c r="J246" s="299"/>
      <c r="K246" s="299"/>
    </row>
    <row r="247" spans="1:11">
      <c r="A247" s="309">
        <v>2320431</v>
      </c>
      <c r="B247" s="310" t="s">
        <v>3000</v>
      </c>
      <c r="C247" s="307">
        <f t="shared" si="3"/>
        <v>2500</v>
      </c>
      <c r="D247" s="299">
        <v>2500</v>
      </c>
      <c r="E247" s="299"/>
      <c r="F247" s="299"/>
      <c r="G247" s="299"/>
      <c r="H247" s="299"/>
      <c r="I247" s="299"/>
      <c r="J247" s="299"/>
      <c r="K247" s="299"/>
    </row>
    <row r="248" hidden="1" spans="1:11">
      <c r="A248" s="309">
        <v>2320432</v>
      </c>
      <c r="B248" s="310" t="s">
        <v>3001</v>
      </c>
      <c r="C248" s="307">
        <f t="shared" si="3"/>
        <v>0</v>
      </c>
      <c r="D248" s="299"/>
      <c r="E248" s="299"/>
      <c r="F248" s="299"/>
      <c r="G248" s="299"/>
      <c r="H248" s="299"/>
      <c r="I248" s="299"/>
      <c r="J248" s="299"/>
      <c r="K248" s="299"/>
    </row>
    <row r="249" spans="1:11">
      <c r="A249" s="309">
        <v>2320433</v>
      </c>
      <c r="B249" s="310" t="s">
        <v>3002</v>
      </c>
      <c r="C249" s="307">
        <f t="shared" si="3"/>
        <v>7500</v>
      </c>
      <c r="D249" s="299">
        <v>7500</v>
      </c>
      <c r="E249" s="299"/>
      <c r="F249" s="299"/>
      <c r="G249" s="299"/>
      <c r="H249" s="299"/>
      <c r="I249" s="299"/>
      <c r="J249" s="299"/>
      <c r="K249" s="299"/>
    </row>
    <row r="250" spans="1:11">
      <c r="A250" s="309">
        <v>2320498</v>
      </c>
      <c r="B250" s="310" t="s">
        <v>3003</v>
      </c>
      <c r="C250" s="307">
        <f t="shared" si="3"/>
        <v>14990</v>
      </c>
      <c r="D250" s="299">
        <v>14990</v>
      </c>
      <c r="E250" s="299"/>
      <c r="F250" s="299"/>
      <c r="G250" s="299"/>
      <c r="H250" s="299"/>
      <c r="I250" s="299"/>
      <c r="J250" s="299"/>
      <c r="K250" s="299"/>
    </row>
    <row r="251" hidden="1" spans="1:11">
      <c r="A251" s="309">
        <v>2320499</v>
      </c>
      <c r="B251" s="310" t="s">
        <v>3004</v>
      </c>
      <c r="C251" s="307">
        <f t="shared" si="3"/>
        <v>0</v>
      </c>
      <c r="D251" s="299"/>
      <c r="E251" s="299"/>
      <c r="F251" s="299"/>
      <c r="G251" s="299"/>
      <c r="H251" s="299"/>
      <c r="I251" s="299"/>
      <c r="J251" s="299"/>
      <c r="K251" s="299"/>
    </row>
    <row r="252" spans="1:11">
      <c r="A252" s="309">
        <v>233</v>
      </c>
      <c r="B252" s="310" t="s">
        <v>2643</v>
      </c>
      <c r="C252" s="307">
        <f t="shared" si="3"/>
        <v>10</v>
      </c>
      <c r="D252" s="299">
        <v>10</v>
      </c>
      <c r="E252" s="299"/>
      <c r="F252" s="299"/>
      <c r="G252" s="299"/>
      <c r="H252" s="299"/>
      <c r="I252" s="299"/>
      <c r="J252" s="299"/>
      <c r="K252" s="299"/>
    </row>
    <row r="253" spans="1:11">
      <c r="A253" s="309">
        <v>23304</v>
      </c>
      <c r="B253" s="310" t="s">
        <v>3005</v>
      </c>
      <c r="C253" s="307">
        <f t="shared" si="3"/>
        <v>10</v>
      </c>
      <c r="D253" s="299">
        <v>10</v>
      </c>
      <c r="E253" s="299"/>
      <c r="F253" s="299"/>
      <c r="G253" s="299"/>
      <c r="H253" s="299"/>
      <c r="I253" s="299"/>
      <c r="J253" s="299"/>
      <c r="K253" s="299"/>
    </row>
    <row r="254" hidden="1" spans="1:11">
      <c r="A254" s="309">
        <v>2330401</v>
      </c>
      <c r="B254" s="310" t="s">
        <v>3006</v>
      </c>
      <c r="C254" s="307">
        <f t="shared" si="3"/>
        <v>0</v>
      </c>
      <c r="D254" s="299"/>
      <c r="E254" s="299"/>
      <c r="F254" s="299"/>
      <c r="G254" s="299"/>
      <c r="H254" s="299"/>
      <c r="I254" s="299"/>
      <c r="J254" s="299"/>
      <c r="K254" s="299"/>
    </row>
    <row r="255" hidden="1" spans="1:11">
      <c r="A255" s="309">
        <v>2330405</v>
      </c>
      <c r="B255" s="310" t="s">
        <v>3007</v>
      </c>
      <c r="C255" s="307">
        <f t="shared" si="3"/>
        <v>0</v>
      </c>
      <c r="D255" s="299"/>
      <c r="E255" s="299"/>
      <c r="F255" s="299"/>
      <c r="G255" s="299"/>
      <c r="H255" s="299"/>
      <c r="I255" s="299"/>
      <c r="J255" s="299"/>
      <c r="K255" s="299"/>
    </row>
    <row r="256" spans="1:11">
      <c r="A256" s="309">
        <v>2330411</v>
      </c>
      <c r="B256" s="310" t="s">
        <v>3008</v>
      </c>
      <c r="C256" s="307">
        <f t="shared" si="3"/>
        <v>8</v>
      </c>
      <c r="D256" s="299">
        <v>8</v>
      </c>
      <c r="E256" s="299"/>
      <c r="F256" s="299"/>
      <c r="G256" s="299"/>
      <c r="H256" s="299"/>
      <c r="I256" s="299"/>
      <c r="J256" s="299"/>
      <c r="K256" s="299"/>
    </row>
    <row r="257" hidden="1" spans="1:11">
      <c r="A257" s="309">
        <v>2330413</v>
      </c>
      <c r="B257" s="310" t="s">
        <v>3009</v>
      </c>
      <c r="C257" s="307">
        <f t="shared" si="3"/>
        <v>0</v>
      </c>
      <c r="D257" s="299"/>
      <c r="E257" s="299"/>
      <c r="F257" s="299"/>
      <c r="G257" s="299"/>
      <c r="H257" s="299"/>
      <c r="I257" s="299"/>
      <c r="J257" s="299"/>
      <c r="K257" s="299"/>
    </row>
    <row r="258" hidden="1" spans="1:11">
      <c r="A258" s="309">
        <v>2330414</v>
      </c>
      <c r="B258" s="310" t="s">
        <v>3010</v>
      </c>
      <c r="C258" s="307">
        <f t="shared" si="3"/>
        <v>0</v>
      </c>
      <c r="D258" s="299"/>
      <c r="E258" s="299"/>
      <c r="F258" s="299"/>
      <c r="G258" s="299"/>
      <c r="H258" s="299"/>
      <c r="I258" s="299"/>
      <c r="J258" s="299"/>
      <c r="K258" s="299"/>
    </row>
    <row r="259" hidden="1" spans="1:11">
      <c r="A259" s="309">
        <v>2330416</v>
      </c>
      <c r="B259" s="310" t="s">
        <v>3011</v>
      </c>
      <c r="C259" s="307">
        <f t="shared" si="3"/>
        <v>0</v>
      </c>
      <c r="D259" s="299"/>
      <c r="E259" s="299"/>
      <c r="F259" s="299"/>
      <c r="G259" s="299"/>
      <c r="H259" s="299"/>
      <c r="I259" s="299"/>
      <c r="J259" s="299"/>
      <c r="K259" s="299"/>
    </row>
    <row r="260" hidden="1" spans="1:11">
      <c r="A260" s="309">
        <v>2330417</v>
      </c>
      <c r="B260" s="310" t="s">
        <v>3012</v>
      </c>
      <c r="C260" s="307">
        <f t="shared" si="3"/>
        <v>0</v>
      </c>
      <c r="D260" s="299"/>
      <c r="E260" s="299"/>
      <c r="F260" s="299"/>
      <c r="G260" s="299"/>
      <c r="H260" s="299"/>
      <c r="I260" s="299"/>
      <c r="J260" s="299"/>
      <c r="K260" s="299"/>
    </row>
    <row r="261" hidden="1" spans="1:11">
      <c r="A261" s="309">
        <v>2330418</v>
      </c>
      <c r="B261" s="310" t="s">
        <v>3013</v>
      </c>
      <c r="C261" s="307">
        <f t="shared" ref="C261:C289" si="4">D261+E261+F261+G261+H261+I261+J261</f>
        <v>0</v>
      </c>
      <c r="D261" s="299"/>
      <c r="E261" s="299"/>
      <c r="F261" s="299"/>
      <c r="G261" s="299"/>
      <c r="H261" s="299"/>
      <c r="I261" s="299"/>
      <c r="J261" s="299"/>
      <c r="K261" s="299"/>
    </row>
    <row r="262" hidden="1" spans="1:11">
      <c r="A262" s="309">
        <v>2330419</v>
      </c>
      <c r="B262" s="310" t="s">
        <v>3014</v>
      </c>
      <c r="C262" s="307">
        <f t="shared" si="4"/>
        <v>0</v>
      </c>
      <c r="D262" s="299"/>
      <c r="E262" s="299"/>
      <c r="F262" s="299"/>
      <c r="G262" s="299"/>
      <c r="H262" s="299"/>
      <c r="I262" s="299"/>
      <c r="J262" s="299"/>
      <c r="K262" s="299"/>
    </row>
    <row r="263" hidden="1" spans="1:11">
      <c r="A263" s="309">
        <v>2330420</v>
      </c>
      <c r="B263" s="310" t="s">
        <v>3015</v>
      </c>
      <c r="C263" s="307">
        <f t="shared" si="4"/>
        <v>0</v>
      </c>
      <c r="D263" s="299"/>
      <c r="E263" s="299"/>
      <c r="F263" s="299"/>
      <c r="G263" s="299"/>
      <c r="H263" s="299"/>
      <c r="I263" s="299"/>
      <c r="J263" s="299"/>
      <c r="K263" s="299"/>
    </row>
    <row r="264" hidden="1" spans="1:11">
      <c r="A264" s="309">
        <v>2330431</v>
      </c>
      <c r="B264" s="310" t="s">
        <v>3016</v>
      </c>
      <c r="C264" s="307">
        <f t="shared" si="4"/>
        <v>0</v>
      </c>
      <c r="D264" s="299"/>
      <c r="E264" s="299"/>
      <c r="F264" s="299"/>
      <c r="G264" s="299"/>
      <c r="H264" s="299"/>
      <c r="I264" s="299"/>
      <c r="J264" s="299"/>
      <c r="K264" s="299"/>
    </row>
    <row r="265" hidden="1" spans="1:11">
      <c r="A265" s="309">
        <v>2330432</v>
      </c>
      <c r="B265" s="310" t="s">
        <v>3017</v>
      </c>
      <c r="C265" s="307">
        <f t="shared" si="4"/>
        <v>0</v>
      </c>
      <c r="D265" s="299"/>
      <c r="E265" s="299"/>
      <c r="F265" s="299"/>
      <c r="G265" s="299"/>
      <c r="H265" s="299"/>
      <c r="I265" s="299"/>
      <c r="J265" s="299"/>
      <c r="K265" s="299"/>
    </row>
    <row r="266" hidden="1" spans="1:11">
      <c r="A266" s="309">
        <v>2330433</v>
      </c>
      <c r="B266" s="310" t="s">
        <v>3018</v>
      </c>
      <c r="C266" s="307">
        <f t="shared" si="4"/>
        <v>0</v>
      </c>
      <c r="D266" s="299"/>
      <c r="E266" s="299"/>
      <c r="F266" s="299"/>
      <c r="G266" s="299"/>
      <c r="H266" s="299"/>
      <c r="I266" s="299"/>
      <c r="J266" s="299"/>
      <c r="K266" s="299"/>
    </row>
    <row r="267" spans="1:11">
      <c r="A267" s="309">
        <v>2330498</v>
      </c>
      <c r="B267" s="310" t="s">
        <v>3019</v>
      </c>
      <c r="C267" s="307">
        <f t="shared" si="4"/>
        <v>2</v>
      </c>
      <c r="D267" s="299">
        <v>2</v>
      </c>
      <c r="E267" s="299"/>
      <c r="F267" s="299"/>
      <c r="G267" s="299"/>
      <c r="H267" s="299"/>
      <c r="I267" s="299"/>
      <c r="J267" s="299"/>
      <c r="K267" s="299"/>
    </row>
    <row r="268" hidden="1" spans="1:11">
      <c r="A268" s="309">
        <v>2330499</v>
      </c>
      <c r="B268" s="310" t="s">
        <v>3020</v>
      </c>
      <c r="C268" s="307">
        <f t="shared" si="4"/>
        <v>0</v>
      </c>
      <c r="D268" s="299"/>
      <c r="E268" s="299"/>
      <c r="F268" s="299"/>
      <c r="G268" s="299"/>
      <c r="H268" s="299"/>
      <c r="I268" s="299"/>
      <c r="J268" s="299"/>
      <c r="K268" s="299"/>
    </row>
    <row r="269" hidden="1" spans="1:11">
      <c r="A269" s="309">
        <v>234</v>
      </c>
      <c r="B269" s="310" t="s">
        <v>3021</v>
      </c>
      <c r="C269" s="307">
        <f t="shared" si="4"/>
        <v>0</v>
      </c>
      <c r="D269" s="299"/>
      <c r="E269" s="299"/>
      <c r="F269" s="299"/>
      <c r="G269" s="299"/>
      <c r="H269" s="299"/>
      <c r="I269" s="299"/>
      <c r="J269" s="299"/>
      <c r="K269" s="299"/>
    </row>
    <row r="270" hidden="1" spans="1:11">
      <c r="A270" s="309">
        <v>23401</v>
      </c>
      <c r="B270" s="310" t="s">
        <v>3022</v>
      </c>
      <c r="C270" s="307">
        <f t="shared" si="4"/>
        <v>0</v>
      </c>
      <c r="D270" s="299"/>
      <c r="E270" s="299"/>
      <c r="F270" s="299"/>
      <c r="G270" s="299"/>
      <c r="H270" s="299"/>
      <c r="I270" s="299"/>
      <c r="J270" s="299"/>
      <c r="K270" s="299"/>
    </row>
    <row r="271" hidden="1" spans="1:11">
      <c r="A271" s="309">
        <v>2340101</v>
      </c>
      <c r="B271" s="310" t="s">
        <v>3023</v>
      </c>
      <c r="C271" s="307">
        <f t="shared" si="4"/>
        <v>0</v>
      </c>
      <c r="D271" s="299"/>
      <c r="E271" s="299"/>
      <c r="F271" s="299"/>
      <c r="G271" s="299"/>
      <c r="H271" s="299"/>
      <c r="I271" s="299"/>
      <c r="J271" s="299"/>
      <c r="K271" s="299"/>
    </row>
    <row r="272" hidden="1" spans="1:11">
      <c r="A272" s="309">
        <v>2340102</v>
      </c>
      <c r="B272" s="310" t="s">
        <v>3024</v>
      </c>
      <c r="C272" s="307">
        <f t="shared" si="4"/>
        <v>0</v>
      </c>
      <c r="D272" s="299"/>
      <c r="E272" s="299"/>
      <c r="F272" s="299"/>
      <c r="G272" s="299"/>
      <c r="H272" s="299"/>
      <c r="I272" s="299"/>
      <c r="J272" s="299"/>
      <c r="K272" s="299"/>
    </row>
    <row r="273" hidden="1" spans="1:11">
      <c r="A273" s="309">
        <v>2340103</v>
      </c>
      <c r="B273" s="310" t="s">
        <v>3025</v>
      </c>
      <c r="C273" s="307">
        <f t="shared" si="4"/>
        <v>0</v>
      </c>
      <c r="D273" s="299"/>
      <c r="E273" s="299"/>
      <c r="F273" s="299"/>
      <c r="G273" s="299"/>
      <c r="H273" s="299"/>
      <c r="I273" s="299"/>
      <c r="J273" s="299"/>
      <c r="K273" s="299"/>
    </row>
    <row r="274" hidden="1" spans="1:11">
      <c r="A274" s="309">
        <v>2340104</v>
      </c>
      <c r="B274" s="310" t="s">
        <v>3026</v>
      </c>
      <c r="C274" s="307">
        <f t="shared" si="4"/>
        <v>0</v>
      </c>
      <c r="D274" s="299"/>
      <c r="E274" s="299"/>
      <c r="F274" s="299"/>
      <c r="G274" s="299"/>
      <c r="H274" s="299"/>
      <c r="I274" s="299"/>
      <c r="J274" s="299"/>
      <c r="K274" s="299"/>
    </row>
    <row r="275" hidden="1" spans="1:11">
      <c r="A275" s="309">
        <v>2340105</v>
      </c>
      <c r="B275" s="310" t="s">
        <v>3027</v>
      </c>
      <c r="C275" s="307">
        <f t="shared" si="4"/>
        <v>0</v>
      </c>
      <c r="D275" s="299"/>
      <c r="E275" s="299"/>
      <c r="F275" s="299"/>
      <c r="G275" s="299"/>
      <c r="H275" s="299"/>
      <c r="I275" s="299"/>
      <c r="J275" s="299"/>
      <c r="K275" s="299"/>
    </row>
    <row r="276" hidden="1" spans="1:11">
      <c r="A276" s="309">
        <v>2340106</v>
      </c>
      <c r="B276" s="310" t="s">
        <v>3028</v>
      </c>
      <c r="C276" s="307">
        <f t="shared" si="4"/>
        <v>0</v>
      </c>
      <c r="D276" s="299"/>
      <c r="E276" s="299"/>
      <c r="F276" s="299"/>
      <c r="G276" s="299"/>
      <c r="H276" s="299"/>
      <c r="I276" s="299"/>
      <c r="J276" s="299"/>
      <c r="K276" s="299"/>
    </row>
    <row r="277" hidden="1" spans="1:11">
      <c r="A277" s="309">
        <v>2340107</v>
      </c>
      <c r="B277" s="310" t="s">
        <v>3029</v>
      </c>
      <c r="C277" s="307">
        <f t="shared" si="4"/>
        <v>0</v>
      </c>
      <c r="D277" s="299"/>
      <c r="E277" s="299"/>
      <c r="F277" s="299"/>
      <c r="G277" s="299"/>
      <c r="H277" s="299"/>
      <c r="I277" s="299"/>
      <c r="J277" s="299"/>
      <c r="K277" s="299"/>
    </row>
    <row r="278" hidden="1" spans="1:11">
      <c r="A278" s="309">
        <v>2340108</v>
      </c>
      <c r="B278" s="310" t="s">
        <v>3030</v>
      </c>
      <c r="C278" s="307">
        <f t="shared" si="4"/>
        <v>0</v>
      </c>
      <c r="D278" s="299"/>
      <c r="E278" s="299"/>
      <c r="F278" s="299"/>
      <c r="G278" s="299"/>
      <c r="H278" s="299"/>
      <c r="I278" s="299"/>
      <c r="J278" s="299"/>
      <c r="K278" s="299"/>
    </row>
    <row r="279" hidden="1" spans="1:11">
      <c r="A279" s="309">
        <v>2340109</v>
      </c>
      <c r="B279" s="310" t="s">
        <v>3031</v>
      </c>
      <c r="C279" s="307">
        <f t="shared" si="4"/>
        <v>0</v>
      </c>
      <c r="D279" s="299"/>
      <c r="E279" s="299"/>
      <c r="F279" s="299"/>
      <c r="G279" s="299"/>
      <c r="H279" s="299"/>
      <c r="I279" s="299"/>
      <c r="J279" s="299"/>
      <c r="K279" s="299"/>
    </row>
    <row r="280" hidden="1" spans="1:11">
      <c r="A280" s="309">
        <v>2340110</v>
      </c>
      <c r="B280" s="310" t="s">
        <v>3032</v>
      </c>
      <c r="C280" s="307">
        <f t="shared" si="4"/>
        <v>0</v>
      </c>
      <c r="D280" s="299"/>
      <c r="E280" s="299"/>
      <c r="F280" s="299"/>
      <c r="G280" s="299"/>
      <c r="H280" s="299"/>
      <c r="I280" s="299"/>
      <c r="J280" s="299"/>
      <c r="K280" s="299"/>
    </row>
    <row r="281" hidden="1" spans="1:11">
      <c r="A281" s="309">
        <v>2340111</v>
      </c>
      <c r="B281" s="310" t="s">
        <v>3033</v>
      </c>
      <c r="C281" s="307">
        <f t="shared" si="4"/>
        <v>0</v>
      </c>
      <c r="D281" s="299"/>
      <c r="E281" s="299"/>
      <c r="F281" s="299"/>
      <c r="G281" s="299"/>
      <c r="H281" s="299"/>
      <c r="I281" s="299"/>
      <c r="J281" s="299"/>
      <c r="K281" s="299"/>
    </row>
    <row r="282" hidden="1" spans="1:11">
      <c r="A282" s="309">
        <v>2340199</v>
      </c>
      <c r="B282" s="310" t="s">
        <v>3034</v>
      </c>
      <c r="C282" s="307">
        <f t="shared" si="4"/>
        <v>0</v>
      </c>
      <c r="D282" s="299"/>
      <c r="E282" s="299"/>
      <c r="F282" s="299"/>
      <c r="G282" s="299"/>
      <c r="H282" s="299"/>
      <c r="I282" s="299"/>
      <c r="J282" s="299"/>
      <c r="K282" s="299"/>
    </row>
    <row r="283" hidden="1" spans="1:11">
      <c r="A283" s="309">
        <v>23402</v>
      </c>
      <c r="B283" s="310" t="s">
        <v>3035</v>
      </c>
      <c r="C283" s="307">
        <f t="shared" si="4"/>
        <v>0</v>
      </c>
      <c r="D283" s="299"/>
      <c r="E283" s="299"/>
      <c r="F283" s="299"/>
      <c r="G283" s="299"/>
      <c r="H283" s="299"/>
      <c r="I283" s="299"/>
      <c r="J283" s="299"/>
      <c r="K283" s="299"/>
    </row>
    <row r="284" hidden="1" spans="1:11">
      <c r="A284" s="309">
        <v>2340201</v>
      </c>
      <c r="B284" s="310" t="s">
        <v>2438</v>
      </c>
      <c r="C284" s="307">
        <f t="shared" si="4"/>
        <v>0</v>
      </c>
      <c r="D284" s="299"/>
      <c r="E284" s="299"/>
      <c r="F284" s="299"/>
      <c r="G284" s="299"/>
      <c r="H284" s="299"/>
      <c r="I284" s="299"/>
      <c r="J284" s="299"/>
      <c r="K284" s="299"/>
    </row>
    <row r="285" hidden="1" spans="1:11">
      <c r="A285" s="309">
        <v>2340202</v>
      </c>
      <c r="B285" s="310" t="s">
        <v>2483</v>
      </c>
      <c r="C285" s="307">
        <f t="shared" si="4"/>
        <v>0</v>
      </c>
      <c r="D285" s="299"/>
      <c r="E285" s="299"/>
      <c r="F285" s="299"/>
      <c r="G285" s="299"/>
      <c r="H285" s="299"/>
      <c r="I285" s="299"/>
      <c r="J285" s="299"/>
      <c r="K285" s="299"/>
    </row>
    <row r="286" hidden="1" spans="1:11">
      <c r="A286" s="309">
        <v>2340203</v>
      </c>
      <c r="B286" s="310" t="s">
        <v>3036</v>
      </c>
      <c r="C286" s="307">
        <f t="shared" si="4"/>
        <v>0</v>
      </c>
      <c r="D286" s="299"/>
      <c r="E286" s="299"/>
      <c r="F286" s="299"/>
      <c r="G286" s="299"/>
      <c r="H286" s="299"/>
      <c r="I286" s="299"/>
      <c r="J286" s="299"/>
      <c r="K286" s="299"/>
    </row>
    <row r="287" hidden="1" spans="1:11">
      <c r="A287" s="309">
        <v>2340204</v>
      </c>
      <c r="B287" s="310" t="s">
        <v>3037</v>
      </c>
      <c r="C287" s="307">
        <f t="shared" si="4"/>
        <v>0</v>
      </c>
      <c r="D287" s="299"/>
      <c r="E287" s="299"/>
      <c r="F287" s="299"/>
      <c r="G287" s="299"/>
      <c r="H287" s="299"/>
      <c r="I287" s="299"/>
      <c r="J287" s="299"/>
      <c r="K287" s="299"/>
    </row>
    <row r="288" hidden="1" spans="1:11">
      <c r="A288" s="309">
        <v>2340205</v>
      </c>
      <c r="B288" s="310" t="s">
        <v>3038</v>
      </c>
      <c r="C288" s="307">
        <f t="shared" si="4"/>
        <v>0</v>
      </c>
      <c r="D288" s="299"/>
      <c r="E288" s="299"/>
      <c r="F288" s="299"/>
      <c r="G288" s="299"/>
      <c r="H288" s="299"/>
      <c r="I288" s="299"/>
      <c r="J288" s="299"/>
      <c r="K288" s="299"/>
    </row>
    <row r="289" hidden="1" spans="1:11">
      <c r="A289" s="309">
        <v>2340299</v>
      </c>
      <c r="B289" s="310" t="s">
        <v>3039</v>
      </c>
      <c r="C289" s="307">
        <f t="shared" si="4"/>
        <v>0</v>
      </c>
      <c r="D289" s="299"/>
      <c r="E289" s="299"/>
      <c r="F289" s="299"/>
      <c r="G289" s="299"/>
      <c r="H289" s="299"/>
      <c r="I289" s="299"/>
      <c r="J289" s="299"/>
      <c r="K289" s="299"/>
    </row>
    <row r="290" ht="32" customHeight="1" spans="1:11">
      <c r="A290" s="299"/>
      <c r="B290" s="318" t="s">
        <v>3047</v>
      </c>
      <c r="C290" s="319"/>
      <c r="D290" s="299"/>
      <c r="E290" s="299"/>
      <c r="F290" s="299"/>
      <c r="G290" s="299"/>
      <c r="H290" s="299"/>
      <c r="I290" s="299"/>
      <c r="J290" s="299"/>
      <c r="K290" s="299"/>
    </row>
  </sheetData>
  <autoFilter xmlns:etc="http://www.wps.cn/officeDocument/2017/etCustomData" ref="A5:K290" etc:filterBottomFollowUsedRange="0">
    <filterColumn colId="2">
      <filters>
        <filter val="10"/>
        <filter val="14,990"/>
        <filter val="29,790"/>
        <filter val="69,990"/>
        <filter val="3,992"/>
        <filter val="注：本表详细反映2026年区级政府性基金预算支出安排情况，按《中华人民共和国预算法》要求细化到功能分类项级科目。"/>
        <filter val="2,054"/>
        <filter val="5,314"/>
        <filter val="151,684"/>
        <filter val="195"/>
        <filter val="595"/>
        <filter val="11,955"/>
        <filter val="16,895"/>
        <filter val="49,015"/>
        <filter val="3,357"/>
        <filter val="54,498"/>
        <filter val="1,499"/>
        <filter val="920"/>
        <filter val="4,460"/>
        <filter val="2,621"/>
        <filter val="3,262"/>
        <filter val="3,563"/>
        <filter val="724"/>
        <filter val="38,765"/>
        <filter val="43,225"/>
        <filter val="1,166"/>
        <filter val="3,166"/>
        <filter val="3,268"/>
        <filter val="370"/>
        <filter val="3,971"/>
        <filter val="172"/>
        <filter val="134"/>
        <filter val="4,034"/>
        <filter val="76"/>
        <filter val="5,137"/>
        <filter val="100"/>
        <filter val="2,500"/>
        <filter val="4,940"/>
        <filter val="7,200"/>
        <filter val="7,500"/>
        <filter val="10,000"/>
        <filter val="45,000"/>
        <filter val="4,441"/>
        <filter val="2"/>
        <filter val="702"/>
        <filter val="1,104"/>
        <filter val="93,444"/>
        <filter val="246"/>
        <filter val="134,056"/>
        <filter val="13,187"/>
        <filter val="8"/>
        <filter val="79,789"/>
      </filters>
    </filterColumn>
    <extLst/>
  </autoFilter>
  <mergeCells count="3">
    <mergeCell ref="B1:C1"/>
    <mergeCell ref="B2:C2"/>
    <mergeCell ref="B290:C29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showZeros="0" workbookViewId="0">
      <selection activeCell="P28" sqref="P28"/>
    </sheetView>
  </sheetViews>
  <sheetFormatPr defaultColWidth="9" defaultRowHeight="15.75"/>
  <cols>
    <col min="1" max="1" width="32.75" style="208" customWidth="1"/>
    <col min="2" max="2" width="12.5" style="208" customWidth="1"/>
    <col min="3" max="3" width="13.125" style="208" customWidth="1"/>
    <col min="4" max="4" width="12.875" style="208" customWidth="1"/>
    <col min="5" max="5" width="13.375" style="208" customWidth="1"/>
    <col min="6" max="6" width="12.875" style="208" customWidth="1"/>
    <col min="7" max="7" width="12.125" style="208" customWidth="1"/>
    <col min="8" max="8" width="33.625" style="208" customWidth="1"/>
    <col min="9" max="10" width="11.375" style="208" customWidth="1"/>
    <col min="11" max="11" width="12.375" style="208" customWidth="1"/>
    <col min="12" max="13" width="11.875" style="208" customWidth="1"/>
    <col min="14" max="14" width="10.625" style="208" customWidth="1"/>
    <col min="15" max="16384" width="9" style="208"/>
  </cols>
  <sheetData>
    <row r="1" spans="1:14">
      <c r="A1" s="209" t="s">
        <v>1095</v>
      </c>
      <c r="B1" s="210"/>
      <c r="C1" s="210"/>
      <c r="D1" s="210"/>
      <c r="E1" s="210"/>
      <c r="F1" s="211"/>
      <c r="G1" s="211"/>
      <c r="H1" s="210"/>
      <c r="I1" s="210"/>
      <c r="J1" s="210"/>
      <c r="K1" s="210"/>
      <c r="L1" s="320"/>
      <c r="M1" s="210"/>
      <c r="N1" s="211"/>
    </row>
    <row r="2" ht="27" spans="1:14">
      <c r="A2" s="212" t="s">
        <v>1096</v>
      </c>
      <c r="B2" s="212"/>
      <c r="C2" s="212"/>
      <c r="D2" s="212"/>
      <c r="E2" s="212"/>
      <c r="F2" s="213"/>
      <c r="G2" s="213"/>
      <c r="H2" s="212"/>
      <c r="I2" s="212"/>
      <c r="J2" s="212"/>
      <c r="K2" s="212"/>
      <c r="L2" s="456"/>
      <c r="M2" s="212"/>
      <c r="N2" s="213"/>
    </row>
    <row r="3" spans="1:14">
      <c r="A3" s="257"/>
      <c r="B3" s="257"/>
      <c r="C3" s="257"/>
      <c r="D3" s="257"/>
      <c r="E3" s="257"/>
      <c r="F3" s="608"/>
      <c r="G3" s="608"/>
      <c r="H3" s="257"/>
      <c r="I3" s="257"/>
      <c r="J3" s="257"/>
      <c r="K3" s="257"/>
      <c r="L3" s="457"/>
      <c r="M3" s="257"/>
      <c r="N3" s="612" t="s">
        <v>2</v>
      </c>
    </row>
    <row r="4" ht="47.25" spans="1:14">
      <c r="A4" s="216" t="s">
        <v>1097</v>
      </c>
      <c r="B4" s="506" t="s">
        <v>1098</v>
      </c>
      <c r="C4" s="217" t="s">
        <v>5</v>
      </c>
      <c r="D4" s="217" t="s">
        <v>1099</v>
      </c>
      <c r="E4" s="217" t="s">
        <v>7</v>
      </c>
      <c r="F4" s="218" t="s">
        <v>1100</v>
      </c>
      <c r="G4" s="218" t="s">
        <v>1101</v>
      </c>
      <c r="H4" s="216" t="s">
        <v>1102</v>
      </c>
      <c r="I4" s="506" t="s">
        <v>1098</v>
      </c>
      <c r="J4" s="217" t="s">
        <v>5</v>
      </c>
      <c r="K4" s="217" t="s">
        <v>1099</v>
      </c>
      <c r="L4" s="326" t="s">
        <v>7</v>
      </c>
      <c r="M4" s="218" t="s">
        <v>1100</v>
      </c>
      <c r="N4" s="218" t="s">
        <v>1101</v>
      </c>
    </row>
    <row r="5" spans="1:14">
      <c r="A5" s="219" t="s">
        <v>11</v>
      </c>
      <c r="B5" s="220">
        <f>B6+B32</f>
        <v>1542485</v>
      </c>
      <c r="C5" s="220">
        <f>C6+C32</f>
        <v>1270079</v>
      </c>
      <c r="D5" s="220">
        <f>D6+D32</f>
        <v>1325214</v>
      </c>
      <c r="E5" s="220">
        <f>E6+E32</f>
        <v>1477433</v>
      </c>
      <c r="F5" s="563">
        <f>E5/D5*100</f>
        <v>111.486371257774</v>
      </c>
      <c r="G5" s="609">
        <f>(E5-B5)/B5*100</f>
        <v>-4.21735057391158</v>
      </c>
      <c r="H5" s="219" t="s">
        <v>11</v>
      </c>
      <c r="I5" s="220">
        <f>I6+I32</f>
        <v>1542485.01</v>
      </c>
      <c r="J5" s="220">
        <f>J6+J32</f>
        <v>1270079</v>
      </c>
      <c r="K5" s="220">
        <f>K6+K32</f>
        <v>1326214</v>
      </c>
      <c r="L5" s="220">
        <f>L6+L32</f>
        <v>1477433</v>
      </c>
      <c r="M5" s="554">
        <f t="shared" ref="M5:M7" si="0">L5/K5*100</f>
        <v>111.402307621545</v>
      </c>
      <c r="N5" s="554">
        <f t="shared" ref="N5:N7" si="1">(L5-I5)/I5*100</f>
        <v>-4.21735119487482</v>
      </c>
    </row>
    <row r="6" spans="1:14">
      <c r="A6" s="459" t="s">
        <v>12</v>
      </c>
      <c r="B6" s="460">
        <f>B7+B21</f>
        <v>301003</v>
      </c>
      <c r="C6" s="460">
        <f>C7+C21</f>
        <v>308000</v>
      </c>
      <c r="D6" s="460">
        <f>D7+D21</f>
        <v>350000</v>
      </c>
      <c r="E6" s="460">
        <f>E7+E21</f>
        <v>368241</v>
      </c>
      <c r="F6" s="563">
        <f t="shared" ref="F6:F27" si="2">E6/D6*100</f>
        <v>105.211714285714</v>
      </c>
      <c r="G6" s="609">
        <f t="shared" ref="G6:G27" si="3">(E6-B6)/B6*100</f>
        <v>22.3379833423587</v>
      </c>
      <c r="H6" s="459" t="s">
        <v>13</v>
      </c>
      <c r="I6" s="328">
        <f>SUM(I7:I31)</f>
        <v>1125730.01</v>
      </c>
      <c r="J6" s="328">
        <f>SUM(J7:J31)</f>
        <v>1110984</v>
      </c>
      <c r="K6" s="328">
        <f>SUM(K7:K31)</f>
        <v>1167119</v>
      </c>
      <c r="L6" s="328">
        <f>SUM(L7:L31)</f>
        <v>944395</v>
      </c>
      <c r="M6" s="554">
        <f t="shared" ref="M6:M31" si="4">L6/K6*100</f>
        <v>80.9167702693556</v>
      </c>
      <c r="N6" s="554">
        <f t="shared" ref="N6:N31" si="5">(L6-I6)/I6*100</f>
        <v>-16.1082149706571</v>
      </c>
    </row>
    <row r="7" spans="1:14">
      <c r="A7" s="331" t="s">
        <v>14</v>
      </c>
      <c r="B7" s="220">
        <f>SUM(B8:B20)</f>
        <v>142627</v>
      </c>
      <c r="C7" s="220">
        <f>SUM(C8:C20)</f>
        <v>166000</v>
      </c>
      <c r="D7" s="220">
        <f>SUM(D8:D20)</f>
        <v>146000</v>
      </c>
      <c r="E7" s="220">
        <f>SUM(E8:E20)</f>
        <v>149438</v>
      </c>
      <c r="F7" s="563">
        <f t="shared" si="2"/>
        <v>102.354794520548</v>
      </c>
      <c r="G7" s="609">
        <f t="shared" si="3"/>
        <v>4.77539315837815</v>
      </c>
      <c r="H7" s="472" t="s">
        <v>15</v>
      </c>
      <c r="I7" s="474">
        <v>31572.34</v>
      </c>
      <c r="J7" s="604">
        <v>37489</v>
      </c>
      <c r="K7" s="474">
        <v>38564</v>
      </c>
      <c r="L7" s="550">
        <v>39643</v>
      </c>
      <c r="M7" s="554">
        <f t="shared" si="4"/>
        <v>102.797946271134</v>
      </c>
      <c r="N7" s="554">
        <f t="shared" si="5"/>
        <v>25.5624385142185</v>
      </c>
    </row>
    <row r="8" spans="1:14">
      <c r="A8" s="344" t="s">
        <v>16</v>
      </c>
      <c r="B8" s="344">
        <v>58298</v>
      </c>
      <c r="C8" s="604">
        <v>80000</v>
      </c>
      <c r="D8" s="605">
        <v>65000</v>
      </c>
      <c r="E8" s="80">
        <v>65362</v>
      </c>
      <c r="F8" s="563">
        <f t="shared" si="2"/>
        <v>100.556923076923</v>
      </c>
      <c r="G8" s="609">
        <f t="shared" si="3"/>
        <v>12.1170537582764</v>
      </c>
      <c r="H8" s="472" t="s">
        <v>17</v>
      </c>
      <c r="I8" s="474">
        <v>0</v>
      </c>
      <c r="J8" s="604">
        <v>0</v>
      </c>
      <c r="K8" s="474">
        <v>0</v>
      </c>
      <c r="L8" s="550">
        <v>0</v>
      </c>
      <c r="M8" s="554"/>
      <c r="N8" s="554"/>
    </row>
    <row r="9" spans="1:14">
      <c r="A9" s="344" t="s">
        <v>18</v>
      </c>
      <c r="B9" s="344">
        <v>11681</v>
      </c>
      <c r="C9" s="604">
        <v>13500</v>
      </c>
      <c r="D9" s="605">
        <v>10600</v>
      </c>
      <c r="E9" s="80">
        <v>10522</v>
      </c>
      <c r="F9" s="563">
        <f t="shared" si="2"/>
        <v>99.2641509433962</v>
      </c>
      <c r="G9" s="609">
        <f t="shared" si="3"/>
        <v>-9.92209571098365</v>
      </c>
      <c r="H9" s="472" t="s">
        <v>19</v>
      </c>
      <c r="I9" s="474">
        <v>665</v>
      </c>
      <c r="J9" s="604">
        <v>663</v>
      </c>
      <c r="K9" s="474">
        <v>665</v>
      </c>
      <c r="L9" s="550">
        <v>577</v>
      </c>
      <c r="M9" s="554">
        <f t="shared" si="4"/>
        <v>86.7669172932331</v>
      </c>
      <c r="N9" s="554">
        <f t="shared" si="5"/>
        <v>-13.2330827067669</v>
      </c>
    </row>
    <row r="10" spans="1:14">
      <c r="A10" s="344" t="s">
        <v>20</v>
      </c>
      <c r="B10" s="344">
        <v>5294</v>
      </c>
      <c r="C10" s="604">
        <v>6000</v>
      </c>
      <c r="D10" s="605">
        <v>5200</v>
      </c>
      <c r="E10" s="80">
        <v>5030</v>
      </c>
      <c r="F10" s="563">
        <f t="shared" si="2"/>
        <v>96.7307692307692</v>
      </c>
      <c r="G10" s="609">
        <f t="shared" si="3"/>
        <v>-4.98677748394409</v>
      </c>
      <c r="H10" s="472" t="s">
        <v>21</v>
      </c>
      <c r="I10" s="474">
        <v>29951.47</v>
      </c>
      <c r="J10" s="604">
        <v>36384</v>
      </c>
      <c r="K10" s="474">
        <v>51368</v>
      </c>
      <c r="L10" s="550">
        <v>44182</v>
      </c>
      <c r="M10" s="554">
        <f t="shared" si="4"/>
        <v>86.0107459897212</v>
      </c>
      <c r="N10" s="554">
        <f t="shared" si="5"/>
        <v>47.5119585115522</v>
      </c>
    </row>
    <row r="11" spans="1:14">
      <c r="A11" s="344" t="s">
        <v>22</v>
      </c>
      <c r="B11" s="344">
        <v>3883</v>
      </c>
      <c r="C11" s="604">
        <v>6000</v>
      </c>
      <c r="D11" s="605">
        <v>5500</v>
      </c>
      <c r="E11" s="80">
        <v>4981</v>
      </c>
      <c r="F11" s="563">
        <f t="shared" si="2"/>
        <v>90.5636363636364</v>
      </c>
      <c r="G11" s="609">
        <f t="shared" si="3"/>
        <v>28.2771053309297</v>
      </c>
      <c r="H11" s="472" t="s">
        <v>23</v>
      </c>
      <c r="I11" s="474">
        <v>240305</v>
      </c>
      <c r="J11" s="604">
        <v>280039</v>
      </c>
      <c r="K11" s="474">
        <v>283482</v>
      </c>
      <c r="L11" s="550">
        <v>242327</v>
      </c>
      <c r="M11" s="554">
        <f t="shared" si="4"/>
        <v>85.4823233926669</v>
      </c>
      <c r="N11" s="554">
        <f t="shared" si="5"/>
        <v>0.841430681841826</v>
      </c>
    </row>
    <row r="12" spans="1:14">
      <c r="A12" s="344" t="s">
        <v>24</v>
      </c>
      <c r="B12" s="344">
        <v>7592</v>
      </c>
      <c r="C12" s="604">
        <v>10000</v>
      </c>
      <c r="D12" s="605">
        <v>8500</v>
      </c>
      <c r="E12" s="80">
        <v>8772</v>
      </c>
      <c r="F12" s="563">
        <f t="shared" si="2"/>
        <v>103.2</v>
      </c>
      <c r="G12" s="609">
        <f t="shared" si="3"/>
        <v>15.5426765015806</v>
      </c>
      <c r="H12" s="472" t="s">
        <v>25</v>
      </c>
      <c r="I12" s="474">
        <v>3599</v>
      </c>
      <c r="J12" s="604">
        <v>3708</v>
      </c>
      <c r="K12" s="474">
        <v>3712</v>
      </c>
      <c r="L12" s="550">
        <v>3600</v>
      </c>
      <c r="M12" s="554">
        <f t="shared" si="4"/>
        <v>96.9827586206897</v>
      </c>
      <c r="N12" s="554">
        <f t="shared" si="5"/>
        <v>0.0277854959711031</v>
      </c>
    </row>
    <row r="13" spans="1:14">
      <c r="A13" s="461" t="s">
        <v>26</v>
      </c>
      <c r="B13" s="461">
        <v>7433</v>
      </c>
      <c r="C13" s="604">
        <v>6000</v>
      </c>
      <c r="D13" s="605">
        <v>8300</v>
      </c>
      <c r="E13" s="80">
        <v>8542</v>
      </c>
      <c r="F13" s="563">
        <f t="shared" si="2"/>
        <v>102.915662650602</v>
      </c>
      <c r="G13" s="609">
        <f t="shared" si="3"/>
        <v>14.9199515673349</v>
      </c>
      <c r="H13" s="472" t="s">
        <v>27</v>
      </c>
      <c r="I13" s="474">
        <v>6881.55</v>
      </c>
      <c r="J13" s="604">
        <v>7997</v>
      </c>
      <c r="K13" s="474">
        <v>9356</v>
      </c>
      <c r="L13" s="550">
        <v>9135</v>
      </c>
      <c r="M13" s="554">
        <f t="shared" si="4"/>
        <v>97.6378794356563</v>
      </c>
      <c r="N13" s="554">
        <f t="shared" si="5"/>
        <v>32.7462562940035</v>
      </c>
    </row>
    <row r="14" spans="1:14">
      <c r="A14" s="344" t="s">
        <v>28</v>
      </c>
      <c r="B14" s="344">
        <v>2747</v>
      </c>
      <c r="C14" s="604">
        <v>2000</v>
      </c>
      <c r="D14" s="605">
        <v>2900</v>
      </c>
      <c r="E14" s="80">
        <v>2638</v>
      </c>
      <c r="F14" s="563">
        <f t="shared" si="2"/>
        <v>90.9655172413793</v>
      </c>
      <c r="G14" s="609">
        <f t="shared" si="3"/>
        <v>-3.96796505278486</v>
      </c>
      <c r="H14" s="472" t="s">
        <v>29</v>
      </c>
      <c r="I14" s="474">
        <v>199195.66</v>
      </c>
      <c r="J14" s="604">
        <v>220777</v>
      </c>
      <c r="K14" s="474">
        <v>224945</v>
      </c>
      <c r="L14" s="550">
        <v>196598</v>
      </c>
      <c r="M14" s="554">
        <f t="shared" si="4"/>
        <v>87.398252906266</v>
      </c>
      <c r="N14" s="554">
        <f t="shared" si="5"/>
        <v>-1.30407459680598</v>
      </c>
    </row>
    <row r="15" spans="1:14">
      <c r="A15" s="461" t="s">
        <v>30</v>
      </c>
      <c r="B15" s="461">
        <v>10511</v>
      </c>
      <c r="C15" s="604">
        <v>12000</v>
      </c>
      <c r="D15" s="605">
        <v>12000</v>
      </c>
      <c r="E15" s="80">
        <v>12214</v>
      </c>
      <c r="F15" s="563">
        <f t="shared" si="2"/>
        <v>101.783333333333</v>
      </c>
      <c r="G15" s="609">
        <f t="shared" si="3"/>
        <v>16.2020740176957</v>
      </c>
      <c r="H15" s="472" t="s">
        <v>31</v>
      </c>
      <c r="I15" s="474">
        <v>81632.81</v>
      </c>
      <c r="J15" s="604">
        <v>87667</v>
      </c>
      <c r="K15" s="474">
        <v>90648</v>
      </c>
      <c r="L15" s="550">
        <v>93444</v>
      </c>
      <c r="M15" s="554">
        <f t="shared" si="4"/>
        <v>103.084458564999</v>
      </c>
      <c r="N15" s="554">
        <f t="shared" si="5"/>
        <v>14.4686799339628</v>
      </c>
    </row>
    <row r="16" spans="1:14">
      <c r="A16" s="344" t="s">
        <v>32</v>
      </c>
      <c r="B16" s="344">
        <v>13233</v>
      </c>
      <c r="C16" s="604">
        <v>8000</v>
      </c>
      <c r="D16" s="605">
        <v>12000</v>
      </c>
      <c r="E16" s="80">
        <v>13043</v>
      </c>
      <c r="F16" s="563">
        <f t="shared" si="2"/>
        <v>108.691666666667</v>
      </c>
      <c r="G16" s="609">
        <f t="shared" si="3"/>
        <v>-1.43580442832313</v>
      </c>
      <c r="H16" s="472" t="s">
        <v>33</v>
      </c>
      <c r="I16" s="474">
        <v>36749.92</v>
      </c>
      <c r="J16" s="604">
        <v>36933</v>
      </c>
      <c r="K16" s="474">
        <v>41938</v>
      </c>
      <c r="L16" s="550">
        <v>39801</v>
      </c>
      <c r="M16" s="554">
        <f t="shared" si="4"/>
        <v>94.9043826601173</v>
      </c>
      <c r="N16" s="554">
        <f t="shared" si="5"/>
        <v>8.30227657638439</v>
      </c>
    </row>
    <row r="17" spans="1:14">
      <c r="A17" s="344" t="s">
        <v>34</v>
      </c>
      <c r="B17" s="344">
        <v>5564</v>
      </c>
      <c r="C17" s="604">
        <v>7000</v>
      </c>
      <c r="D17" s="605">
        <v>3000</v>
      </c>
      <c r="E17" s="80">
        <v>3015</v>
      </c>
      <c r="F17" s="563">
        <f t="shared" si="2"/>
        <v>100.5</v>
      </c>
      <c r="G17" s="609">
        <f t="shared" si="3"/>
        <v>-45.8123652048886</v>
      </c>
      <c r="H17" s="472" t="s">
        <v>35</v>
      </c>
      <c r="I17" s="474">
        <v>25250.35</v>
      </c>
      <c r="J17" s="604">
        <v>30149</v>
      </c>
      <c r="K17" s="474">
        <v>30149</v>
      </c>
      <c r="L17" s="550">
        <v>14081</v>
      </c>
      <c r="M17" s="554">
        <f t="shared" si="4"/>
        <v>46.7046999900494</v>
      </c>
      <c r="N17" s="554">
        <f t="shared" si="5"/>
        <v>-44.2344363543476</v>
      </c>
    </row>
    <row r="18" spans="1:14">
      <c r="A18" s="344" t="s">
        <v>36</v>
      </c>
      <c r="B18" s="344">
        <v>15847</v>
      </c>
      <c r="C18" s="604">
        <v>15000</v>
      </c>
      <c r="D18" s="605">
        <v>12600</v>
      </c>
      <c r="E18" s="80">
        <v>14948</v>
      </c>
      <c r="F18" s="563">
        <f t="shared" si="2"/>
        <v>118.634920634921</v>
      </c>
      <c r="G18" s="609">
        <f t="shared" si="3"/>
        <v>-5.67299804379378</v>
      </c>
      <c r="H18" s="472" t="s">
        <v>37</v>
      </c>
      <c r="I18" s="474">
        <v>305111.95</v>
      </c>
      <c r="J18" s="604">
        <v>165273</v>
      </c>
      <c r="K18" s="474">
        <v>170239</v>
      </c>
      <c r="L18" s="550">
        <v>146142</v>
      </c>
      <c r="M18" s="554">
        <f t="shared" si="4"/>
        <v>85.8451941094579</v>
      </c>
      <c r="N18" s="554">
        <f t="shared" si="5"/>
        <v>-52.1021710228</v>
      </c>
    </row>
    <row r="19" spans="1:14">
      <c r="A19" s="344" t="s">
        <v>38</v>
      </c>
      <c r="B19" s="344">
        <v>526</v>
      </c>
      <c r="C19" s="604">
        <v>500</v>
      </c>
      <c r="D19" s="605">
        <v>400</v>
      </c>
      <c r="E19" s="80">
        <v>371</v>
      </c>
      <c r="F19" s="563">
        <f t="shared" si="2"/>
        <v>92.75</v>
      </c>
      <c r="G19" s="609">
        <f t="shared" si="3"/>
        <v>-29.467680608365</v>
      </c>
      <c r="H19" s="472" t="s">
        <v>39</v>
      </c>
      <c r="I19" s="474">
        <v>33297.06</v>
      </c>
      <c r="J19" s="604">
        <v>42098</v>
      </c>
      <c r="K19" s="474">
        <v>50062</v>
      </c>
      <c r="L19" s="550">
        <v>41511</v>
      </c>
      <c r="M19" s="554">
        <f t="shared" si="4"/>
        <v>82.9191802165315</v>
      </c>
      <c r="N19" s="554">
        <f t="shared" si="5"/>
        <v>24.6686644406443</v>
      </c>
    </row>
    <row r="20" spans="1:14">
      <c r="A20" s="344" t="s">
        <v>40</v>
      </c>
      <c r="B20" s="344">
        <v>18</v>
      </c>
      <c r="C20" s="604"/>
      <c r="D20" s="605"/>
      <c r="E20" s="80">
        <v>0</v>
      </c>
      <c r="F20" s="563"/>
      <c r="G20" s="609">
        <f t="shared" si="3"/>
        <v>-100</v>
      </c>
      <c r="H20" s="472" t="s">
        <v>41</v>
      </c>
      <c r="I20" s="474">
        <v>4003</v>
      </c>
      <c r="J20" s="604">
        <v>4051</v>
      </c>
      <c r="K20" s="474">
        <v>5859</v>
      </c>
      <c r="L20" s="550">
        <v>3579</v>
      </c>
      <c r="M20" s="554">
        <f t="shared" si="4"/>
        <v>61.0855094726062</v>
      </c>
      <c r="N20" s="554">
        <f t="shared" si="5"/>
        <v>-10.5920559580315</v>
      </c>
    </row>
    <row r="21" spans="1:14">
      <c r="A21" s="331" t="s">
        <v>42</v>
      </c>
      <c r="B21" s="462">
        <f>SUM(B22:B27)</f>
        <v>158376</v>
      </c>
      <c r="C21" s="462">
        <f>SUM(C22:C27)</f>
        <v>142000</v>
      </c>
      <c r="D21" s="462">
        <f>SUM(D22:D27)</f>
        <v>204000</v>
      </c>
      <c r="E21" s="462">
        <f>SUM(E22:E27)</f>
        <v>218803</v>
      </c>
      <c r="F21" s="563">
        <f t="shared" si="2"/>
        <v>107.25637254902</v>
      </c>
      <c r="G21" s="609">
        <f t="shared" si="3"/>
        <v>38.1541395160883</v>
      </c>
      <c r="H21" s="472" t="s">
        <v>43</v>
      </c>
      <c r="I21" s="474">
        <v>2226</v>
      </c>
      <c r="J21" s="604">
        <v>2334</v>
      </c>
      <c r="K21" s="474">
        <v>2334</v>
      </c>
      <c r="L21" s="550">
        <v>810</v>
      </c>
      <c r="M21" s="554">
        <f t="shared" si="4"/>
        <v>34.7043701799486</v>
      </c>
      <c r="N21" s="554">
        <f t="shared" si="5"/>
        <v>-63.6118598382749</v>
      </c>
    </row>
    <row r="22" spans="1:14">
      <c r="A22" s="461" t="s">
        <v>44</v>
      </c>
      <c r="B22" s="344">
        <v>31315</v>
      </c>
      <c r="C22" s="606">
        <v>25000</v>
      </c>
      <c r="D22" s="605">
        <v>4000</v>
      </c>
      <c r="E22" s="80">
        <v>4545</v>
      </c>
      <c r="F22" s="563">
        <f t="shared" si="2"/>
        <v>113.625</v>
      </c>
      <c r="G22" s="609">
        <f t="shared" si="3"/>
        <v>-85.4861887274469</v>
      </c>
      <c r="H22" s="472" t="s">
        <v>45</v>
      </c>
      <c r="I22" s="474">
        <v>0</v>
      </c>
      <c r="J22" s="604">
        <v>950</v>
      </c>
      <c r="K22" s="474">
        <v>950</v>
      </c>
      <c r="L22" s="550">
        <v>950</v>
      </c>
      <c r="M22" s="554">
        <f t="shared" si="4"/>
        <v>100</v>
      </c>
      <c r="N22" s="554"/>
    </row>
    <row r="23" spans="1:14">
      <c r="A23" s="461" t="s">
        <v>46</v>
      </c>
      <c r="B23" s="344">
        <v>5745</v>
      </c>
      <c r="C23" s="606">
        <v>8000</v>
      </c>
      <c r="D23" s="605">
        <v>10000</v>
      </c>
      <c r="E23" s="80">
        <v>9737</v>
      </c>
      <c r="F23" s="563">
        <f t="shared" si="2"/>
        <v>97.37</v>
      </c>
      <c r="G23" s="609">
        <f t="shared" si="3"/>
        <v>69.4865100087032</v>
      </c>
      <c r="H23" s="472" t="s">
        <v>47</v>
      </c>
      <c r="I23" s="474">
        <v>0</v>
      </c>
      <c r="J23" s="604">
        <v>0</v>
      </c>
      <c r="K23" s="474">
        <v>0</v>
      </c>
      <c r="L23" s="550">
        <v>0</v>
      </c>
      <c r="M23" s="554"/>
      <c r="N23" s="554"/>
    </row>
    <row r="24" spans="1:14">
      <c r="A24" s="461" t="s">
        <v>48</v>
      </c>
      <c r="B24" s="344">
        <v>11514</v>
      </c>
      <c r="C24" s="606">
        <v>9000</v>
      </c>
      <c r="D24" s="605">
        <v>10000</v>
      </c>
      <c r="E24" s="344">
        <v>10704</v>
      </c>
      <c r="F24" s="563">
        <f t="shared" si="2"/>
        <v>107.04</v>
      </c>
      <c r="G24" s="609">
        <f t="shared" si="3"/>
        <v>-7.03491401771756</v>
      </c>
      <c r="H24" s="472" t="s">
        <v>49</v>
      </c>
      <c r="I24" s="474">
        <v>6778</v>
      </c>
      <c r="J24" s="604">
        <v>7108</v>
      </c>
      <c r="K24" s="474">
        <v>7425</v>
      </c>
      <c r="L24" s="550">
        <v>5668</v>
      </c>
      <c r="M24" s="554">
        <f t="shared" si="4"/>
        <v>76.3367003367003</v>
      </c>
      <c r="N24" s="554">
        <f t="shared" si="5"/>
        <v>-16.3765122455001</v>
      </c>
    </row>
    <row r="25" spans="1:14">
      <c r="A25" s="461" t="s">
        <v>50</v>
      </c>
      <c r="B25" s="344">
        <v>108885</v>
      </c>
      <c r="C25" s="606">
        <v>98000</v>
      </c>
      <c r="D25" s="605">
        <v>178800</v>
      </c>
      <c r="E25" s="80">
        <v>192811</v>
      </c>
      <c r="F25" s="563">
        <f t="shared" si="2"/>
        <v>107.836129753915</v>
      </c>
      <c r="G25" s="609">
        <f t="shared" si="3"/>
        <v>77.0776507324241</v>
      </c>
      <c r="H25" s="472" t="s">
        <v>51</v>
      </c>
      <c r="I25" s="474">
        <v>72443.9</v>
      </c>
      <c r="J25" s="604">
        <v>85294</v>
      </c>
      <c r="K25" s="474">
        <v>92971</v>
      </c>
      <c r="L25" s="550">
        <v>35316</v>
      </c>
      <c r="M25" s="554">
        <f t="shared" si="4"/>
        <v>37.9860386572157</v>
      </c>
      <c r="N25" s="554">
        <f t="shared" si="5"/>
        <v>-51.250553876862</v>
      </c>
    </row>
    <row r="26" spans="1:14">
      <c r="A26" s="461" t="s">
        <v>52</v>
      </c>
      <c r="B26" s="344">
        <v>104</v>
      </c>
      <c r="C26" s="606">
        <v>200</v>
      </c>
      <c r="D26" s="605">
        <v>200</v>
      </c>
      <c r="E26" s="80">
        <v>113</v>
      </c>
      <c r="F26" s="563">
        <f t="shared" si="2"/>
        <v>56.5</v>
      </c>
      <c r="G26" s="609">
        <f t="shared" si="3"/>
        <v>8.65384615384615</v>
      </c>
      <c r="H26" s="472" t="s">
        <v>53</v>
      </c>
      <c r="I26" s="474">
        <v>242</v>
      </c>
      <c r="J26" s="604">
        <v>318</v>
      </c>
      <c r="K26" s="474">
        <v>318</v>
      </c>
      <c r="L26" s="550">
        <v>188</v>
      </c>
      <c r="M26" s="554">
        <f t="shared" si="4"/>
        <v>59.1194968553459</v>
      </c>
      <c r="N26" s="554">
        <f t="shared" si="5"/>
        <v>-22.3140495867769</v>
      </c>
    </row>
    <row r="27" spans="1:14">
      <c r="A27" s="461" t="s">
        <v>54</v>
      </c>
      <c r="B27" s="344">
        <v>813</v>
      </c>
      <c r="C27" s="606">
        <v>1800</v>
      </c>
      <c r="D27" s="605">
        <v>1000</v>
      </c>
      <c r="E27" s="80">
        <v>893</v>
      </c>
      <c r="F27" s="563">
        <f t="shared" si="2"/>
        <v>89.3</v>
      </c>
      <c r="G27" s="609">
        <f t="shared" si="3"/>
        <v>9.84009840098401</v>
      </c>
      <c r="H27" s="472" t="s">
        <v>55</v>
      </c>
      <c r="I27" s="474">
        <v>25035</v>
      </c>
      <c r="J27" s="604">
        <v>26739</v>
      </c>
      <c r="K27" s="474">
        <v>27121</v>
      </c>
      <c r="L27" s="550">
        <v>6925</v>
      </c>
      <c r="M27" s="554">
        <f t="shared" si="4"/>
        <v>25.5337192581394</v>
      </c>
      <c r="N27" s="554">
        <f t="shared" si="5"/>
        <v>-72.3387257839025</v>
      </c>
    </row>
    <row r="28" spans="1:14">
      <c r="A28" s="344"/>
      <c r="B28" s="344"/>
      <c r="C28" s="606"/>
      <c r="D28" s="605"/>
      <c r="E28" s="344"/>
      <c r="F28" s="563"/>
      <c r="G28" s="609"/>
      <c r="H28" s="472" t="s">
        <v>56</v>
      </c>
      <c r="I28" s="474"/>
      <c r="J28" s="604">
        <v>13000</v>
      </c>
      <c r="K28" s="604">
        <v>13000</v>
      </c>
      <c r="L28" s="550"/>
      <c r="M28" s="554">
        <f t="shared" si="4"/>
        <v>0</v>
      </c>
      <c r="N28" s="554"/>
    </row>
    <row r="29" spans="1:14">
      <c r="A29" s="344"/>
      <c r="B29" s="344"/>
      <c r="C29" s="606"/>
      <c r="D29" s="605"/>
      <c r="E29" s="344"/>
      <c r="F29" s="563"/>
      <c r="G29" s="609"/>
      <c r="H29" s="472" t="s">
        <v>57</v>
      </c>
      <c r="I29" s="474"/>
      <c r="J29" s="604">
        <v>13</v>
      </c>
      <c r="K29" s="604">
        <v>13</v>
      </c>
      <c r="L29" s="474">
        <v>1</v>
      </c>
      <c r="M29" s="554">
        <f t="shared" si="4"/>
        <v>7.69230769230769</v>
      </c>
      <c r="N29" s="554"/>
    </row>
    <row r="30" spans="1:14">
      <c r="A30" s="344"/>
      <c r="B30" s="344"/>
      <c r="C30" s="606"/>
      <c r="D30" s="605"/>
      <c r="E30" s="344"/>
      <c r="F30" s="563"/>
      <c r="G30" s="609"/>
      <c r="H30" s="472" t="s">
        <v>58</v>
      </c>
      <c r="I30" s="474">
        <v>20785</v>
      </c>
      <c r="J30" s="604">
        <v>21995</v>
      </c>
      <c r="K30" s="604">
        <v>21995</v>
      </c>
      <c r="L30" s="550">
        <v>19908</v>
      </c>
      <c r="M30" s="554">
        <f t="shared" si="4"/>
        <v>90.5114798817913</v>
      </c>
      <c r="N30" s="554">
        <f t="shared" si="5"/>
        <v>-4.21938898243926</v>
      </c>
    </row>
    <row r="31" spans="1:14">
      <c r="A31" s="344"/>
      <c r="B31" s="344"/>
      <c r="C31" s="606"/>
      <c r="D31" s="605"/>
      <c r="E31" s="344"/>
      <c r="F31" s="563"/>
      <c r="G31" s="609"/>
      <c r="H31" s="472" t="s">
        <v>59</v>
      </c>
      <c r="I31" s="474">
        <v>5</v>
      </c>
      <c r="J31" s="604">
        <v>5</v>
      </c>
      <c r="K31" s="604">
        <v>5</v>
      </c>
      <c r="L31" s="550">
        <v>9</v>
      </c>
      <c r="M31" s="554">
        <f t="shared" si="4"/>
        <v>180</v>
      </c>
      <c r="N31" s="554">
        <f t="shared" si="5"/>
        <v>80</v>
      </c>
    </row>
    <row r="32" spans="1:14">
      <c r="A32" s="459" t="s">
        <v>60</v>
      </c>
      <c r="B32" s="462">
        <f>SUM(B33:B38)</f>
        <v>1241482</v>
      </c>
      <c r="C32" s="462">
        <f>SUM(C33:C38)</f>
        <v>962079</v>
      </c>
      <c r="D32" s="462">
        <f>SUM(D33:D38)</f>
        <v>975214</v>
      </c>
      <c r="E32" s="462">
        <f>SUM(E33:E38)</f>
        <v>1109192</v>
      </c>
      <c r="F32" s="563"/>
      <c r="G32" s="609"/>
      <c r="H32" s="459" t="s">
        <v>61</v>
      </c>
      <c r="I32" s="220">
        <f>SUM(I33:I40)</f>
        <v>416755</v>
      </c>
      <c r="J32" s="220">
        <f>SUM(J33:J40)</f>
        <v>159095</v>
      </c>
      <c r="K32" s="220">
        <f>SUM(K33:K40)</f>
        <v>159095</v>
      </c>
      <c r="L32" s="220">
        <f>SUM(L33:L40)</f>
        <v>533038</v>
      </c>
      <c r="M32" s="554"/>
      <c r="N32" s="554"/>
    </row>
    <row r="33" spans="1:14">
      <c r="A33" s="335" t="s">
        <v>62</v>
      </c>
      <c r="B33" s="344">
        <v>848398</v>
      </c>
      <c r="C33" s="332">
        <v>490320</v>
      </c>
      <c r="D33" s="474">
        <v>649655</v>
      </c>
      <c r="E33" s="336">
        <v>655491</v>
      </c>
      <c r="F33" s="563"/>
      <c r="G33" s="609"/>
      <c r="H33" s="335" t="s">
        <v>63</v>
      </c>
      <c r="I33" s="461">
        <v>41963</v>
      </c>
      <c r="J33" s="604">
        <v>41095</v>
      </c>
      <c r="K33" s="604">
        <v>41095</v>
      </c>
      <c r="L33" s="474">
        <v>44073</v>
      </c>
      <c r="M33" s="554"/>
      <c r="N33" s="554"/>
    </row>
    <row r="34" spans="1:14">
      <c r="A34" s="335" t="s">
        <v>64</v>
      </c>
      <c r="B34" s="344">
        <v>258518</v>
      </c>
      <c r="C34" s="332">
        <v>105853</v>
      </c>
      <c r="D34" s="607">
        <v>105853</v>
      </c>
      <c r="E34" s="336">
        <v>105853</v>
      </c>
      <c r="F34" s="563"/>
      <c r="G34" s="609"/>
      <c r="H34" s="335" t="s">
        <v>65</v>
      </c>
      <c r="I34" s="461">
        <v>113152</v>
      </c>
      <c r="J34" s="604">
        <v>105000</v>
      </c>
      <c r="K34" s="604">
        <v>105000</v>
      </c>
      <c r="L34" s="474">
        <v>122094</v>
      </c>
      <c r="M34" s="474"/>
      <c r="N34" s="554"/>
    </row>
    <row r="35" spans="1:14">
      <c r="A35" s="335" t="s">
        <v>66</v>
      </c>
      <c r="B35" s="344">
        <v>23426</v>
      </c>
      <c r="C35" s="606">
        <v>82906</v>
      </c>
      <c r="D35" s="607">
        <v>82906</v>
      </c>
      <c r="E35" s="336">
        <v>82906</v>
      </c>
      <c r="F35" s="563"/>
      <c r="G35" s="609"/>
      <c r="H35" s="335" t="s">
        <v>67</v>
      </c>
      <c r="I35" s="461">
        <v>311</v>
      </c>
      <c r="J35" s="604"/>
      <c r="K35" s="604"/>
      <c r="L35" s="461">
        <v>316</v>
      </c>
      <c r="M35" s="554"/>
      <c r="N35" s="554"/>
    </row>
    <row r="36" spans="1:14">
      <c r="A36" s="335" t="s">
        <v>68</v>
      </c>
      <c r="B36" s="344">
        <v>26000</v>
      </c>
      <c r="C36" s="332">
        <v>282000</v>
      </c>
      <c r="D36" s="607">
        <v>102000</v>
      </c>
      <c r="E36" s="336">
        <v>79382</v>
      </c>
      <c r="F36" s="563"/>
      <c r="G36" s="609"/>
      <c r="H36" s="335" t="s">
        <v>69</v>
      </c>
      <c r="I36" s="461">
        <v>69600</v>
      </c>
      <c r="J36" s="604">
        <v>13000</v>
      </c>
      <c r="K36" s="604">
        <v>13000</v>
      </c>
      <c r="L36" s="473">
        <v>165400</v>
      </c>
      <c r="M36" s="554"/>
      <c r="N36" s="554"/>
    </row>
    <row r="37" spans="1:14">
      <c r="A37" s="335" t="s">
        <v>70</v>
      </c>
      <c r="B37" s="344">
        <v>83040</v>
      </c>
      <c r="C37" s="332"/>
      <c r="D37" s="466">
        <v>34800</v>
      </c>
      <c r="E37" s="336">
        <v>183660</v>
      </c>
      <c r="F37" s="563"/>
      <c r="G37" s="609"/>
      <c r="H37" s="335" t="s">
        <v>71</v>
      </c>
      <c r="I37" s="461">
        <v>1600</v>
      </c>
      <c r="J37" s="344"/>
      <c r="K37" s="344"/>
      <c r="L37" s="473"/>
      <c r="M37" s="554"/>
      <c r="N37" s="554"/>
    </row>
    <row r="38" spans="1:14">
      <c r="A38" s="335" t="s">
        <v>72</v>
      </c>
      <c r="B38" s="344">
        <v>2100</v>
      </c>
      <c r="C38" s="332">
        <v>1000</v>
      </c>
      <c r="D38" s="607"/>
      <c r="E38" s="336">
        <v>1900</v>
      </c>
      <c r="F38" s="563"/>
      <c r="G38" s="609"/>
      <c r="H38" s="335" t="s">
        <v>73</v>
      </c>
      <c r="I38" s="461">
        <v>84276</v>
      </c>
      <c r="J38" s="604"/>
      <c r="K38" s="461"/>
      <c r="L38" s="474">
        <v>50749</v>
      </c>
      <c r="M38" s="554"/>
      <c r="N38" s="554"/>
    </row>
    <row r="39" spans="1:14">
      <c r="A39" s="336"/>
      <c r="B39" s="344"/>
      <c r="C39" s="332"/>
      <c r="D39" s="607"/>
      <c r="E39" s="336"/>
      <c r="F39" s="563"/>
      <c r="G39" s="609"/>
      <c r="H39" s="335" t="s">
        <v>74</v>
      </c>
      <c r="I39" s="461">
        <v>105853</v>
      </c>
      <c r="J39" s="466"/>
      <c r="K39" s="461"/>
      <c r="L39" s="461">
        <v>150406</v>
      </c>
      <c r="M39" s="466"/>
      <c r="N39" s="610"/>
    </row>
    <row r="40" spans="1:14">
      <c r="A40" s="344"/>
      <c r="B40" s="344"/>
      <c r="C40" s="344"/>
      <c r="D40" s="605"/>
      <c r="E40" s="466"/>
      <c r="F40" s="236"/>
      <c r="G40" s="610"/>
      <c r="H40" s="335" t="s">
        <v>75</v>
      </c>
      <c r="I40" s="336"/>
      <c r="J40" s="604"/>
      <c r="K40" s="336"/>
      <c r="L40" s="466"/>
      <c r="M40" s="466"/>
      <c r="N40" s="610"/>
    </row>
    <row r="41" spans="1:14">
      <c r="A41" s="336"/>
      <c r="B41" s="336"/>
      <c r="C41" s="336"/>
      <c r="D41" s="607"/>
      <c r="E41" s="466"/>
      <c r="F41" s="236"/>
      <c r="G41" s="610"/>
      <c r="H41" s="336"/>
      <c r="I41" s="336"/>
      <c r="J41" s="336"/>
      <c r="K41" s="336"/>
      <c r="L41" s="466"/>
      <c r="M41" s="466"/>
      <c r="N41" s="610"/>
    </row>
    <row r="42" spans="1:14">
      <c r="A42" s="344"/>
      <c r="B42" s="344"/>
      <c r="C42" s="344"/>
      <c r="D42" s="605"/>
      <c r="E42" s="344"/>
      <c r="F42" s="610"/>
      <c r="G42" s="610"/>
      <c r="H42" s="336"/>
      <c r="I42" s="336"/>
      <c r="J42" s="344"/>
      <c r="K42" s="344"/>
      <c r="L42" s="332"/>
      <c r="M42" s="344"/>
      <c r="N42" s="610"/>
    </row>
    <row r="43" spans="1:14">
      <c r="A43" s="344"/>
      <c r="B43" s="344"/>
      <c r="C43" s="344"/>
      <c r="D43" s="605"/>
      <c r="E43" s="344"/>
      <c r="F43" s="610"/>
      <c r="G43" s="610"/>
      <c r="H43" s="336"/>
      <c r="I43" s="336"/>
      <c r="J43" s="344"/>
      <c r="K43" s="344"/>
      <c r="L43" s="332"/>
      <c r="M43" s="344"/>
      <c r="N43" s="610"/>
    </row>
    <row r="44" ht="63" customHeight="1" spans="1:14">
      <c r="A44" s="467" t="s">
        <v>1103</v>
      </c>
      <c r="B44" s="469"/>
      <c r="C44" s="469"/>
      <c r="D44" s="469"/>
      <c r="E44" s="469"/>
      <c r="F44" s="611"/>
      <c r="G44" s="611"/>
      <c r="H44" s="469"/>
      <c r="I44" s="469"/>
      <c r="J44" s="469"/>
      <c r="K44" s="469"/>
      <c r="L44" s="470"/>
      <c r="M44" s="469"/>
      <c r="N44" s="611"/>
    </row>
  </sheetData>
  <mergeCells count="3">
    <mergeCell ref="A1:N1"/>
    <mergeCell ref="A2:N2"/>
    <mergeCell ref="A44:N44"/>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9"/>
  <sheetViews>
    <sheetView showGridLines="0" showZeros="0" zoomScale="115" zoomScaleNormal="115" topLeftCell="B1" workbookViewId="0">
      <selection activeCell="A1" sqref="A$1:A$1048576"/>
    </sheetView>
  </sheetViews>
  <sheetFormatPr defaultColWidth="6.75" defaultRowHeight="12"/>
  <cols>
    <col min="1" max="1" width="7.875" style="288" hidden="1" customWidth="1"/>
    <col min="2" max="2" width="39.2333333333333" style="288" customWidth="1"/>
    <col min="3" max="3" width="32.0583333333333" style="288" customWidth="1"/>
    <col min="4" max="6" width="9" style="288" customWidth="1"/>
    <col min="7" max="7" width="5.63333333333333" style="288" customWidth="1"/>
    <col min="8" max="8" width="0.75" style="288" customWidth="1"/>
    <col min="9" max="9" width="10.1333333333333" style="288" customWidth="1"/>
    <col min="10" max="10" width="5.88333333333333" style="288" customWidth="1"/>
    <col min="11" max="16384" width="6.75" style="288"/>
  </cols>
  <sheetData>
    <row r="1" s="267" customFormat="1" ht="19.5" customHeight="1" spans="2:2">
      <c r="B1" s="267" t="s">
        <v>3048</v>
      </c>
    </row>
    <row r="2" s="285" customFormat="1" ht="33" customHeight="1" spans="2:253">
      <c r="B2" s="289" t="s">
        <v>3049</v>
      </c>
      <c r="C2" s="289"/>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c r="FK2" s="290"/>
      <c r="FL2" s="290"/>
      <c r="FM2" s="290"/>
      <c r="FN2" s="290"/>
      <c r="FO2" s="290"/>
      <c r="FP2" s="290"/>
      <c r="FQ2" s="290"/>
      <c r="FR2" s="290"/>
      <c r="FS2" s="290"/>
      <c r="FT2" s="290"/>
      <c r="FU2" s="290"/>
      <c r="FV2" s="290"/>
      <c r="FW2" s="290"/>
      <c r="FX2" s="290"/>
      <c r="FY2" s="290"/>
      <c r="FZ2" s="290"/>
      <c r="GA2" s="290"/>
      <c r="GB2" s="290"/>
      <c r="GC2" s="290"/>
      <c r="GD2" s="290"/>
      <c r="GE2" s="290"/>
      <c r="GF2" s="290"/>
      <c r="GG2" s="290"/>
      <c r="GH2" s="290"/>
      <c r="GI2" s="290"/>
      <c r="GJ2" s="290"/>
      <c r="GK2" s="290"/>
      <c r="GL2" s="290"/>
      <c r="GM2" s="290"/>
      <c r="GN2" s="290"/>
      <c r="GO2" s="290"/>
      <c r="GP2" s="290"/>
      <c r="GQ2" s="290"/>
      <c r="GR2" s="290"/>
      <c r="GS2" s="290"/>
      <c r="GT2" s="290"/>
      <c r="GU2" s="290"/>
      <c r="GV2" s="290"/>
      <c r="GW2" s="290"/>
      <c r="GX2" s="290"/>
      <c r="GY2" s="290"/>
      <c r="GZ2" s="290"/>
      <c r="HA2" s="290"/>
      <c r="HB2" s="290"/>
      <c r="HC2" s="290"/>
      <c r="HD2" s="290"/>
      <c r="HE2" s="290"/>
      <c r="HF2" s="290"/>
      <c r="HG2" s="290"/>
      <c r="HH2" s="290"/>
      <c r="HI2" s="290"/>
      <c r="HJ2" s="290"/>
      <c r="HK2" s="290"/>
      <c r="HL2" s="290"/>
      <c r="HM2" s="290"/>
      <c r="HN2" s="290"/>
      <c r="HO2" s="290"/>
      <c r="HP2" s="290"/>
      <c r="HQ2" s="290"/>
      <c r="HR2" s="290"/>
      <c r="HS2" s="290"/>
      <c r="HT2" s="290"/>
      <c r="HU2" s="290"/>
      <c r="HV2" s="290"/>
      <c r="HW2" s="290"/>
      <c r="HX2" s="290"/>
      <c r="HY2" s="290"/>
      <c r="HZ2" s="290"/>
      <c r="IA2" s="290"/>
      <c r="IB2" s="290"/>
      <c r="IC2" s="290"/>
      <c r="ID2" s="290"/>
      <c r="IE2" s="290"/>
      <c r="IF2" s="290"/>
      <c r="IG2" s="290"/>
      <c r="IH2" s="290"/>
      <c r="II2" s="290"/>
      <c r="IJ2" s="290"/>
      <c r="IK2" s="290"/>
      <c r="IL2" s="290"/>
      <c r="IM2" s="290"/>
      <c r="IN2" s="290"/>
      <c r="IO2" s="290"/>
      <c r="IP2" s="290"/>
      <c r="IQ2" s="290"/>
      <c r="IR2" s="290"/>
      <c r="IS2" s="290"/>
    </row>
    <row r="3" s="286" customFormat="1" ht="19.5" customHeight="1" spans="2:253">
      <c r="B3" s="291"/>
      <c r="C3" s="292" t="s">
        <v>2</v>
      </c>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3"/>
      <c r="DL3" s="293"/>
      <c r="DM3" s="293"/>
      <c r="DN3" s="293"/>
      <c r="DO3" s="293"/>
      <c r="DP3" s="293"/>
      <c r="DQ3" s="293"/>
      <c r="DR3" s="293"/>
      <c r="DS3" s="293"/>
      <c r="DT3" s="293"/>
      <c r="DU3" s="293"/>
      <c r="DV3" s="293"/>
      <c r="DW3" s="293"/>
      <c r="DX3" s="293"/>
      <c r="DY3" s="293"/>
      <c r="DZ3" s="293"/>
      <c r="EA3" s="293"/>
      <c r="EB3" s="293"/>
      <c r="EC3" s="293"/>
      <c r="ED3" s="293"/>
      <c r="EE3" s="293"/>
      <c r="EF3" s="293"/>
      <c r="EG3" s="293"/>
      <c r="EH3" s="293"/>
      <c r="EI3" s="293"/>
      <c r="EJ3" s="293"/>
      <c r="EK3" s="293"/>
      <c r="EL3" s="293"/>
      <c r="EM3" s="293"/>
      <c r="EN3" s="293"/>
      <c r="EO3" s="293"/>
      <c r="EP3" s="293"/>
      <c r="EQ3" s="293"/>
      <c r="ER3" s="293"/>
      <c r="ES3" s="293"/>
      <c r="ET3" s="293"/>
      <c r="EU3" s="293"/>
      <c r="EV3" s="293"/>
      <c r="EW3" s="293"/>
      <c r="EX3" s="293"/>
      <c r="EY3" s="293"/>
      <c r="EZ3" s="293"/>
      <c r="FA3" s="293"/>
      <c r="FB3" s="293"/>
      <c r="FC3" s="293"/>
      <c r="FD3" s="293"/>
      <c r="FE3" s="293"/>
      <c r="FF3" s="293"/>
      <c r="FG3" s="293"/>
      <c r="FH3" s="293"/>
      <c r="FI3" s="293"/>
      <c r="FJ3" s="293"/>
      <c r="FK3" s="293"/>
      <c r="FL3" s="293"/>
      <c r="FM3" s="293"/>
      <c r="FN3" s="293"/>
      <c r="FO3" s="293"/>
      <c r="FP3" s="293"/>
      <c r="FQ3" s="293"/>
      <c r="FR3" s="293"/>
      <c r="FS3" s="293"/>
      <c r="FT3" s="293"/>
      <c r="FU3" s="293"/>
      <c r="FV3" s="293"/>
      <c r="FW3" s="293"/>
      <c r="FX3" s="293"/>
      <c r="FY3" s="293"/>
      <c r="FZ3" s="293"/>
      <c r="GA3" s="293"/>
      <c r="GB3" s="293"/>
      <c r="GC3" s="293"/>
      <c r="GD3" s="293"/>
      <c r="GE3" s="293"/>
      <c r="GF3" s="293"/>
      <c r="GG3" s="293"/>
      <c r="GH3" s="293"/>
      <c r="GI3" s="293"/>
      <c r="GJ3" s="293"/>
      <c r="GK3" s="293"/>
      <c r="GL3" s="293"/>
      <c r="GM3" s="293"/>
      <c r="GN3" s="293"/>
      <c r="GO3" s="293"/>
      <c r="GP3" s="293"/>
      <c r="GQ3" s="293"/>
      <c r="GR3" s="293"/>
      <c r="GS3" s="293"/>
      <c r="GT3" s="293"/>
      <c r="GU3" s="293"/>
      <c r="GV3" s="293"/>
      <c r="GW3" s="293"/>
      <c r="GX3" s="293"/>
      <c r="GY3" s="293"/>
      <c r="GZ3" s="293"/>
      <c r="HA3" s="293"/>
      <c r="HB3" s="293"/>
      <c r="HC3" s="293"/>
      <c r="HD3" s="293"/>
      <c r="HE3" s="293"/>
      <c r="HF3" s="293"/>
      <c r="HG3" s="293"/>
      <c r="HH3" s="293"/>
      <c r="HI3" s="293"/>
      <c r="HJ3" s="293"/>
      <c r="HK3" s="293"/>
      <c r="HL3" s="293"/>
      <c r="HM3" s="293"/>
      <c r="HN3" s="293"/>
      <c r="HO3" s="293"/>
      <c r="HP3" s="293"/>
      <c r="HQ3" s="293"/>
      <c r="HR3" s="293"/>
      <c r="HS3" s="293"/>
      <c r="HT3" s="293"/>
      <c r="HU3" s="293"/>
      <c r="HV3" s="293"/>
      <c r="HW3" s="293"/>
      <c r="HX3" s="293"/>
      <c r="HY3" s="293"/>
      <c r="HZ3" s="293"/>
      <c r="IA3" s="293"/>
      <c r="IB3" s="293"/>
      <c r="IC3" s="293"/>
      <c r="ID3" s="293"/>
      <c r="IE3" s="293"/>
      <c r="IF3" s="293"/>
      <c r="IG3" s="293"/>
      <c r="IH3" s="293"/>
      <c r="II3" s="293"/>
      <c r="IJ3" s="293"/>
      <c r="IK3" s="293"/>
      <c r="IL3" s="293"/>
      <c r="IM3" s="293"/>
      <c r="IN3" s="293"/>
      <c r="IO3" s="293"/>
      <c r="IP3" s="293"/>
      <c r="IQ3" s="293"/>
      <c r="IR3" s="293"/>
      <c r="IS3" s="293"/>
    </row>
    <row r="4" s="287" customFormat="1" ht="20" customHeight="1" spans="2:253">
      <c r="B4" s="277" t="s">
        <v>1109</v>
      </c>
      <c r="C4" s="278" t="s">
        <v>3050</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c r="IG4" s="271"/>
      <c r="IH4" s="271"/>
      <c r="II4" s="271"/>
      <c r="IJ4" s="271"/>
      <c r="IK4" s="271"/>
      <c r="IL4" s="271"/>
      <c r="IM4" s="271"/>
      <c r="IN4" s="271"/>
      <c r="IO4" s="271"/>
      <c r="IP4" s="271"/>
      <c r="IQ4" s="271"/>
      <c r="IR4" s="271"/>
      <c r="IS4" s="271"/>
    </row>
    <row r="5" s="271" customFormat="1" ht="20" customHeight="1" spans="1:3">
      <c r="A5" s="271">
        <v>20707</v>
      </c>
      <c r="B5" s="280" t="s">
        <v>1493</v>
      </c>
      <c r="C5" s="294"/>
    </row>
    <row r="6" s="271" customFormat="1" ht="20" customHeight="1" spans="1:3">
      <c r="A6" s="271">
        <v>21372</v>
      </c>
      <c r="B6" s="295" t="s">
        <v>3051</v>
      </c>
      <c r="C6" s="294">
        <v>1618</v>
      </c>
    </row>
    <row r="7" s="271" customFormat="1" ht="20" customHeight="1" spans="1:3">
      <c r="A7" s="271">
        <v>21373</v>
      </c>
      <c r="B7" s="295" t="s">
        <v>3052</v>
      </c>
      <c r="C7" s="294">
        <v>140</v>
      </c>
    </row>
    <row r="8" s="271" customFormat="1" ht="20" customHeight="1" spans="1:3">
      <c r="A8" s="271">
        <v>21366</v>
      </c>
      <c r="B8" s="295" t="s">
        <v>3053</v>
      </c>
      <c r="C8" s="294">
        <v>595</v>
      </c>
    </row>
    <row r="9" s="271" customFormat="1" ht="20" customHeight="1" spans="1:3">
      <c r="A9" s="271">
        <v>21208</v>
      </c>
      <c r="B9" s="295" t="s">
        <v>3054</v>
      </c>
      <c r="C9" s="294">
        <v>2413</v>
      </c>
    </row>
    <row r="10" s="271" customFormat="1" ht="20" customHeight="1" spans="1:3">
      <c r="A10" s="271">
        <v>21213</v>
      </c>
      <c r="B10" s="295" t="s">
        <v>3055</v>
      </c>
      <c r="C10" s="294"/>
    </row>
    <row r="11" s="271" customFormat="1" ht="20" customHeight="1" spans="1:3">
      <c r="A11" s="271">
        <v>21214</v>
      </c>
      <c r="B11" s="295" t="s">
        <v>3056</v>
      </c>
      <c r="C11" s="294"/>
    </row>
    <row r="12" s="271" customFormat="1" ht="20" customHeight="1" spans="1:3">
      <c r="A12" s="271">
        <v>21298</v>
      </c>
      <c r="B12" s="296" t="s">
        <v>3057</v>
      </c>
      <c r="C12" s="294">
        <v>17062</v>
      </c>
    </row>
    <row r="13" s="271" customFormat="1" ht="20" customHeight="1" spans="1:3">
      <c r="A13" s="271">
        <v>21367</v>
      </c>
      <c r="B13" s="295" t="s">
        <v>3058</v>
      </c>
      <c r="C13" s="294"/>
    </row>
    <row r="14" s="271" customFormat="1" ht="20" customHeight="1" spans="1:3">
      <c r="A14" s="271">
        <v>21369</v>
      </c>
      <c r="B14" s="295" t="s">
        <v>3059</v>
      </c>
      <c r="C14" s="294"/>
    </row>
    <row r="15" s="271" customFormat="1" ht="20" customHeight="1" spans="1:3">
      <c r="A15" s="271">
        <v>20709</v>
      </c>
      <c r="B15" s="295" t="s">
        <v>3060</v>
      </c>
      <c r="C15" s="294">
        <v>100</v>
      </c>
    </row>
    <row r="16" s="271" customFormat="1" ht="20" customHeight="1" spans="1:3">
      <c r="A16" s="271">
        <v>22908</v>
      </c>
      <c r="B16" s="295" t="s">
        <v>3061</v>
      </c>
      <c r="C16" s="294"/>
    </row>
    <row r="17" s="271" customFormat="1" ht="20" customHeight="1" spans="1:3">
      <c r="A17" s="271">
        <v>22960</v>
      </c>
      <c r="B17" s="295" t="s">
        <v>3062</v>
      </c>
      <c r="C17" s="294">
        <v>2831</v>
      </c>
    </row>
    <row r="18" s="271" customFormat="1" ht="20" customHeight="1" spans="2:3">
      <c r="B18" s="295"/>
      <c r="C18" s="294"/>
    </row>
    <row r="19" s="271" customFormat="1" ht="20" customHeight="1" spans="2:3">
      <c r="B19" s="297" t="s">
        <v>3063</v>
      </c>
      <c r="C19" s="298">
        <f>SUM(C5:C18)</f>
        <v>24759</v>
      </c>
    </row>
  </sheetData>
  <sheetProtection formatCells="0" formatColumns="0" formatRows="0"/>
  <mergeCells count="1">
    <mergeCell ref="B2:C2"/>
  </mergeCells>
  <printOptions horizontalCentered="1"/>
  <pageMargins left="0.707638888888889" right="0.707638888888889" top="0.747916666666667" bottom="0.747916666666667" header="0.313888888888889" footer="0.313888888888889"/>
  <pageSetup paperSize="9" fitToHeight="2"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5"/>
  <sheetViews>
    <sheetView showGridLines="0" showZeros="0" workbookViewId="0">
      <selection activeCell="D24" sqref="D24"/>
    </sheetView>
  </sheetViews>
  <sheetFormatPr defaultColWidth="6.75" defaultRowHeight="12"/>
  <cols>
    <col min="1" max="1" width="52.1083333333333" style="272" customWidth="1"/>
    <col min="2" max="2" width="29.5" style="272" customWidth="1"/>
    <col min="3" max="5" width="9" style="272" customWidth="1"/>
    <col min="6" max="6" width="5.63333333333333" style="272" customWidth="1"/>
    <col min="7" max="7" width="0.75" style="272" customWidth="1"/>
    <col min="8" max="8" width="10.1333333333333" style="272" customWidth="1"/>
    <col min="9" max="9" width="5.88333333333333" style="272" customWidth="1"/>
    <col min="10" max="16384" width="6.75" style="272"/>
  </cols>
  <sheetData>
    <row r="1" s="267" customFormat="1" ht="19.5" customHeight="1" spans="1:1">
      <c r="A1" s="267" t="s">
        <v>3064</v>
      </c>
    </row>
    <row r="2" s="268" customFormat="1" ht="33" customHeight="1" spans="1:252">
      <c r="A2" s="273" t="s">
        <v>3065</v>
      </c>
      <c r="B2" s="273"/>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c r="CU2" s="274"/>
      <c r="CV2" s="274"/>
      <c r="CW2" s="274"/>
      <c r="CX2" s="274"/>
      <c r="CY2" s="274"/>
      <c r="CZ2" s="274"/>
      <c r="DA2" s="274"/>
      <c r="DB2" s="274"/>
      <c r="DC2" s="274"/>
      <c r="DD2" s="274"/>
      <c r="DE2" s="274"/>
      <c r="DF2" s="274"/>
      <c r="DG2" s="274"/>
      <c r="DH2" s="274"/>
      <c r="DI2" s="274"/>
      <c r="DJ2" s="274"/>
      <c r="DK2" s="274"/>
      <c r="DL2" s="274"/>
      <c r="DM2" s="274"/>
      <c r="DN2" s="274"/>
      <c r="DO2" s="274"/>
      <c r="DP2" s="274"/>
      <c r="DQ2" s="274"/>
      <c r="DR2" s="274"/>
      <c r="DS2" s="274"/>
      <c r="DT2" s="274"/>
      <c r="DU2" s="274"/>
      <c r="DV2" s="274"/>
      <c r="DW2" s="274"/>
      <c r="DX2" s="274"/>
      <c r="DY2" s="274"/>
      <c r="DZ2" s="274"/>
      <c r="EA2" s="274"/>
      <c r="EB2" s="274"/>
      <c r="EC2" s="274"/>
      <c r="ED2" s="274"/>
      <c r="EE2" s="274"/>
      <c r="EF2" s="274"/>
      <c r="EG2" s="274"/>
      <c r="EH2" s="274"/>
      <c r="EI2" s="274"/>
      <c r="EJ2" s="274"/>
      <c r="EK2" s="274"/>
      <c r="EL2" s="274"/>
      <c r="EM2" s="274"/>
      <c r="EN2" s="274"/>
      <c r="EO2" s="274"/>
      <c r="EP2" s="274"/>
      <c r="EQ2" s="274"/>
      <c r="ER2" s="274"/>
      <c r="ES2" s="274"/>
      <c r="ET2" s="274"/>
      <c r="EU2" s="274"/>
      <c r="EV2" s="274"/>
      <c r="EW2" s="274"/>
      <c r="EX2" s="274"/>
      <c r="EY2" s="274"/>
      <c r="EZ2" s="274"/>
      <c r="FA2" s="274"/>
      <c r="FB2" s="274"/>
      <c r="FC2" s="274"/>
      <c r="FD2" s="274"/>
      <c r="FE2" s="274"/>
      <c r="FF2" s="274"/>
      <c r="FG2" s="274"/>
      <c r="FH2" s="274"/>
      <c r="FI2" s="274"/>
      <c r="FJ2" s="274"/>
      <c r="FK2" s="274"/>
      <c r="FL2" s="274"/>
      <c r="FM2" s="274"/>
      <c r="FN2" s="274"/>
      <c r="FO2" s="274"/>
      <c r="FP2" s="274"/>
      <c r="FQ2" s="274"/>
      <c r="FR2" s="274"/>
      <c r="FS2" s="274"/>
      <c r="FT2" s="274"/>
      <c r="FU2" s="274"/>
      <c r="FV2" s="274"/>
      <c r="FW2" s="274"/>
      <c r="FX2" s="274"/>
      <c r="FY2" s="274"/>
      <c r="FZ2" s="274"/>
      <c r="GA2" s="274"/>
      <c r="GB2" s="274"/>
      <c r="GC2" s="274"/>
      <c r="GD2" s="274"/>
      <c r="GE2" s="274"/>
      <c r="GF2" s="274"/>
      <c r="GG2" s="274"/>
      <c r="GH2" s="274"/>
      <c r="GI2" s="274"/>
      <c r="GJ2" s="274"/>
      <c r="GK2" s="274"/>
      <c r="GL2" s="274"/>
      <c r="GM2" s="274"/>
      <c r="GN2" s="274"/>
      <c r="GO2" s="274"/>
      <c r="GP2" s="274"/>
      <c r="GQ2" s="274"/>
      <c r="GR2" s="274"/>
      <c r="GS2" s="274"/>
      <c r="GT2" s="274"/>
      <c r="GU2" s="274"/>
      <c r="GV2" s="274"/>
      <c r="GW2" s="274"/>
      <c r="GX2" s="274"/>
      <c r="GY2" s="274"/>
      <c r="GZ2" s="274"/>
      <c r="HA2" s="274"/>
      <c r="HB2" s="274"/>
      <c r="HC2" s="274"/>
      <c r="HD2" s="274"/>
      <c r="HE2" s="274"/>
      <c r="HF2" s="274"/>
      <c r="HG2" s="274"/>
      <c r="HH2" s="274"/>
      <c r="HI2" s="274"/>
      <c r="HJ2" s="274"/>
      <c r="HK2" s="274"/>
      <c r="HL2" s="274"/>
      <c r="HM2" s="274"/>
      <c r="HN2" s="274"/>
      <c r="HO2" s="274"/>
      <c r="HP2" s="274"/>
      <c r="HQ2" s="274"/>
      <c r="HR2" s="274"/>
      <c r="HS2" s="274"/>
      <c r="HT2" s="274"/>
      <c r="HU2" s="274"/>
      <c r="HV2" s="274"/>
      <c r="HW2" s="274"/>
      <c r="HX2" s="274"/>
      <c r="HY2" s="274"/>
      <c r="HZ2" s="274"/>
      <c r="IA2" s="274"/>
      <c r="IB2" s="274"/>
      <c r="IC2" s="274"/>
      <c r="ID2" s="274"/>
      <c r="IE2" s="274"/>
      <c r="IF2" s="274"/>
      <c r="IG2" s="274"/>
      <c r="IH2" s="274"/>
      <c r="II2" s="274"/>
      <c r="IJ2" s="274"/>
      <c r="IK2" s="274"/>
      <c r="IL2" s="274"/>
      <c r="IM2" s="274"/>
      <c r="IN2" s="274"/>
      <c r="IO2" s="274"/>
      <c r="IP2" s="274"/>
      <c r="IQ2" s="274"/>
      <c r="IR2" s="274"/>
    </row>
    <row r="3" s="251" customFormat="1" ht="20" customHeight="1" spans="1:2">
      <c r="A3" s="256" t="s">
        <v>2789</v>
      </c>
      <c r="B3" s="256"/>
    </row>
    <row r="4" s="269" customFormat="1" ht="20" customHeight="1" spans="1:252">
      <c r="A4" s="275" t="s">
        <v>3066</v>
      </c>
      <c r="B4" s="276" t="s">
        <v>1564</v>
      </c>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c r="IG4" s="271"/>
      <c r="IH4" s="271"/>
      <c r="II4" s="271"/>
      <c r="IJ4" s="271"/>
      <c r="IK4" s="271"/>
      <c r="IL4" s="271"/>
      <c r="IM4" s="271"/>
      <c r="IN4" s="271"/>
      <c r="IO4" s="271"/>
      <c r="IP4" s="271"/>
      <c r="IQ4" s="271"/>
      <c r="IR4" s="271"/>
    </row>
    <row r="5" s="270" customFormat="1" ht="20" customHeight="1" spans="1:252">
      <c r="A5" s="277" t="s">
        <v>1109</v>
      </c>
      <c r="B5" s="278" t="s">
        <v>2705</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row>
    <row r="6" s="271" customFormat="1" ht="20" customHeight="1" spans="1:2">
      <c r="A6" s="280" t="s">
        <v>3067</v>
      </c>
      <c r="B6" s="281"/>
    </row>
    <row r="7" s="271" customFormat="1" ht="20" customHeight="1" spans="1:2">
      <c r="A7" s="280" t="s">
        <v>3068</v>
      </c>
      <c r="B7" s="282"/>
    </row>
    <row r="8" s="271" customFormat="1" ht="20" customHeight="1" spans="1:2">
      <c r="A8" s="280" t="s">
        <v>3069</v>
      </c>
      <c r="B8" s="282"/>
    </row>
    <row r="9" s="271" customFormat="1" ht="20" customHeight="1" spans="1:2">
      <c r="A9" s="280" t="s">
        <v>3070</v>
      </c>
      <c r="B9" s="282"/>
    </row>
    <row r="10" s="271" customFormat="1" ht="20" customHeight="1" spans="1:2">
      <c r="A10" s="280" t="s">
        <v>3071</v>
      </c>
      <c r="B10" s="282"/>
    </row>
    <row r="11" s="271" customFormat="1" ht="20" customHeight="1" spans="1:2">
      <c r="A11" s="280" t="s">
        <v>3072</v>
      </c>
      <c r="B11" s="282"/>
    </row>
    <row r="12" s="271" customFormat="1" ht="20" customHeight="1" spans="1:2">
      <c r="A12" s="280" t="s">
        <v>3073</v>
      </c>
      <c r="B12" s="282"/>
    </row>
    <row r="13" s="271" customFormat="1" ht="20" customHeight="1" spans="1:2">
      <c r="A13" s="280" t="s">
        <v>3074</v>
      </c>
      <c r="B13" s="282"/>
    </row>
    <row r="14" s="271" customFormat="1" ht="20" customHeight="1" spans="1:2">
      <c r="A14" s="283" t="s">
        <v>3075</v>
      </c>
      <c r="B14" s="282"/>
    </row>
    <row r="15" s="271" customFormat="1" ht="20" customHeight="1" spans="1:2">
      <c r="A15" s="284" t="s">
        <v>3076</v>
      </c>
      <c r="B15" s="282"/>
    </row>
  </sheetData>
  <sheetProtection formatCells="0" formatColumns="0" formatRows="0"/>
  <mergeCells count="2">
    <mergeCell ref="A2:B2"/>
    <mergeCell ref="A3:B3"/>
  </mergeCells>
  <printOptions horizontalCentered="1"/>
  <pageMargins left="0.707638888888889" right="0.707638888888889" top="0.747916666666667" bottom="0.747916666666667" header="0.313888888888889" footer="0.313888888888889"/>
  <pageSetup paperSize="9" fitToHeight="2"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workbookViewId="0">
      <selection activeCell="E24" sqref="E24"/>
    </sheetView>
  </sheetViews>
  <sheetFormatPr defaultColWidth="9" defaultRowHeight="15" outlineLevelCol="2"/>
  <cols>
    <col min="1" max="1" width="9.88333333333333" style="252" customWidth="1"/>
    <col min="2" max="2" width="38.775" style="252" customWidth="1"/>
    <col min="3" max="3" width="33.3333333333333" style="252" customWidth="1"/>
    <col min="4" max="16384" width="9" style="252"/>
  </cols>
  <sheetData>
    <row r="1" s="251" customFormat="1" ht="15.75" spans="1:3">
      <c r="A1" s="254" t="s">
        <v>3077</v>
      </c>
      <c r="B1" s="254"/>
      <c r="C1" s="254"/>
    </row>
    <row r="2" s="252" customFormat="1" ht="25.5" customHeight="1" spans="1:3">
      <c r="A2" s="255" t="s">
        <v>3078</v>
      </c>
      <c r="B2" s="255"/>
      <c r="C2" s="255"/>
    </row>
    <row r="3" s="251" customFormat="1" ht="20" customHeight="1" spans="1:3">
      <c r="A3" s="256" t="s">
        <v>3079</v>
      </c>
      <c r="B3" s="256"/>
      <c r="C3" s="256"/>
    </row>
    <row r="4" s="251" customFormat="1" ht="20" customHeight="1" spans="1:3">
      <c r="A4" s="257" t="s">
        <v>3080</v>
      </c>
      <c r="B4" s="257"/>
      <c r="C4" s="258" t="s">
        <v>1211</v>
      </c>
    </row>
    <row r="5" s="251" customFormat="1" ht="20" customHeight="1" spans="1:3">
      <c r="A5" s="259" t="s">
        <v>1165</v>
      </c>
      <c r="B5" s="259"/>
      <c r="C5" s="260" t="s">
        <v>3081</v>
      </c>
    </row>
    <row r="6" s="253" customFormat="1" ht="20" customHeight="1" spans="1:3">
      <c r="A6" s="261" t="s">
        <v>3082</v>
      </c>
      <c r="B6" s="261"/>
      <c r="C6" s="262"/>
    </row>
    <row r="7" s="253" customFormat="1" ht="20" customHeight="1" spans="1:3">
      <c r="A7" s="263" t="s">
        <v>3083</v>
      </c>
      <c r="B7" s="263"/>
      <c r="C7" s="264"/>
    </row>
    <row r="8" s="253" customFormat="1" ht="20" customHeight="1" spans="1:3">
      <c r="A8" s="263" t="s">
        <v>3084</v>
      </c>
      <c r="B8" s="263"/>
      <c r="C8" s="264"/>
    </row>
    <row r="9" s="251" customFormat="1" ht="20" customHeight="1" spans="1:3">
      <c r="A9" s="263" t="s">
        <v>3085</v>
      </c>
      <c r="B9" s="263"/>
      <c r="C9" s="264"/>
    </row>
    <row r="10" s="253" customFormat="1" ht="20" customHeight="1" spans="1:3">
      <c r="A10" s="263" t="s">
        <v>3086</v>
      </c>
      <c r="B10" s="263"/>
      <c r="C10" s="264"/>
    </row>
    <row r="11" s="251" customFormat="1" ht="20" customHeight="1" spans="1:3">
      <c r="A11" s="263" t="s">
        <v>3087</v>
      </c>
      <c r="B11" s="263"/>
      <c r="C11" s="264"/>
    </row>
    <row r="12" s="251" customFormat="1" ht="20" customHeight="1" spans="1:3">
      <c r="A12" s="263" t="s">
        <v>3088</v>
      </c>
      <c r="B12" s="263"/>
      <c r="C12" s="264"/>
    </row>
    <row r="13" s="251" customFormat="1" ht="20" customHeight="1" spans="1:3">
      <c r="A13" s="263" t="s">
        <v>3089</v>
      </c>
      <c r="B13" s="263"/>
      <c r="C13" s="264"/>
    </row>
    <row r="14" s="251" customFormat="1" ht="20" customHeight="1" spans="1:3">
      <c r="A14" s="263" t="s">
        <v>3090</v>
      </c>
      <c r="B14" s="263"/>
      <c r="C14" s="264"/>
    </row>
    <row r="15" s="251" customFormat="1" ht="20" customHeight="1" spans="1:3">
      <c r="A15" s="263" t="s">
        <v>3091</v>
      </c>
      <c r="B15" s="263"/>
      <c r="C15" s="264"/>
    </row>
    <row r="16" s="251" customFormat="1" ht="20" customHeight="1" spans="1:3">
      <c r="A16" s="263" t="s">
        <v>3092</v>
      </c>
      <c r="B16" s="263"/>
      <c r="C16" s="264"/>
    </row>
    <row r="17" s="251" customFormat="1" ht="20" customHeight="1" spans="1:3">
      <c r="A17" s="263" t="s">
        <v>3093</v>
      </c>
      <c r="B17" s="263"/>
      <c r="C17" s="264"/>
    </row>
    <row r="18" s="253" customFormat="1" ht="20" customHeight="1" spans="1:3">
      <c r="A18" s="263" t="s">
        <v>3094</v>
      </c>
      <c r="B18" s="263"/>
      <c r="C18" s="264"/>
    </row>
    <row r="19" s="253" customFormat="1" ht="20" customHeight="1" spans="1:3">
      <c r="A19" s="263" t="s">
        <v>3095</v>
      </c>
      <c r="B19" s="263"/>
      <c r="C19" s="264"/>
    </row>
    <row r="20" s="253" customFormat="1" ht="20" customHeight="1" spans="1:3">
      <c r="A20" s="263" t="s">
        <v>3096</v>
      </c>
      <c r="B20" s="263"/>
      <c r="C20" s="264"/>
    </row>
    <row r="21" s="253" customFormat="1" ht="20" customHeight="1" spans="1:3">
      <c r="A21" s="263" t="s">
        <v>3097</v>
      </c>
      <c r="B21" s="263"/>
      <c r="C21" s="264"/>
    </row>
    <row r="22" s="253" customFormat="1" ht="20" customHeight="1" spans="1:3">
      <c r="A22" s="263" t="s">
        <v>3098</v>
      </c>
      <c r="B22" s="263"/>
      <c r="C22" s="264"/>
    </row>
    <row r="23" s="253" customFormat="1" ht="20" customHeight="1" spans="1:3">
      <c r="A23" s="263" t="s">
        <v>3099</v>
      </c>
      <c r="B23" s="263"/>
      <c r="C23" s="264"/>
    </row>
    <row r="24" s="253" customFormat="1" ht="20" customHeight="1" spans="1:3">
      <c r="A24" s="263" t="s">
        <v>3100</v>
      </c>
      <c r="B24" s="263"/>
      <c r="C24" s="264"/>
    </row>
    <row r="25" s="253" customFormat="1" ht="20" customHeight="1" spans="1:3">
      <c r="A25" s="263" t="s">
        <v>3101</v>
      </c>
      <c r="B25" s="263"/>
      <c r="C25" s="264"/>
    </row>
    <row r="26" s="253" customFormat="1" ht="20" customHeight="1" spans="1:3">
      <c r="A26" s="263" t="s">
        <v>3102</v>
      </c>
      <c r="B26" s="263"/>
      <c r="C26" s="264"/>
    </row>
    <row r="27" s="253" customFormat="1" ht="20" customHeight="1" spans="1:3">
      <c r="A27" s="263" t="s">
        <v>3103</v>
      </c>
      <c r="B27" s="263"/>
      <c r="C27" s="264"/>
    </row>
    <row r="28" s="253" customFormat="1" ht="20" customHeight="1" spans="1:3">
      <c r="A28" s="263" t="s">
        <v>3104</v>
      </c>
      <c r="B28" s="263"/>
      <c r="C28" s="264"/>
    </row>
    <row r="29" s="253" customFormat="1" ht="20" customHeight="1" spans="1:3">
      <c r="A29" s="263" t="s">
        <v>3105</v>
      </c>
      <c r="B29" s="263"/>
      <c r="C29" s="264"/>
    </row>
    <row r="30" s="253" customFormat="1" ht="20" customHeight="1" spans="1:3">
      <c r="A30" s="263" t="s">
        <v>3106</v>
      </c>
      <c r="B30" s="263"/>
      <c r="C30" s="264"/>
    </row>
    <row r="31" s="253" customFormat="1" ht="20" customHeight="1" spans="1:3">
      <c r="A31" s="263" t="s">
        <v>3107</v>
      </c>
      <c r="B31" s="263"/>
      <c r="C31" s="264"/>
    </row>
    <row r="32" s="253" customFormat="1" ht="20" customHeight="1" spans="1:3">
      <c r="A32" s="263" t="s">
        <v>3108</v>
      </c>
      <c r="B32" s="263"/>
      <c r="C32" s="264"/>
    </row>
    <row r="33" s="253" customFormat="1" ht="20" customHeight="1" spans="1:3">
      <c r="A33" s="263" t="s">
        <v>3109</v>
      </c>
      <c r="B33" s="263"/>
      <c r="C33" s="264"/>
    </row>
    <row r="34" s="253" customFormat="1" ht="20" customHeight="1" spans="1:3">
      <c r="A34" s="263" t="s">
        <v>3110</v>
      </c>
      <c r="B34" s="263"/>
      <c r="C34" s="264"/>
    </row>
    <row r="35" s="253" customFormat="1" ht="20" customHeight="1" spans="1:3">
      <c r="A35" s="263" t="s">
        <v>3111</v>
      </c>
      <c r="B35" s="263"/>
      <c r="C35" s="264"/>
    </row>
    <row r="36" s="253" customFormat="1" ht="20" customHeight="1" spans="1:3">
      <c r="A36" s="263" t="s">
        <v>3112</v>
      </c>
      <c r="B36" s="263"/>
      <c r="C36" s="264"/>
    </row>
    <row r="37" s="253" customFormat="1" ht="20" customHeight="1" spans="1:3">
      <c r="A37" s="263" t="s">
        <v>3113</v>
      </c>
      <c r="B37" s="263"/>
      <c r="C37" s="264"/>
    </row>
    <row r="38" s="253" customFormat="1" ht="20" customHeight="1" spans="1:3">
      <c r="A38" s="263" t="s">
        <v>3114</v>
      </c>
      <c r="B38" s="263"/>
      <c r="C38" s="264"/>
    </row>
    <row r="39" s="253" customFormat="1" ht="20" customHeight="1" spans="1:3">
      <c r="A39" s="263" t="s">
        <v>3115</v>
      </c>
      <c r="B39" s="263"/>
      <c r="C39" s="264"/>
    </row>
    <row r="40" s="253" customFormat="1" ht="20" customHeight="1" spans="1:3">
      <c r="A40" s="263" t="s">
        <v>3116</v>
      </c>
      <c r="B40" s="263"/>
      <c r="C40" s="264"/>
    </row>
    <row r="41" s="253" customFormat="1" ht="20" customHeight="1" spans="1:3">
      <c r="A41" s="263" t="s">
        <v>3117</v>
      </c>
      <c r="B41" s="263"/>
      <c r="C41" s="264"/>
    </row>
    <row r="42" s="253" customFormat="1" ht="20" customHeight="1" spans="1:3">
      <c r="A42" s="263" t="s">
        <v>3118</v>
      </c>
      <c r="B42" s="263"/>
      <c r="C42" s="264"/>
    </row>
    <row r="43" s="253" customFormat="1" ht="20" customHeight="1" spans="1:3">
      <c r="A43" s="263" t="s">
        <v>3119</v>
      </c>
      <c r="B43" s="263"/>
      <c r="C43" s="264"/>
    </row>
    <row r="44" s="253" customFormat="1" ht="20" customHeight="1" spans="1:3">
      <c r="A44" s="263" t="s">
        <v>3120</v>
      </c>
      <c r="B44" s="263"/>
      <c r="C44" s="264"/>
    </row>
    <row r="45" s="253" customFormat="1" ht="20" customHeight="1" spans="1:3">
      <c r="A45" s="263" t="s">
        <v>3121</v>
      </c>
      <c r="B45" s="263"/>
      <c r="C45" s="264"/>
    </row>
    <row r="46" s="253" customFormat="1" ht="20" customHeight="1" spans="1:3">
      <c r="A46" s="263" t="s">
        <v>3122</v>
      </c>
      <c r="B46" s="263"/>
      <c r="C46" s="264"/>
    </row>
    <row r="47" s="253" customFormat="1" ht="20" customHeight="1" spans="1:3">
      <c r="A47" s="263" t="s">
        <v>3123</v>
      </c>
      <c r="B47" s="263"/>
      <c r="C47" s="264"/>
    </row>
    <row r="48" s="253" customFormat="1" ht="20" customHeight="1" spans="1:3">
      <c r="A48" s="263"/>
      <c r="B48" s="263"/>
      <c r="C48" s="264"/>
    </row>
    <row r="49" s="251" customFormat="1" ht="20" customHeight="1" spans="1:3">
      <c r="A49" s="265"/>
      <c r="B49" s="265"/>
      <c r="C49" s="266"/>
    </row>
  </sheetData>
  <sheetProtection formatCells="0" insertHyperlinks="0" autoFilter="0"/>
  <mergeCells count="48">
    <mergeCell ref="A1:C1"/>
    <mergeCell ref="A2:C2"/>
    <mergeCell ref="A3:C3"/>
    <mergeCell ref="A4:B4"/>
    <mergeCell ref="A5:B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Zeros="0" workbookViewId="0">
      <selection activeCell="G20" sqref="G20"/>
    </sheetView>
  </sheetViews>
  <sheetFormatPr defaultColWidth="9" defaultRowHeight="15.75" outlineLevelCol="7"/>
  <cols>
    <col min="1" max="1" width="31.5" style="208" customWidth="1"/>
    <col min="2" max="3" width="9" style="208"/>
    <col min="4" max="4" width="11.5" style="208"/>
    <col min="5" max="5" width="40.375" style="208" customWidth="1"/>
    <col min="6" max="6" width="10.25" style="208"/>
    <col min="7" max="7" width="9" style="208"/>
    <col min="8" max="8" width="11.5" style="208"/>
    <col min="9" max="16384" width="9" style="208"/>
  </cols>
  <sheetData>
    <row r="1" spans="1:8">
      <c r="A1" s="209" t="s">
        <v>3124</v>
      </c>
      <c r="B1" s="210"/>
      <c r="C1" s="210"/>
      <c r="D1" s="211"/>
      <c r="E1" s="210"/>
      <c r="F1" s="210"/>
      <c r="G1" s="210"/>
      <c r="H1" s="241"/>
    </row>
    <row r="2" ht="27" spans="1:8">
      <c r="A2" s="212" t="s">
        <v>3125</v>
      </c>
      <c r="B2" s="212"/>
      <c r="C2" s="212"/>
      <c r="D2" s="213"/>
      <c r="E2" s="212"/>
      <c r="F2" s="212"/>
      <c r="G2" s="212"/>
      <c r="H2" s="212"/>
    </row>
    <row r="3" spans="1:8">
      <c r="A3" s="214"/>
      <c r="B3" s="214"/>
      <c r="C3" s="214"/>
      <c r="D3" s="215"/>
      <c r="E3" s="214"/>
      <c r="F3" s="242" t="s">
        <v>2</v>
      </c>
      <c r="G3" s="243"/>
      <c r="H3" s="243"/>
    </row>
    <row r="4" ht="47.25" spans="1:8">
      <c r="A4" s="216" t="s">
        <v>3</v>
      </c>
      <c r="B4" s="217" t="s">
        <v>3126</v>
      </c>
      <c r="C4" s="217" t="s">
        <v>5</v>
      </c>
      <c r="D4" s="218" t="s">
        <v>2802</v>
      </c>
      <c r="E4" s="244" t="s">
        <v>1512</v>
      </c>
      <c r="F4" s="217" t="s">
        <v>3126</v>
      </c>
      <c r="G4" s="217" t="s">
        <v>5</v>
      </c>
      <c r="H4" s="218" t="s">
        <v>2802</v>
      </c>
    </row>
    <row r="5" spans="1:8">
      <c r="A5" s="219" t="s">
        <v>11</v>
      </c>
      <c r="B5" s="220">
        <f>B6+B19</f>
        <v>3718</v>
      </c>
      <c r="C5" s="220">
        <f>C6+C19</f>
        <v>18338</v>
      </c>
      <c r="D5" s="221">
        <f>(C5-B5)/B5*100</f>
        <v>393.222162452932</v>
      </c>
      <c r="E5" s="245" t="s">
        <v>11</v>
      </c>
      <c r="F5" s="246">
        <f>F6+F19</f>
        <v>3718</v>
      </c>
      <c r="G5" s="246">
        <f>G6+G19</f>
        <v>18338</v>
      </c>
      <c r="H5" s="247">
        <f>(G5-F5)/F5*100</f>
        <v>393.222162452932</v>
      </c>
    </row>
    <row r="6" spans="1:8">
      <c r="A6" s="222" t="s">
        <v>12</v>
      </c>
      <c r="B6" s="223">
        <f>SUM(B7:B10)</f>
        <v>3500</v>
      </c>
      <c r="C6" s="223">
        <f>SUM(C7:C10)</f>
        <v>18000</v>
      </c>
      <c r="D6" s="221">
        <f>(C6-B6)/B6*100</f>
        <v>414.285714285714</v>
      </c>
      <c r="E6" s="248" t="s">
        <v>13</v>
      </c>
      <c r="F6" s="246">
        <f>F7+F12+F15+F17</f>
        <v>0</v>
      </c>
      <c r="G6" s="246">
        <f>G7+G12+G15+G17</f>
        <v>338</v>
      </c>
      <c r="H6" s="247"/>
    </row>
    <row r="7" spans="1:8">
      <c r="A7" s="224" t="s">
        <v>1513</v>
      </c>
      <c r="B7" s="225"/>
      <c r="C7" s="225"/>
      <c r="D7" s="221"/>
      <c r="E7" s="224" t="s">
        <v>1514</v>
      </c>
      <c r="F7" s="249">
        <f>SUM(F8:F11)</f>
        <v>0</v>
      </c>
      <c r="G7" s="249">
        <f>SUM(G8:G11)</f>
        <v>338</v>
      </c>
      <c r="H7" s="247"/>
    </row>
    <row r="8" spans="1:8">
      <c r="A8" s="224" t="s">
        <v>1515</v>
      </c>
      <c r="B8" s="226">
        <v>3500</v>
      </c>
      <c r="C8" s="226">
        <v>18000</v>
      </c>
      <c r="D8" s="221">
        <f>(C8-B8)/B8*100</f>
        <v>414.285714285714</v>
      </c>
      <c r="E8" s="228" t="s">
        <v>1516</v>
      </c>
      <c r="F8" s="249"/>
      <c r="G8" s="249"/>
      <c r="H8" s="247"/>
    </row>
    <row r="9" spans="1:8">
      <c r="A9" s="224" t="s">
        <v>1517</v>
      </c>
      <c r="B9" s="225"/>
      <c r="C9" s="225"/>
      <c r="D9" s="227"/>
      <c r="E9" s="228" t="s">
        <v>1518</v>
      </c>
      <c r="F9" s="249"/>
      <c r="G9" s="249"/>
      <c r="H9" s="247"/>
    </row>
    <row r="10" spans="1:8">
      <c r="A10" s="224" t="s">
        <v>1519</v>
      </c>
      <c r="B10" s="225"/>
      <c r="C10" s="225"/>
      <c r="D10" s="227"/>
      <c r="E10" s="228" t="s">
        <v>1520</v>
      </c>
      <c r="F10" s="249"/>
      <c r="G10" s="249">
        <v>338</v>
      </c>
      <c r="H10" s="247"/>
    </row>
    <row r="11" spans="1:8">
      <c r="A11" s="228"/>
      <c r="B11" s="229"/>
      <c r="C11" s="229"/>
      <c r="D11" s="230"/>
      <c r="E11" s="228" t="s">
        <v>1521</v>
      </c>
      <c r="F11" s="249"/>
      <c r="G11" s="249"/>
      <c r="H11" s="247"/>
    </row>
    <row r="12" spans="1:8">
      <c r="A12" s="228"/>
      <c r="B12" s="229"/>
      <c r="C12" s="229"/>
      <c r="D12" s="230"/>
      <c r="E12" s="224" t="s">
        <v>1522</v>
      </c>
      <c r="F12" s="249">
        <f>SUM(F13:F14)</f>
        <v>0</v>
      </c>
      <c r="G12" s="249"/>
      <c r="H12" s="247"/>
    </row>
    <row r="13" spans="1:8">
      <c r="A13" s="228"/>
      <c r="B13" s="229"/>
      <c r="C13" s="229"/>
      <c r="D13" s="230"/>
      <c r="E13" s="250" t="s">
        <v>1523</v>
      </c>
      <c r="F13" s="249"/>
      <c r="G13" s="249"/>
      <c r="H13" s="247"/>
    </row>
    <row r="14" spans="1:8">
      <c r="A14" s="231"/>
      <c r="B14" s="229"/>
      <c r="C14" s="229"/>
      <c r="D14" s="230"/>
      <c r="E14" s="228" t="s">
        <v>1524</v>
      </c>
      <c r="F14" s="249"/>
      <c r="G14" s="249"/>
      <c r="H14" s="247"/>
    </row>
    <row r="15" spans="1:8">
      <c r="A15" s="231"/>
      <c r="B15" s="229"/>
      <c r="C15" s="229"/>
      <c r="D15" s="230"/>
      <c r="E15" s="224" t="s">
        <v>1525</v>
      </c>
      <c r="F15" s="249">
        <f>F16</f>
        <v>0</v>
      </c>
      <c r="G15" s="249"/>
      <c r="H15" s="247"/>
    </row>
    <row r="16" spans="1:8">
      <c r="A16" s="231"/>
      <c r="B16" s="229"/>
      <c r="C16" s="229"/>
      <c r="D16" s="230"/>
      <c r="E16" s="228" t="s">
        <v>1526</v>
      </c>
      <c r="F16" s="249"/>
      <c r="G16" s="249"/>
      <c r="H16" s="247"/>
    </row>
    <row r="17" spans="1:8">
      <c r="A17" s="231"/>
      <c r="B17" s="229"/>
      <c r="C17" s="229"/>
      <c r="D17" s="230"/>
      <c r="E17" s="224" t="s">
        <v>1527</v>
      </c>
      <c r="F17" s="249">
        <f>F18</f>
        <v>0</v>
      </c>
      <c r="G17" s="249"/>
      <c r="H17" s="247"/>
    </row>
    <row r="18" spans="1:8">
      <c r="A18" s="232"/>
      <c r="B18" s="233"/>
      <c r="C18" s="233"/>
      <c r="D18" s="234"/>
      <c r="E18" s="228" t="s">
        <v>1528</v>
      </c>
      <c r="F18" s="249"/>
      <c r="G18" s="249"/>
      <c r="H18" s="247"/>
    </row>
    <row r="19" spans="1:8">
      <c r="A19" s="222" t="s">
        <v>60</v>
      </c>
      <c r="B19" s="235">
        <f>SUM(B20:B21)</f>
        <v>218</v>
      </c>
      <c r="C19" s="235">
        <f>C20+C21</f>
        <v>338</v>
      </c>
      <c r="D19" s="236"/>
      <c r="E19" s="222" t="s">
        <v>61</v>
      </c>
      <c r="F19" s="246">
        <f>SUM(F20:F22)</f>
        <v>3718</v>
      </c>
      <c r="G19" s="246">
        <f>SUM(G20:G22)</f>
        <v>18000</v>
      </c>
      <c r="H19" s="247"/>
    </row>
    <row r="20" spans="1:8">
      <c r="A20" s="237" t="s">
        <v>62</v>
      </c>
      <c r="B20" s="225">
        <v>121</v>
      </c>
      <c r="C20" s="225">
        <v>120</v>
      </c>
      <c r="D20" s="234"/>
      <c r="E20" s="237" t="s">
        <v>1529</v>
      </c>
      <c r="F20" s="249">
        <v>3500</v>
      </c>
      <c r="G20" s="249">
        <v>18000</v>
      </c>
      <c r="H20" s="247"/>
    </row>
    <row r="21" spans="1:8">
      <c r="A21" s="237" t="s">
        <v>1530</v>
      </c>
      <c r="B21" s="225">
        <v>97</v>
      </c>
      <c r="C21" s="225">
        <v>218</v>
      </c>
      <c r="D21" s="234"/>
      <c r="E21" s="237" t="s">
        <v>1531</v>
      </c>
      <c r="F21" s="249"/>
      <c r="G21" s="249"/>
      <c r="H21" s="247"/>
    </row>
    <row r="22" spans="1:8">
      <c r="A22" s="232"/>
      <c r="B22" s="233"/>
      <c r="C22" s="233"/>
      <c r="D22" s="234"/>
      <c r="E22" s="237" t="s">
        <v>1532</v>
      </c>
      <c r="F22" s="249">
        <v>218</v>
      </c>
      <c r="G22" s="249"/>
      <c r="H22" s="247"/>
    </row>
    <row r="23" ht="56" customHeight="1" spans="1:8">
      <c r="A23" s="238" t="s">
        <v>3127</v>
      </c>
      <c r="B23" s="239"/>
      <c r="C23" s="239"/>
      <c r="D23" s="240"/>
      <c r="E23" s="239"/>
      <c r="F23" s="239"/>
      <c r="G23" s="239"/>
      <c r="H23" s="239"/>
    </row>
  </sheetData>
  <mergeCells count="4">
    <mergeCell ref="A1:E1"/>
    <mergeCell ref="A2:H2"/>
    <mergeCell ref="F3:H3"/>
    <mergeCell ref="A23:H2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Zeros="0" workbookViewId="0">
      <selection activeCell="D15" sqref="D15"/>
    </sheetView>
  </sheetViews>
  <sheetFormatPr defaultColWidth="9" defaultRowHeight="15.75" outlineLevelCol="7"/>
  <cols>
    <col min="1" max="1" width="31.5" style="208" customWidth="1"/>
    <col min="2" max="3" width="9" style="208"/>
    <col min="4" max="4" width="11.5" style="208"/>
    <col min="5" max="5" width="40.375" style="208" customWidth="1"/>
    <col min="6" max="6" width="10.25" style="208"/>
    <col min="7" max="7" width="9" style="208"/>
    <col min="8" max="8" width="11.5" style="208"/>
    <col min="9" max="16384" width="9" style="208"/>
  </cols>
  <sheetData>
    <row r="1" spans="1:8">
      <c r="A1" s="209" t="s">
        <v>3128</v>
      </c>
      <c r="B1" s="210"/>
      <c r="C1" s="210"/>
      <c r="D1" s="211"/>
      <c r="E1" s="210"/>
      <c r="F1" s="210"/>
      <c r="G1" s="210"/>
      <c r="H1" s="241"/>
    </row>
    <row r="2" ht="27" spans="1:8">
      <c r="A2" s="212" t="s">
        <v>3129</v>
      </c>
      <c r="B2" s="212"/>
      <c r="C2" s="212"/>
      <c r="D2" s="213"/>
      <c r="E2" s="212"/>
      <c r="F2" s="212"/>
      <c r="G2" s="212"/>
      <c r="H2" s="212"/>
    </row>
    <row r="3" spans="1:8">
      <c r="A3" s="214"/>
      <c r="B3" s="214"/>
      <c r="C3" s="214"/>
      <c r="D3" s="215"/>
      <c r="E3" s="214"/>
      <c r="F3" s="242" t="s">
        <v>2</v>
      </c>
      <c r="G3" s="243"/>
      <c r="H3" s="243"/>
    </row>
    <row r="4" ht="47.25" spans="1:8">
      <c r="A4" s="216" t="s">
        <v>3</v>
      </c>
      <c r="B4" s="217" t="s">
        <v>3126</v>
      </c>
      <c r="C4" s="217" t="s">
        <v>5</v>
      </c>
      <c r="D4" s="218" t="s">
        <v>2802</v>
      </c>
      <c r="E4" s="244" t="s">
        <v>1512</v>
      </c>
      <c r="F4" s="217" t="s">
        <v>3126</v>
      </c>
      <c r="G4" s="217" t="s">
        <v>5</v>
      </c>
      <c r="H4" s="218" t="s">
        <v>2802</v>
      </c>
    </row>
    <row r="5" spans="1:8">
      <c r="A5" s="219" t="s">
        <v>11</v>
      </c>
      <c r="B5" s="220">
        <f t="shared" ref="B5:G5" si="0">B6+B19</f>
        <v>3718</v>
      </c>
      <c r="C5" s="220">
        <f t="shared" si="0"/>
        <v>18338</v>
      </c>
      <c r="D5" s="221">
        <f>(C5-B5)/B5*100</f>
        <v>393.222162452932</v>
      </c>
      <c r="E5" s="245" t="s">
        <v>11</v>
      </c>
      <c r="F5" s="246">
        <f t="shared" si="0"/>
        <v>3718</v>
      </c>
      <c r="G5" s="246">
        <f t="shared" si="0"/>
        <v>18338</v>
      </c>
      <c r="H5" s="247">
        <f>(G5-F5)/F5*100</f>
        <v>393.222162452932</v>
      </c>
    </row>
    <row r="6" spans="1:8">
      <c r="A6" s="222" t="s">
        <v>12</v>
      </c>
      <c r="B6" s="223">
        <f>SUM(B7:B10)</f>
        <v>3500</v>
      </c>
      <c r="C6" s="223">
        <f>SUM(C7:C10)</f>
        <v>18000</v>
      </c>
      <c r="D6" s="221">
        <f>(C6-B6)/B6*100</f>
        <v>414.285714285714</v>
      </c>
      <c r="E6" s="248" t="s">
        <v>13</v>
      </c>
      <c r="F6" s="246">
        <f>F7+F12+F15+F17</f>
        <v>0</v>
      </c>
      <c r="G6" s="246">
        <f>G7+G12+G15+G17</f>
        <v>338</v>
      </c>
      <c r="H6" s="247"/>
    </row>
    <row r="7" spans="1:8">
      <c r="A7" s="224" t="s">
        <v>1513</v>
      </c>
      <c r="B7" s="225"/>
      <c r="C7" s="225"/>
      <c r="D7" s="221"/>
      <c r="E7" s="224" t="s">
        <v>1514</v>
      </c>
      <c r="F7" s="249">
        <f>SUM(F8:F11)</f>
        <v>0</v>
      </c>
      <c r="G7" s="249">
        <f>SUM(G8:G11)</f>
        <v>338</v>
      </c>
      <c r="H7" s="247"/>
    </row>
    <row r="8" spans="1:8">
      <c r="A8" s="224" t="s">
        <v>1515</v>
      </c>
      <c r="B8" s="226">
        <v>3500</v>
      </c>
      <c r="C8" s="226">
        <v>18000</v>
      </c>
      <c r="D8" s="221">
        <f>(C8-B8)/B8*100</f>
        <v>414.285714285714</v>
      </c>
      <c r="E8" s="228" t="s">
        <v>1516</v>
      </c>
      <c r="F8" s="249"/>
      <c r="G8" s="249"/>
      <c r="H8" s="247"/>
    </row>
    <row r="9" spans="1:8">
      <c r="A9" s="224" t="s">
        <v>1517</v>
      </c>
      <c r="B9" s="225"/>
      <c r="C9" s="225"/>
      <c r="D9" s="227"/>
      <c r="E9" s="228" t="s">
        <v>1518</v>
      </c>
      <c r="F9" s="249"/>
      <c r="G9" s="249"/>
      <c r="H9" s="247"/>
    </row>
    <row r="10" spans="1:8">
      <c r="A10" s="224" t="s">
        <v>1519</v>
      </c>
      <c r="B10" s="225"/>
      <c r="C10" s="225"/>
      <c r="D10" s="227"/>
      <c r="E10" s="228" t="s">
        <v>1520</v>
      </c>
      <c r="F10" s="249"/>
      <c r="G10" s="249">
        <v>338</v>
      </c>
      <c r="H10" s="247"/>
    </row>
    <row r="11" spans="1:8">
      <c r="A11" s="228"/>
      <c r="B11" s="229"/>
      <c r="C11" s="229"/>
      <c r="D11" s="230"/>
      <c r="E11" s="228" t="s">
        <v>1521</v>
      </c>
      <c r="F11" s="249"/>
      <c r="G11" s="249"/>
      <c r="H11" s="247"/>
    </row>
    <row r="12" spans="1:8">
      <c r="A12" s="228"/>
      <c r="B12" s="229"/>
      <c r="C12" s="229"/>
      <c r="D12" s="230"/>
      <c r="E12" s="224" t="s">
        <v>1522</v>
      </c>
      <c r="F12" s="249">
        <f>SUM(F13:F14)</f>
        <v>0</v>
      </c>
      <c r="G12" s="249"/>
      <c r="H12" s="247"/>
    </row>
    <row r="13" spans="1:8">
      <c r="A13" s="228"/>
      <c r="B13" s="229"/>
      <c r="C13" s="229"/>
      <c r="D13" s="230"/>
      <c r="E13" s="250" t="s">
        <v>1523</v>
      </c>
      <c r="F13" s="249"/>
      <c r="G13" s="249"/>
      <c r="H13" s="247"/>
    </row>
    <row r="14" spans="1:8">
      <c r="A14" s="231"/>
      <c r="B14" s="229"/>
      <c r="C14" s="229"/>
      <c r="D14" s="230"/>
      <c r="E14" s="228" t="s">
        <v>1524</v>
      </c>
      <c r="F14" s="249"/>
      <c r="G14" s="249"/>
      <c r="H14" s="247"/>
    </row>
    <row r="15" spans="1:8">
      <c r="A15" s="231"/>
      <c r="B15" s="229"/>
      <c r="C15" s="229"/>
      <c r="D15" s="230"/>
      <c r="E15" s="224" t="s">
        <v>1525</v>
      </c>
      <c r="F15" s="249">
        <f>F16</f>
        <v>0</v>
      </c>
      <c r="G15" s="249"/>
      <c r="H15" s="247"/>
    </row>
    <row r="16" spans="1:8">
      <c r="A16" s="231"/>
      <c r="B16" s="229"/>
      <c r="C16" s="229"/>
      <c r="D16" s="230"/>
      <c r="E16" s="228" t="s">
        <v>1526</v>
      </c>
      <c r="F16" s="249"/>
      <c r="G16" s="249"/>
      <c r="H16" s="247"/>
    </row>
    <row r="17" spans="1:8">
      <c r="A17" s="231"/>
      <c r="B17" s="229"/>
      <c r="C17" s="229"/>
      <c r="D17" s="230"/>
      <c r="E17" s="224" t="s">
        <v>1527</v>
      </c>
      <c r="F17" s="249">
        <f>F18</f>
        <v>0</v>
      </c>
      <c r="G17" s="249"/>
      <c r="H17" s="247"/>
    </row>
    <row r="18" spans="1:8">
      <c r="A18" s="232"/>
      <c r="B18" s="233"/>
      <c r="C18" s="233"/>
      <c r="D18" s="234"/>
      <c r="E18" s="228" t="s">
        <v>1528</v>
      </c>
      <c r="F18" s="249"/>
      <c r="G18" s="249"/>
      <c r="H18" s="247"/>
    </row>
    <row r="19" spans="1:8">
      <c r="A19" s="222" t="s">
        <v>60</v>
      </c>
      <c r="B19" s="235">
        <f>SUM(B20:B21)</f>
        <v>218</v>
      </c>
      <c r="C19" s="235">
        <f>C20+C21</f>
        <v>338</v>
      </c>
      <c r="D19" s="236"/>
      <c r="E19" s="222" t="s">
        <v>61</v>
      </c>
      <c r="F19" s="246">
        <f>SUM(F20:F22)</f>
        <v>3718</v>
      </c>
      <c r="G19" s="246">
        <f>SUM(G20:G22)</f>
        <v>18000</v>
      </c>
      <c r="H19" s="247"/>
    </row>
    <row r="20" spans="1:8">
      <c r="A20" s="237" t="s">
        <v>62</v>
      </c>
      <c r="B20" s="225">
        <v>121</v>
      </c>
      <c r="C20" s="225">
        <v>120</v>
      </c>
      <c r="D20" s="234"/>
      <c r="E20" s="237" t="s">
        <v>1529</v>
      </c>
      <c r="F20" s="249">
        <v>3500</v>
      </c>
      <c r="G20" s="249">
        <v>18000</v>
      </c>
      <c r="H20" s="247"/>
    </row>
    <row r="21" spans="1:8">
      <c r="A21" s="237" t="s">
        <v>1530</v>
      </c>
      <c r="B21" s="225">
        <v>97</v>
      </c>
      <c r="C21" s="225">
        <v>218</v>
      </c>
      <c r="D21" s="234"/>
      <c r="E21" s="237" t="s">
        <v>1531</v>
      </c>
      <c r="F21" s="249"/>
      <c r="G21" s="249"/>
      <c r="H21" s="247"/>
    </row>
    <row r="22" spans="1:8">
      <c r="A22" s="232"/>
      <c r="B22" s="233"/>
      <c r="C22" s="233"/>
      <c r="D22" s="234"/>
      <c r="E22" s="237" t="s">
        <v>1532</v>
      </c>
      <c r="F22" s="249">
        <v>218</v>
      </c>
      <c r="G22" s="249"/>
      <c r="H22" s="247"/>
    </row>
    <row r="23" ht="57" customHeight="1" spans="1:8">
      <c r="A23" s="238" t="s">
        <v>3130</v>
      </c>
      <c r="B23" s="239"/>
      <c r="C23" s="239"/>
      <c r="D23" s="240"/>
      <c r="E23" s="239"/>
      <c r="F23" s="239"/>
      <c r="G23" s="239"/>
      <c r="H23" s="239"/>
    </row>
  </sheetData>
  <mergeCells count="4">
    <mergeCell ref="A1:E1"/>
    <mergeCell ref="A2:H2"/>
    <mergeCell ref="F3:H3"/>
    <mergeCell ref="A23:H2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showZeros="0" workbookViewId="0">
      <selection activeCell="A2" sqref="A2:H2"/>
    </sheetView>
  </sheetViews>
  <sheetFormatPr defaultColWidth="9" defaultRowHeight="15.75" outlineLevelCol="7"/>
  <cols>
    <col min="1" max="1" width="38.1333333333333" style="184" customWidth="1"/>
    <col min="2" max="2" width="8" style="183" customWidth="1"/>
    <col min="3" max="3" width="8.89166666666667" style="183" customWidth="1"/>
    <col min="4" max="4" width="13.5" style="183" customWidth="1"/>
    <col min="5" max="5" width="46" style="183" customWidth="1"/>
    <col min="6" max="6" width="8" style="183" customWidth="1"/>
    <col min="7" max="7" width="8.89166666666667" style="183" customWidth="1"/>
    <col min="8" max="8" width="13.5" style="183" customWidth="1"/>
    <col min="9" max="251" width="9" style="183"/>
    <col min="252" max="252" width="36.75" style="183" customWidth="1"/>
    <col min="253" max="253" width="11.6333333333333" style="183" customWidth="1"/>
    <col min="254" max="254" width="8.13333333333333" style="183" customWidth="1"/>
    <col min="255" max="255" width="36.5" style="183" customWidth="1"/>
    <col min="256" max="256" width="10.75" style="183" customWidth="1"/>
    <col min="257" max="257" width="8.13333333333333" style="183" customWidth="1"/>
    <col min="258" max="258" width="9.13333333333333" style="183" customWidth="1"/>
    <col min="259" max="262" width="9" style="183" hidden="1" customWidth="1"/>
    <col min="263" max="507" width="9" style="183"/>
    <col min="508" max="508" width="36.75" style="183" customWidth="1"/>
    <col min="509" max="509" width="11.6333333333333" style="183" customWidth="1"/>
    <col min="510" max="510" width="8.13333333333333" style="183" customWidth="1"/>
    <col min="511" max="511" width="36.5" style="183" customWidth="1"/>
    <col min="512" max="512" width="10.75" style="183" customWidth="1"/>
    <col min="513" max="513" width="8.13333333333333" style="183" customWidth="1"/>
    <col min="514" max="514" width="9.13333333333333" style="183" customWidth="1"/>
    <col min="515" max="518" width="9" style="183" hidden="1" customWidth="1"/>
    <col min="519" max="763" width="9" style="183"/>
    <col min="764" max="764" width="36.75" style="183" customWidth="1"/>
    <col min="765" max="765" width="11.6333333333333" style="183" customWidth="1"/>
    <col min="766" max="766" width="8.13333333333333" style="183" customWidth="1"/>
    <col min="767" max="767" width="36.5" style="183" customWidth="1"/>
    <col min="768" max="768" width="10.75" style="183" customWidth="1"/>
    <col min="769" max="769" width="8.13333333333333" style="183" customWidth="1"/>
    <col min="770" max="770" width="9.13333333333333" style="183" customWidth="1"/>
    <col min="771" max="774" width="9" style="183" hidden="1" customWidth="1"/>
    <col min="775" max="1019" width="9" style="183"/>
    <col min="1020" max="1020" width="36.75" style="183" customWidth="1"/>
    <col min="1021" max="1021" width="11.6333333333333" style="183" customWidth="1"/>
    <col min="1022" max="1022" width="8.13333333333333" style="183" customWidth="1"/>
    <col min="1023" max="1023" width="36.5" style="183" customWidth="1"/>
    <col min="1024" max="1024" width="10.75" style="183" customWidth="1"/>
    <col min="1025" max="1025" width="8.13333333333333" style="183" customWidth="1"/>
    <col min="1026" max="1026" width="9.13333333333333" style="183" customWidth="1"/>
    <col min="1027" max="1030" width="9" style="183" hidden="1" customWidth="1"/>
    <col min="1031" max="1275" width="9" style="183"/>
    <col min="1276" max="1276" width="36.75" style="183" customWidth="1"/>
    <col min="1277" max="1277" width="11.6333333333333" style="183" customWidth="1"/>
    <col min="1278" max="1278" width="8.13333333333333" style="183" customWidth="1"/>
    <col min="1279" max="1279" width="36.5" style="183" customWidth="1"/>
    <col min="1280" max="1280" width="10.75" style="183" customWidth="1"/>
    <col min="1281" max="1281" width="8.13333333333333" style="183" customWidth="1"/>
    <col min="1282" max="1282" width="9.13333333333333" style="183" customWidth="1"/>
    <col min="1283" max="1286" width="9" style="183" hidden="1" customWidth="1"/>
    <col min="1287" max="1531" width="9" style="183"/>
    <col min="1532" max="1532" width="36.75" style="183" customWidth="1"/>
    <col min="1533" max="1533" width="11.6333333333333" style="183" customWidth="1"/>
    <col min="1534" max="1534" width="8.13333333333333" style="183" customWidth="1"/>
    <col min="1535" max="1535" width="36.5" style="183" customWidth="1"/>
    <col min="1536" max="1536" width="10.75" style="183" customWidth="1"/>
    <col min="1537" max="1537" width="8.13333333333333" style="183" customWidth="1"/>
    <col min="1538" max="1538" width="9.13333333333333" style="183" customWidth="1"/>
    <col min="1539" max="1542" width="9" style="183" hidden="1" customWidth="1"/>
    <col min="1543" max="1787" width="9" style="183"/>
    <col min="1788" max="1788" width="36.75" style="183" customWidth="1"/>
    <col min="1789" max="1789" width="11.6333333333333" style="183" customWidth="1"/>
    <col min="1790" max="1790" width="8.13333333333333" style="183" customWidth="1"/>
    <col min="1791" max="1791" width="36.5" style="183" customWidth="1"/>
    <col min="1792" max="1792" width="10.75" style="183" customWidth="1"/>
    <col min="1793" max="1793" width="8.13333333333333" style="183" customWidth="1"/>
    <col min="1794" max="1794" width="9.13333333333333" style="183" customWidth="1"/>
    <col min="1795" max="1798" width="9" style="183" hidden="1" customWidth="1"/>
    <col min="1799" max="2043" width="9" style="183"/>
    <col min="2044" max="2044" width="36.75" style="183" customWidth="1"/>
    <col min="2045" max="2045" width="11.6333333333333" style="183" customWidth="1"/>
    <col min="2046" max="2046" width="8.13333333333333" style="183" customWidth="1"/>
    <col min="2047" max="2047" width="36.5" style="183" customWidth="1"/>
    <col min="2048" max="2048" width="10.75" style="183" customWidth="1"/>
    <col min="2049" max="2049" width="8.13333333333333" style="183" customWidth="1"/>
    <col min="2050" max="2050" width="9.13333333333333" style="183" customWidth="1"/>
    <col min="2051" max="2054" width="9" style="183" hidden="1" customWidth="1"/>
    <col min="2055" max="2299" width="9" style="183"/>
    <col min="2300" max="2300" width="36.75" style="183" customWidth="1"/>
    <col min="2301" max="2301" width="11.6333333333333" style="183" customWidth="1"/>
    <col min="2302" max="2302" width="8.13333333333333" style="183" customWidth="1"/>
    <col min="2303" max="2303" width="36.5" style="183" customWidth="1"/>
    <col min="2304" max="2304" width="10.75" style="183" customWidth="1"/>
    <col min="2305" max="2305" width="8.13333333333333" style="183" customWidth="1"/>
    <col min="2306" max="2306" width="9.13333333333333" style="183" customWidth="1"/>
    <col min="2307" max="2310" width="9" style="183" hidden="1" customWidth="1"/>
    <col min="2311" max="2555" width="9" style="183"/>
    <col min="2556" max="2556" width="36.75" style="183" customWidth="1"/>
    <col min="2557" max="2557" width="11.6333333333333" style="183" customWidth="1"/>
    <col min="2558" max="2558" width="8.13333333333333" style="183" customWidth="1"/>
    <col min="2559" max="2559" width="36.5" style="183" customWidth="1"/>
    <col min="2560" max="2560" width="10.75" style="183" customWidth="1"/>
    <col min="2561" max="2561" width="8.13333333333333" style="183" customWidth="1"/>
    <col min="2562" max="2562" width="9.13333333333333" style="183" customWidth="1"/>
    <col min="2563" max="2566" width="9" style="183" hidden="1" customWidth="1"/>
    <col min="2567" max="2811" width="9" style="183"/>
    <col min="2812" max="2812" width="36.75" style="183" customWidth="1"/>
    <col min="2813" max="2813" width="11.6333333333333" style="183" customWidth="1"/>
    <col min="2814" max="2814" width="8.13333333333333" style="183" customWidth="1"/>
    <col min="2815" max="2815" width="36.5" style="183" customWidth="1"/>
    <col min="2816" max="2816" width="10.75" style="183" customWidth="1"/>
    <col min="2817" max="2817" width="8.13333333333333" style="183" customWidth="1"/>
    <col min="2818" max="2818" width="9.13333333333333" style="183" customWidth="1"/>
    <col min="2819" max="2822" width="9" style="183" hidden="1" customWidth="1"/>
    <col min="2823" max="3067" width="9" style="183"/>
    <col min="3068" max="3068" width="36.75" style="183" customWidth="1"/>
    <col min="3069" max="3069" width="11.6333333333333" style="183" customWidth="1"/>
    <col min="3070" max="3070" width="8.13333333333333" style="183" customWidth="1"/>
    <col min="3071" max="3071" width="36.5" style="183" customWidth="1"/>
    <col min="3072" max="3072" width="10.75" style="183" customWidth="1"/>
    <col min="3073" max="3073" width="8.13333333333333" style="183" customWidth="1"/>
    <col min="3074" max="3074" width="9.13333333333333" style="183" customWidth="1"/>
    <col min="3075" max="3078" width="9" style="183" hidden="1" customWidth="1"/>
    <col min="3079" max="3323" width="9" style="183"/>
    <col min="3324" max="3324" width="36.75" style="183" customWidth="1"/>
    <col min="3325" max="3325" width="11.6333333333333" style="183" customWidth="1"/>
    <col min="3326" max="3326" width="8.13333333333333" style="183" customWidth="1"/>
    <col min="3327" max="3327" width="36.5" style="183" customWidth="1"/>
    <col min="3328" max="3328" width="10.75" style="183" customWidth="1"/>
    <col min="3329" max="3329" width="8.13333333333333" style="183" customWidth="1"/>
    <col min="3330" max="3330" width="9.13333333333333" style="183" customWidth="1"/>
    <col min="3331" max="3334" width="9" style="183" hidden="1" customWidth="1"/>
    <col min="3335" max="3579" width="9" style="183"/>
    <col min="3580" max="3580" width="36.75" style="183" customWidth="1"/>
    <col min="3581" max="3581" width="11.6333333333333" style="183" customWidth="1"/>
    <col min="3582" max="3582" width="8.13333333333333" style="183" customWidth="1"/>
    <col min="3583" max="3583" width="36.5" style="183" customWidth="1"/>
    <col min="3584" max="3584" width="10.75" style="183" customWidth="1"/>
    <col min="3585" max="3585" width="8.13333333333333" style="183" customWidth="1"/>
    <col min="3586" max="3586" width="9.13333333333333" style="183" customWidth="1"/>
    <col min="3587" max="3590" width="9" style="183" hidden="1" customWidth="1"/>
    <col min="3591" max="3835" width="9" style="183"/>
    <col min="3836" max="3836" width="36.75" style="183" customWidth="1"/>
    <col min="3837" max="3837" width="11.6333333333333" style="183" customWidth="1"/>
    <col min="3838" max="3838" width="8.13333333333333" style="183" customWidth="1"/>
    <col min="3839" max="3839" width="36.5" style="183" customWidth="1"/>
    <col min="3840" max="3840" width="10.75" style="183" customWidth="1"/>
    <col min="3841" max="3841" width="8.13333333333333" style="183" customWidth="1"/>
    <col min="3842" max="3842" width="9.13333333333333" style="183" customWidth="1"/>
    <col min="3843" max="3846" width="9" style="183" hidden="1" customWidth="1"/>
    <col min="3847" max="4091" width="9" style="183"/>
    <col min="4092" max="4092" width="36.75" style="183" customWidth="1"/>
    <col min="4093" max="4093" width="11.6333333333333" style="183" customWidth="1"/>
    <col min="4094" max="4094" width="8.13333333333333" style="183" customWidth="1"/>
    <col min="4095" max="4095" width="36.5" style="183" customWidth="1"/>
    <col min="4096" max="4096" width="10.75" style="183" customWidth="1"/>
    <col min="4097" max="4097" width="8.13333333333333" style="183" customWidth="1"/>
    <col min="4098" max="4098" width="9.13333333333333" style="183" customWidth="1"/>
    <col min="4099" max="4102" width="9" style="183" hidden="1" customWidth="1"/>
    <col min="4103" max="4347" width="9" style="183"/>
    <col min="4348" max="4348" width="36.75" style="183" customWidth="1"/>
    <col min="4349" max="4349" width="11.6333333333333" style="183" customWidth="1"/>
    <col min="4350" max="4350" width="8.13333333333333" style="183" customWidth="1"/>
    <col min="4351" max="4351" width="36.5" style="183" customWidth="1"/>
    <col min="4352" max="4352" width="10.75" style="183" customWidth="1"/>
    <col min="4353" max="4353" width="8.13333333333333" style="183" customWidth="1"/>
    <col min="4354" max="4354" width="9.13333333333333" style="183" customWidth="1"/>
    <col min="4355" max="4358" width="9" style="183" hidden="1" customWidth="1"/>
    <col min="4359" max="4603" width="9" style="183"/>
    <col min="4604" max="4604" width="36.75" style="183" customWidth="1"/>
    <col min="4605" max="4605" width="11.6333333333333" style="183" customWidth="1"/>
    <col min="4606" max="4606" width="8.13333333333333" style="183" customWidth="1"/>
    <col min="4607" max="4607" width="36.5" style="183" customWidth="1"/>
    <col min="4608" max="4608" width="10.75" style="183" customWidth="1"/>
    <col min="4609" max="4609" width="8.13333333333333" style="183" customWidth="1"/>
    <col min="4610" max="4610" width="9.13333333333333" style="183" customWidth="1"/>
    <col min="4611" max="4614" width="9" style="183" hidden="1" customWidth="1"/>
    <col min="4615" max="4859" width="9" style="183"/>
    <col min="4860" max="4860" width="36.75" style="183" customWidth="1"/>
    <col min="4861" max="4861" width="11.6333333333333" style="183" customWidth="1"/>
    <col min="4862" max="4862" width="8.13333333333333" style="183" customWidth="1"/>
    <col min="4863" max="4863" width="36.5" style="183" customWidth="1"/>
    <col min="4864" max="4864" width="10.75" style="183" customWidth="1"/>
    <col min="4865" max="4865" width="8.13333333333333" style="183" customWidth="1"/>
    <col min="4866" max="4866" width="9.13333333333333" style="183" customWidth="1"/>
    <col min="4867" max="4870" width="9" style="183" hidden="1" customWidth="1"/>
    <col min="4871" max="5115" width="9" style="183"/>
    <col min="5116" max="5116" width="36.75" style="183" customWidth="1"/>
    <col min="5117" max="5117" width="11.6333333333333" style="183" customWidth="1"/>
    <col min="5118" max="5118" width="8.13333333333333" style="183" customWidth="1"/>
    <col min="5119" max="5119" width="36.5" style="183" customWidth="1"/>
    <col min="5120" max="5120" width="10.75" style="183" customWidth="1"/>
    <col min="5121" max="5121" width="8.13333333333333" style="183" customWidth="1"/>
    <col min="5122" max="5122" width="9.13333333333333" style="183" customWidth="1"/>
    <col min="5123" max="5126" width="9" style="183" hidden="1" customWidth="1"/>
    <col min="5127" max="5371" width="9" style="183"/>
    <col min="5372" max="5372" width="36.75" style="183" customWidth="1"/>
    <col min="5373" max="5373" width="11.6333333333333" style="183" customWidth="1"/>
    <col min="5374" max="5374" width="8.13333333333333" style="183" customWidth="1"/>
    <col min="5375" max="5375" width="36.5" style="183" customWidth="1"/>
    <col min="5376" max="5376" width="10.75" style="183" customWidth="1"/>
    <col min="5377" max="5377" width="8.13333333333333" style="183" customWidth="1"/>
    <col min="5378" max="5378" width="9.13333333333333" style="183" customWidth="1"/>
    <col min="5379" max="5382" width="9" style="183" hidden="1" customWidth="1"/>
    <col min="5383" max="5627" width="9" style="183"/>
    <col min="5628" max="5628" width="36.75" style="183" customWidth="1"/>
    <col min="5629" max="5629" width="11.6333333333333" style="183" customWidth="1"/>
    <col min="5630" max="5630" width="8.13333333333333" style="183" customWidth="1"/>
    <col min="5631" max="5631" width="36.5" style="183" customWidth="1"/>
    <col min="5632" max="5632" width="10.75" style="183" customWidth="1"/>
    <col min="5633" max="5633" width="8.13333333333333" style="183" customWidth="1"/>
    <col min="5634" max="5634" width="9.13333333333333" style="183" customWidth="1"/>
    <col min="5635" max="5638" width="9" style="183" hidden="1" customWidth="1"/>
    <col min="5639" max="5883" width="9" style="183"/>
    <col min="5884" max="5884" width="36.75" style="183" customWidth="1"/>
    <col min="5885" max="5885" width="11.6333333333333" style="183" customWidth="1"/>
    <col min="5886" max="5886" width="8.13333333333333" style="183" customWidth="1"/>
    <col min="5887" max="5887" width="36.5" style="183" customWidth="1"/>
    <col min="5888" max="5888" width="10.75" style="183" customWidth="1"/>
    <col min="5889" max="5889" width="8.13333333333333" style="183" customWidth="1"/>
    <col min="5890" max="5890" width="9.13333333333333" style="183" customWidth="1"/>
    <col min="5891" max="5894" width="9" style="183" hidden="1" customWidth="1"/>
    <col min="5895" max="6139" width="9" style="183"/>
    <col min="6140" max="6140" width="36.75" style="183" customWidth="1"/>
    <col min="6141" max="6141" width="11.6333333333333" style="183" customWidth="1"/>
    <col min="6142" max="6142" width="8.13333333333333" style="183" customWidth="1"/>
    <col min="6143" max="6143" width="36.5" style="183" customWidth="1"/>
    <col min="6144" max="6144" width="10.75" style="183" customWidth="1"/>
    <col min="6145" max="6145" width="8.13333333333333" style="183" customWidth="1"/>
    <col min="6146" max="6146" width="9.13333333333333" style="183" customWidth="1"/>
    <col min="6147" max="6150" width="9" style="183" hidden="1" customWidth="1"/>
    <col min="6151" max="6395" width="9" style="183"/>
    <col min="6396" max="6396" width="36.75" style="183" customWidth="1"/>
    <col min="6397" max="6397" width="11.6333333333333" style="183" customWidth="1"/>
    <col min="6398" max="6398" width="8.13333333333333" style="183" customWidth="1"/>
    <col min="6399" max="6399" width="36.5" style="183" customWidth="1"/>
    <col min="6400" max="6400" width="10.75" style="183" customWidth="1"/>
    <col min="6401" max="6401" width="8.13333333333333" style="183" customWidth="1"/>
    <col min="6402" max="6402" width="9.13333333333333" style="183" customWidth="1"/>
    <col min="6403" max="6406" width="9" style="183" hidden="1" customWidth="1"/>
    <col min="6407" max="6651" width="9" style="183"/>
    <col min="6652" max="6652" width="36.75" style="183" customWidth="1"/>
    <col min="6653" max="6653" width="11.6333333333333" style="183" customWidth="1"/>
    <col min="6654" max="6654" width="8.13333333333333" style="183" customWidth="1"/>
    <col min="6655" max="6655" width="36.5" style="183" customWidth="1"/>
    <col min="6656" max="6656" width="10.75" style="183" customWidth="1"/>
    <col min="6657" max="6657" width="8.13333333333333" style="183" customWidth="1"/>
    <col min="6658" max="6658" width="9.13333333333333" style="183" customWidth="1"/>
    <col min="6659" max="6662" width="9" style="183" hidden="1" customWidth="1"/>
    <col min="6663" max="6907" width="9" style="183"/>
    <col min="6908" max="6908" width="36.75" style="183" customWidth="1"/>
    <col min="6909" max="6909" width="11.6333333333333" style="183" customWidth="1"/>
    <col min="6910" max="6910" width="8.13333333333333" style="183" customWidth="1"/>
    <col min="6911" max="6911" width="36.5" style="183" customWidth="1"/>
    <col min="6912" max="6912" width="10.75" style="183" customWidth="1"/>
    <col min="6913" max="6913" width="8.13333333333333" style="183" customWidth="1"/>
    <col min="6914" max="6914" width="9.13333333333333" style="183" customWidth="1"/>
    <col min="6915" max="6918" width="9" style="183" hidden="1" customWidth="1"/>
    <col min="6919" max="7163" width="9" style="183"/>
    <col min="7164" max="7164" width="36.75" style="183" customWidth="1"/>
    <col min="7165" max="7165" width="11.6333333333333" style="183" customWidth="1"/>
    <col min="7166" max="7166" width="8.13333333333333" style="183" customWidth="1"/>
    <col min="7167" max="7167" width="36.5" style="183" customWidth="1"/>
    <col min="7168" max="7168" width="10.75" style="183" customWidth="1"/>
    <col min="7169" max="7169" width="8.13333333333333" style="183" customWidth="1"/>
    <col min="7170" max="7170" width="9.13333333333333" style="183" customWidth="1"/>
    <col min="7171" max="7174" width="9" style="183" hidden="1" customWidth="1"/>
    <col min="7175" max="7419" width="9" style="183"/>
    <col min="7420" max="7420" width="36.75" style="183" customWidth="1"/>
    <col min="7421" max="7421" width="11.6333333333333" style="183" customWidth="1"/>
    <col min="7422" max="7422" width="8.13333333333333" style="183" customWidth="1"/>
    <col min="7423" max="7423" width="36.5" style="183" customWidth="1"/>
    <col min="7424" max="7424" width="10.75" style="183" customWidth="1"/>
    <col min="7425" max="7425" width="8.13333333333333" style="183" customWidth="1"/>
    <col min="7426" max="7426" width="9.13333333333333" style="183" customWidth="1"/>
    <col min="7427" max="7430" width="9" style="183" hidden="1" customWidth="1"/>
    <col min="7431" max="7675" width="9" style="183"/>
    <col min="7676" max="7676" width="36.75" style="183" customWidth="1"/>
    <col min="7677" max="7677" width="11.6333333333333" style="183" customWidth="1"/>
    <col min="7678" max="7678" width="8.13333333333333" style="183" customWidth="1"/>
    <col min="7679" max="7679" width="36.5" style="183" customWidth="1"/>
    <col min="7680" max="7680" width="10.75" style="183" customWidth="1"/>
    <col min="7681" max="7681" width="8.13333333333333" style="183" customWidth="1"/>
    <col min="7682" max="7682" width="9.13333333333333" style="183" customWidth="1"/>
    <col min="7683" max="7686" width="9" style="183" hidden="1" customWidth="1"/>
    <col min="7687" max="7931" width="9" style="183"/>
    <col min="7932" max="7932" width="36.75" style="183" customWidth="1"/>
    <col min="7933" max="7933" width="11.6333333333333" style="183" customWidth="1"/>
    <col min="7934" max="7934" width="8.13333333333333" style="183" customWidth="1"/>
    <col min="7935" max="7935" width="36.5" style="183" customWidth="1"/>
    <col min="7936" max="7936" width="10.75" style="183" customWidth="1"/>
    <col min="7937" max="7937" width="8.13333333333333" style="183" customWidth="1"/>
    <col min="7938" max="7938" width="9.13333333333333" style="183" customWidth="1"/>
    <col min="7939" max="7942" width="9" style="183" hidden="1" customWidth="1"/>
    <col min="7943" max="8187" width="9" style="183"/>
    <col min="8188" max="8188" width="36.75" style="183" customWidth="1"/>
    <col min="8189" max="8189" width="11.6333333333333" style="183" customWidth="1"/>
    <col min="8190" max="8190" width="8.13333333333333" style="183" customWidth="1"/>
    <col min="8191" max="8191" width="36.5" style="183" customWidth="1"/>
    <col min="8192" max="8192" width="10.75" style="183" customWidth="1"/>
    <col min="8193" max="8193" width="8.13333333333333" style="183" customWidth="1"/>
    <col min="8194" max="8194" width="9.13333333333333" style="183" customWidth="1"/>
    <col min="8195" max="8198" width="9" style="183" hidden="1" customWidth="1"/>
    <col min="8199" max="8443" width="9" style="183"/>
    <col min="8444" max="8444" width="36.75" style="183" customWidth="1"/>
    <col min="8445" max="8445" width="11.6333333333333" style="183" customWidth="1"/>
    <col min="8446" max="8446" width="8.13333333333333" style="183" customWidth="1"/>
    <col min="8447" max="8447" width="36.5" style="183" customWidth="1"/>
    <col min="8448" max="8448" width="10.75" style="183" customWidth="1"/>
    <col min="8449" max="8449" width="8.13333333333333" style="183" customWidth="1"/>
    <col min="8450" max="8450" width="9.13333333333333" style="183" customWidth="1"/>
    <col min="8451" max="8454" width="9" style="183" hidden="1" customWidth="1"/>
    <col min="8455" max="8699" width="9" style="183"/>
    <col min="8700" max="8700" width="36.75" style="183" customWidth="1"/>
    <col min="8701" max="8701" width="11.6333333333333" style="183" customWidth="1"/>
    <col min="8702" max="8702" width="8.13333333333333" style="183" customWidth="1"/>
    <col min="8703" max="8703" width="36.5" style="183" customWidth="1"/>
    <col min="8704" max="8704" width="10.75" style="183" customWidth="1"/>
    <col min="8705" max="8705" width="8.13333333333333" style="183" customWidth="1"/>
    <col min="8706" max="8706" width="9.13333333333333" style="183" customWidth="1"/>
    <col min="8707" max="8710" width="9" style="183" hidden="1" customWidth="1"/>
    <col min="8711" max="8955" width="9" style="183"/>
    <col min="8956" max="8956" width="36.75" style="183" customWidth="1"/>
    <col min="8957" max="8957" width="11.6333333333333" style="183" customWidth="1"/>
    <col min="8958" max="8958" width="8.13333333333333" style="183" customWidth="1"/>
    <col min="8959" max="8959" width="36.5" style="183" customWidth="1"/>
    <col min="8960" max="8960" width="10.75" style="183" customWidth="1"/>
    <col min="8961" max="8961" width="8.13333333333333" style="183" customWidth="1"/>
    <col min="8962" max="8962" width="9.13333333333333" style="183" customWidth="1"/>
    <col min="8963" max="8966" width="9" style="183" hidden="1" customWidth="1"/>
    <col min="8967" max="9211" width="9" style="183"/>
    <col min="9212" max="9212" width="36.75" style="183" customWidth="1"/>
    <col min="9213" max="9213" width="11.6333333333333" style="183" customWidth="1"/>
    <col min="9214" max="9214" width="8.13333333333333" style="183" customWidth="1"/>
    <col min="9215" max="9215" width="36.5" style="183" customWidth="1"/>
    <col min="9216" max="9216" width="10.75" style="183" customWidth="1"/>
    <col min="9217" max="9217" width="8.13333333333333" style="183" customWidth="1"/>
    <col min="9218" max="9218" width="9.13333333333333" style="183" customWidth="1"/>
    <col min="9219" max="9222" width="9" style="183" hidden="1" customWidth="1"/>
    <col min="9223" max="9467" width="9" style="183"/>
    <col min="9468" max="9468" width="36.75" style="183" customWidth="1"/>
    <col min="9469" max="9469" width="11.6333333333333" style="183" customWidth="1"/>
    <col min="9470" max="9470" width="8.13333333333333" style="183" customWidth="1"/>
    <col min="9471" max="9471" width="36.5" style="183" customWidth="1"/>
    <col min="9472" max="9472" width="10.75" style="183" customWidth="1"/>
    <col min="9473" max="9473" width="8.13333333333333" style="183" customWidth="1"/>
    <col min="9474" max="9474" width="9.13333333333333" style="183" customWidth="1"/>
    <col min="9475" max="9478" width="9" style="183" hidden="1" customWidth="1"/>
    <col min="9479" max="9723" width="9" style="183"/>
    <col min="9724" max="9724" width="36.75" style="183" customWidth="1"/>
    <col min="9725" max="9725" width="11.6333333333333" style="183" customWidth="1"/>
    <col min="9726" max="9726" width="8.13333333333333" style="183" customWidth="1"/>
    <col min="9727" max="9727" width="36.5" style="183" customWidth="1"/>
    <col min="9728" max="9728" width="10.75" style="183" customWidth="1"/>
    <col min="9729" max="9729" width="8.13333333333333" style="183" customWidth="1"/>
    <col min="9730" max="9730" width="9.13333333333333" style="183" customWidth="1"/>
    <col min="9731" max="9734" width="9" style="183" hidden="1" customWidth="1"/>
    <col min="9735" max="9979" width="9" style="183"/>
    <col min="9980" max="9980" width="36.75" style="183" customWidth="1"/>
    <col min="9981" max="9981" width="11.6333333333333" style="183" customWidth="1"/>
    <col min="9982" max="9982" width="8.13333333333333" style="183" customWidth="1"/>
    <col min="9983" max="9983" width="36.5" style="183" customWidth="1"/>
    <col min="9984" max="9984" width="10.75" style="183" customWidth="1"/>
    <col min="9985" max="9985" width="8.13333333333333" style="183" customWidth="1"/>
    <col min="9986" max="9986" width="9.13333333333333" style="183" customWidth="1"/>
    <col min="9987" max="9990" width="9" style="183" hidden="1" customWidth="1"/>
    <col min="9991" max="10235" width="9" style="183"/>
    <col min="10236" max="10236" width="36.75" style="183" customWidth="1"/>
    <col min="10237" max="10237" width="11.6333333333333" style="183" customWidth="1"/>
    <col min="10238" max="10238" width="8.13333333333333" style="183" customWidth="1"/>
    <col min="10239" max="10239" width="36.5" style="183" customWidth="1"/>
    <col min="10240" max="10240" width="10.75" style="183" customWidth="1"/>
    <col min="10241" max="10241" width="8.13333333333333" style="183" customWidth="1"/>
    <col min="10242" max="10242" width="9.13333333333333" style="183" customWidth="1"/>
    <col min="10243" max="10246" width="9" style="183" hidden="1" customWidth="1"/>
    <col min="10247" max="10491" width="9" style="183"/>
    <col min="10492" max="10492" width="36.75" style="183" customWidth="1"/>
    <col min="10493" max="10493" width="11.6333333333333" style="183" customWidth="1"/>
    <col min="10494" max="10494" width="8.13333333333333" style="183" customWidth="1"/>
    <col min="10495" max="10495" width="36.5" style="183" customWidth="1"/>
    <col min="10496" max="10496" width="10.75" style="183" customWidth="1"/>
    <col min="10497" max="10497" width="8.13333333333333" style="183" customWidth="1"/>
    <col min="10498" max="10498" width="9.13333333333333" style="183" customWidth="1"/>
    <col min="10499" max="10502" width="9" style="183" hidden="1" customWidth="1"/>
    <col min="10503" max="10747" width="9" style="183"/>
    <col min="10748" max="10748" width="36.75" style="183" customWidth="1"/>
    <col min="10749" max="10749" width="11.6333333333333" style="183" customWidth="1"/>
    <col min="10750" max="10750" width="8.13333333333333" style="183" customWidth="1"/>
    <col min="10751" max="10751" width="36.5" style="183" customWidth="1"/>
    <col min="10752" max="10752" width="10.75" style="183" customWidth="1"/>
    <col min="10753" max="10753" width="8.13333333333333" style="183" customWidth="1"/>
    <col min="10754" max="10754" width="9.13333333333333" style="183" customWidth="1"/>
    <col min="10755" max="10758" width="9" style="183" hidden="1" customWidth="1"/>
    <col min="10759" max="11003" width="9" style="183"/>
    <col min="11004" max="11004" width="36.75" style="183" customWidth="1"/>
    <col min="11005" max="11005" width="11.6333333333333" style="183" customWidth="1"/>
    <col min="11006" max="11006" width="8.13333333333333" style="183" customWidth="1"/>
    <col min="11007" max="11007" width="36.5" style="183" customWidth="1"/>
    <col min="11008" max="11008" width="10.75" style="183" customWidth="1"/>
    <col min="11009" max="11009" width="8.13333333333333" style="183" customWidth="1"/>
    <col min="11010" max="11010" width="9.13333333333333" style="183" customWidth="1"/>
    <col min="11011" max="11014" width="9" style="183" hidden="1" customWidth="1"/>
    <col min="11015" max="11259" width="9" style="183"/>
    <col min="11260" max="11260" width="36.75" style="183" customWidth="1"/>
    <col min="11261" max="11261" width="11.6333333333333" style="183" customWidth="1"/>
    <col min="11262" max="11262" width="8.13333333333333" style="183" customWidth="1"/>
    <col min="11263" max="11263" width="36.5" style="183" customWidth="1"/>
    <col min="11264" max="11264" width="10.75" style="183" customWidth="1"/>
    <col min="11265" max="11265" width="8.13333333333333" style="183" customWidth="1"/>
    <col min="11266" max="11266" width="9.13333333333333" style="183" customWidth="1"/>
    <col min="11267" max="11270" width="9" style="183" hidden="1" customWidth="1"/>
    <col min="11271" max="11515" width="9" style="183"/>
    <col min="11516" max="11516" width="36.75" style="183" customWidth="1"/>
    <col min="11517" max="11517" width="11.6333333333333" style="183" customWidth="1"/>
    <col min="11518" max="11518" width="8.13333333333333" style="183" customWidth="1"/>
    <col min="11519" max="11519" width="36.5" style="183" customWidth="1"/>
    <col min="11520" max="11520" width="10.75" style="183" customWidth="1"/>
    <col min="11521" max="11521" width="8.13333333333333" style="183" customWidth="1"/>
    <col min="11522" max="11522" width="9.13333333333333" style="183" customWidth="1"/>
    <col min="11523" max="11526" width="9" style="183" hidden="1" customWidth="1"/>
    <col min="11527" max="11771" width="9" style="183"/>
    <col min="11772" max="11772" width="36.75" style="183" customWidth="1"/>
    <col min="11773" max="11773" width="11.6333333333333" style="183" customWidth="1"/>
    <col min="11774" max="11774" width="8.13333333333333" style="183" customWidth="1"/>
    <col min="11775" max="11775" width="36.5" style="183" customWidth="1"/>
    <col min="11776" max="11776" width="10.75" style="183" customWidth="1"/>
    <col min="11777" max="11777" width="8.13333333333333" style="183" customWidth="1"/>
    <col min="11778" max="11778" width="9.13333333333333" style="183" customWidth="1"/>
    <col min="11779" max="11782" width="9" style="183" hidden="1" customWidth="1"/>
    <col min="11783" max="12027" width="9" style="183"/>
    <col min="12028" max="12028" width="36.75" style="183" customWidth="1"/>
    <col min="12029" max="12029" width="11.6333333333333" style="183" customWidth="1"/>
    <col min="12030" max="12030" width="8.13333333333333" style="183" customWidth="1"/>
    <col min="12031" max="12031" width="36.5" style="183" customWidth="1"/>
    <col min="12032" max="12032" width="10.75" style="183" customWidth="1"/>
    <col min="12033" max="12033" width="8.13333333333333" style="183" customWidth="1"/>
    <col min="12034" max="12034" width="9.13333333333333" style="183" customWidth="1"/>
    <col min="12035" max="12038" width="9" style="183" hidden="1" customWidth="1"/>
    <col min="12039" max="12283" width="9" style="183"/>
    <col min="12284" max="12284" width="36.75" style="183" customWidth="1"/>
    <col min="12285" max="12285" width="11.6333333333333" style="183" customWidth="1"/>
    <col min="12286" max="12286" width="8.13333333333333" style="183" customWidth="1"/>
    <col min="12287" max="12287" width="36.5" style="183" customWidth="1"/>
    <col min="12288" max="12288" width="10.75" style="183" customWidth="1"/>
    <col min="12289" max="12289" width="8.13333333333333" style="183" customWidth="1"/>
    <col min="12290" max="12290" width="9.13333333333333" style="183" customWidth="1"/>
    <col min="12291" max="12294" width="9" style="183" hidden="1" customWidth="1"/>
    <col min="12295" max="12539" width="9" style="183"/>
    <col min="12540" max="12540" width="36.75" style="183" customWidth="1"/>
    <col min="12541" max="12541" width="11.6333333333333" style="183" customWidth="1"/>
    <col min="12542" max="12542" width="8.13333333333333" style="183" customWidth="1"/>
    <col min="12543" max="12543" width="36.5" style="183" customWidth="1"/>
    <col min="12544" max="12544" width="10.75" style="183" customWidth="1"/>
    <col min="12545" max="12545" width="8.13333333333333" style="183" customWidth="1"/>
    <col min="12546" max="12546" width="9.13333333333333" style="183" customWidth="1"/>
    <col min="12547" max="12550" width="9" style="183" hidden="1" customWidth="1"/>
    <col min="12551" max="12795" width="9" style="183"/>
    <col min="12796" max="12796" width="36.75" style="183" customWidth="1"/>
    <col min="12797" max="12797" width="11.6333333333333" style="183" customWidth="1"/>
    <col min="12798" max="12798" width="8.13333333333333" style="183" customWidth="1"/>
    <col min="12799" max="12799" width="36.5" style="183" customWidth="1"/>
    <col min="12800" max="12800" width="10.75" style="183" customWidth="1"/>
    <col min="12801" max="12801" width="8.13333333333333" style="183" customWidth="1"/>
    <col min="12802" max="12802" width="9.13333333333333" style="183" customWidth="1"/>
    <col min="12803" max="12806" width="9" style="183" hidden="1" customWidth="1"/>
    <col min="12807" max="13051" width="9" style="183"/>
    <col min="13052" max="13052" width="36.75" style="183" customWidth="1"/>
    <col min="13053" max="13053" width="11.6333333333333" style="183" customWidth="1"/>
    <col min="13054" max="13054" width="8.13333333333333" style="183" customWidth="1"/>
    <col min="13055" max="13055" width="36.5" style="183" customWidth="1"/>
    <col min="13056" max="13056" width="10.75" style="183" customWidth="1"/>
    <col min="13057" max="13057" width="8.13333333333333" style="183" customWidth="1"/>
    <col min="13058" max="13058" width="9.13333333333333" style="183" customWidth="1"/>
    <col min="13059" max="13062" width="9" style="183" hidden="1" customWidth="1"/>
    <col min="13063" max="13307" width="9" style="183"/>
    <col min="13308" max="13308" width="36.75" style="183" customWidth="1"/>
    <col min="13309" max="13309" width="11.6333333333333" style="183" customWidth="1"/>
    <col min="13310" max="13310" width="8.13333333333333" style="183" customWidth="1"/>
    <col min="13311" max="13311" width="36.5" style="183" customWidth="1"/>
    <col min="13312" max="13312" width="10.75" style="183" customWidth="1"/>
    <col min="13313" max="13313" width="8.13333333333333" style="183" customWidth="1"/>
    <col min="13314" max="13314" width="9.13333333333333" style="183" customWidth="1"/>
    <col min="13315" max="13318" width="9" style="183" hidden="1" customWidth="1"/>
    <col min="13319" max="13563" width="9" style="183"/>
    <col min="13564" max="13564" width="36.75" style="183" customWidth="1"/>
    <col min="13565" max="13565" width="11.6333333333333" style="183" customWidth="1"/>
    <col min="13566" max="13566" width="8.13333333333333" style="183" customWidth="1"/>
    <col min="13567" max="13567" width="36.5" style="183" customWidth="1"/>
    <col min="13568" max="13568" width="10.75" style="183" customWidth="1"/>
    <col min="13569" max="13569" width="8.13333333333333" style="183" customWidth="1"/>
    <col min="13570" max="13570" width="9.13333333333333" style="183" customWidth="1"/>
    <col min="13571" max="13574" width="9" style="183" hidden="1" customWidth="1"/>
    <col min="13575" max="13819" width="9" style="183"/>
    <col min="13820" max="13820" width="36.75" style="183" customWidth="1"/>
    <col min="13821" max="13821" width="11.6333333333333" style="183" customWidth="1"/>
    <col min="13822" max="13822" width="8.13333333333333" style="183" customWidth="1"/>
    <col min="13823" max="13823" width="36.5" style="183" customWidth="1"/>
    <col min="13824" max="13824" width="10.75" style="183" customWidth="1"/>
    <col min="13825" max="13825" width="8.13333333333333" style="183" customWidth="1"/>
    <col min="13826" max="13826" width="9.13333333333333" style="183" customWidth="1"/>
    <col min="13827" max="13830" width="9" style="183" hidden="1" customWidth="1"/>
    <col min="13831" max="14075" width="9" style="183"/>
    <col min="14076" max="14076" width="36.75" style="183" customWidth="1"/>
    <col min="14077" max="14077" width="11.6333333333333" style="183" customWidth="1"/>
    <col min="14078" max="14078" width="8.13333333333333" style="183" customWidth="1"/>
    <col min="14079" max="14079" width="36.5" style="183" customWidth="1"/>
    <col min="14080" max="14080" width="10.75" style="183" customWidth="1"/>
    <col min="14081" max="14081" width="8.13333333333333" style="183" customWidth="1"/>
    <col min="14082" max="14082" width="9.13333333333333" style="183" customWidth="1"/>
    <col min="14083" max="14086" width="9" style="183" hidden="1" customWidth="1"/>
    <col min="14087" max="14331" width="9" style="183"/>
    <col min="14332" max="14332" width="36.75" style="183" customWidth="1"/>
    <col min="14333" max="14333" width="11.6333333333333" style="183" customWidth="1"/>
    <col min="14334" max="14334" width="8.13333333333333" style="183" customWidth="1"/>
    <col min="14335" max="14335" width="36.5" style="183" customWidth="1"/>
    <col min="14336" max="14336" width="10.75" style="183" customWidth="1"/>
    <col min="14337" max="14337" width="8.13333333333333" style="183" customWidth="1"/>
    <col min="14338" max="14338" width="9.13333333333333" style="183" customWidth="1"/>
    <col min="14339" max="14342" width="9" style="183" hidden="1" customWidth="1"/>
    <col min="14343" max="14587" width="9" style="183"/>
    <col min="14588" max="14588" width="36.75" style="183" customWidth="1"/>
    <col min="14589" max="14589" width="11.6333333333333" style="183" customWidth="1"/>
    <col min="14590" max="14590" width="8.13333333333333" style="183" customWidth="1"/>
    <col min="14591" max="14591" width="36.5" style="183" customWidth="1"/>
    <col min="14592" max="14592" width="10.75" style="183" customWidth="1"/>
    <col min="14593" max="14593" width="8.13333333333333" style="183" customWidth="1"/>
    <col min="14594" max="14594" width="9.13333333333333" style="183" customWidth="1"/>
    <col min="14595" max="14598" width="9" style="183" hidden="1" customWidth="1"/>
    <col min="14599" max="14843" width="9" style="183"/>
    <col min="14844" max="14844" width="36.75" style="183" customWidth="1"/>
    <col min="14845" max="14845" width="11.6333333333333" style="183" customWidth="1"/>
    <col min="14846" max="14846" width="8.13333333333333" style="183" customWidth="1"/>
    <col min="14847" max="14847" width="36.5" style="183" customWidth="1"/>
    <col min="14848" max="14848" width="10.75" style="183" customWidth="1"/>
    <col min="14849" max="14849" width="8.13333333333333" style="183" customWidth="1"/>
    <col min="14850" max="14850" width="9.13333333333333" style="183" customWidth="1"/>
    <col min="14851" max="14854" width="9" style="183" hidden="1" customWidth="1"/>
    <col min="14855" max="15099" width="9" style="183"/>
    <col min="15100" max="15100" width="36.75" style="183" customWidth="1"/>
    <col min="15101" max="15101" width="11.6333333333333" style="183" customWidth="1"/>
    <col min="15102" max="15102" width="8.13333333333333" style="183" customWidth="1"/>
    <col min="15103" max="15103" width="36.5" style="183" customWidth="1"/>
    <col min="15104" max="15104" width="10.75" style="183" customWidth="1"/>
    <col min="15105" max="15105" width="8.13333333333333" style="183" customWidth="1"/>
    <col min="15106" max="15106" width="9.13333333333333" style="183" customWidth="1"/>
    <col min="15107" max="15110" width="9" style="183" hidden="1" customWidth="1"/>
    <col min="15111" max="15355" width="9" style="183"/>
    <col min="15356" max="15356" width="36.75" style="183" customWidth="1"/>
    <col min="15357" max="15357" width="11.6333333333333" style="183" customWidth="1"/>
    <col min="15358" max="15358" width="8.13333333333333" style="183" customWidth="1"/>
    <col min="15359" max="15359" width="36.5" style="183" customWidth="1"/>
    <col min="15360" max="15360" width="10.75" style="183" customWidth="1"/>
    <col min="15361" max="15361" width="8.13333333333333" style="183" customWidth="1"/>
    <col min="15362" max="15362" width="9.13333333333333" style="183" customWidth="1"/>
    <col min="15363" max="15366" width="9" style="183" hidden="1" customWidth="1"/>
    <col min="15367" max="15611" width="9" style="183"/>
    <col min="15612" max="15612" width="36.75" style="183" customWidth="1"/>
    <col min="15613" max="15613" width="11.6333333333333" style="183" customWidth="1"/>
    <col min="15614" max="15614" width="8.13333333333333" style="183" customWidth="1"/>
    <col min="15615" max="15615" width="36.5" style="183" customWidth="1"/>
    <col min="15616" max="15616" width="10.75" style="183" customWidth="1"/>
    <col min="15617" max="15617" width="8.13333333333333" style="183" customWidth="1"/>
    <col min="15618" max="15618" width="9.13333333333333" style="183" customWidth="1"/>
    <col min="15619" max="15622" width="9" style="183" hidden="1" customWidth="1"/>
    <col min="15623" max="15867" width="9" style="183"/>
    <col min="15868" max="15868" width="36.75" style="183" customWidth="1"/>
    <col min="15869" max="15869" width="11.6333333333333" style="183" customWidth="1"/>
    <col min="15870" max="15870" width="8.13333333333333" style="183" customWidth="1"/>
    <col min="15871" max="15871" width="36.5" style="183" customWidth="1"/>
    <col min="15872" max="15872" width="10.75" style="183" customWidth="1"/>
    <col min="15873" max="15873" width="8.13333333333333" style="183" customWidth="1"/>
    <col min="15874" max="15874" width="9.13333333333333" style="183" customWidth="1"/>
    <col min="15875" max="15878" width="9" style="183" hidden="1" customWidth="1"/>
    <col min="15879" max="16123" width="9" style="183"/>
    <col min="16124" max="16124" width="36.75" style="183" customWidth="1"/>
    <col min="16125" max="16125" width="11.6333333333333" style="183" customWidth="1"/>
    <col min="16126" max="16126" width="8.13333333333333" style="183" customWidth="1"/>
    <col min="16127" max="16127" width="36.5" style="183" customWidth="1"/>
    <col min="16128" max="16128" width="10.75" style="183" customWidth="1"/>
    <col min="16129" max="16129" width="8.13333333333333" style="183" customWidth="1"/>
    <col min="16130" max="16130" width="9.13333333333333" style="183" customWidth="1"/>
    <col min="16131" max="16134" width="9" style="183" hidden="1" customWidth="1"/>
    <col min="16135" max="16384" width="9" style="183"/>
  </cols>
  <sheetData>
    <row r="1" spans="1:8">
      <c r="A1" s="185" t="s">
        <v>3131</v>
      </c>
      <c r="B1" s="185"/>
      <c r="C1" s="185"/>
      <c r="D1" s="185"/>
      <c r="E1" s="185"/>
      <c r="F1" s="185"/>
      <c r="G1" s="185"/>
      <c r="H1" s="185"/>
    </row>
    <row r="2" ht="47" customHeight="1" spans="1:8">
      <c r="A2" s="186" t="s">
        <v>3132</v>
      </c>
      <c r="B2" s="186"/>
      <c r="C2" s="186"/>
      <c r="D2" s="186"/>
      <c r="E2" s="186"/>
      <c r="F2" s="186"/>
      <c r="G2" s="186"/>
      <c r="H2" s="186"/>
    </row>
    <row r="3" s="183" customFormat="1" spans="1:8">
      <c r="A3" s="187" t="s">
        <v>1563</v>
      </c>
      <c r="B3" s="188"/>
      <c r="C3" s="188"/>
      <c r="D3" s="188"/>
      <c r="E3" s="205"/>
      <c r="F3" s="188"/>
      <c r="G3" s="188"/>
      <c r="H3" s="206" t="s">
        <v>1211</v>
      </c>
    </row>
    <row r="4" ht="47.25" spans="1:8">
      <c r="A4" s="189" t="s">
        <v>3133</v>
      </c>
      <c r="B4" s="190" t="s">
        <v>3134</v>
      </c>
      <c r="C4" s="190" t="s">
        <v>3135</v>
      </c>
      <c r="D4" s="191" t="s">
        <v>3136</v>
      </c>
      <c r="E4" s="189" t="s">
        <v>3137</v>
      </c>
      <c r="F4" s="190" t="s">
        <v>3134</v>
      </c>
      <c r="G4" s="190" t="s">
        <v>3135</v>
      </c>
      <c r="H4" s="191" t="s">
        <v>3136</v>
      </c>
    </row>
    <row r="5" s="183" customFormat="1" ht="20" customHeight="1" spans="1:8">
      <c r="A5" s="192" t="s">
        <v>11</v>
      </c>
      <c r="B5" s="193"/>
      <c r="C5" s="193"/>
      <c r="D5" s="194"/>
      <c r="E5" s="192" t="s">
        <v>11</v>
      </c>
      <c r="F5" s="193"/>
      <c r="G5" s="193"/>
      <c r="H5" s="194"/>
    </row>
    <row r="6" s="183" customFormat="1" ht="20" customHeight="1" spans="1:8">
      <c r="A6" s="195" t="s">
        <v>3138</v>
      </c>
      <c r="B6" s="193"/>
      <c r="C6" s="193"/>
      <c r="D6" s="194"/>
      <c r="E6" s="195" t="s">
        <v>3139</v>
      </c>
      <c r="F6" s="193"/>
      <c r="G6" s="193"/>
      <c r="H6" s="194"/>
    </row>
    <row r="7" s="183" customFormat="1" ht="20" customHeight="1" spans="1:8">
      <c r="A7" s="196" t="s">
        <v>3140</v>
      </c>
      <c r="B7" s="197"/>
      <c r="C7" s="197"/>
      <c r="D7" s="198"/>
      <c r="E7" s="196" t="s">
        <v>3141</v>
      </c>
      <c r="F7" s="197"/>
      <c r="G7" s="197"/>
      <c r="H7" s="198"/>
    </row>
    <row r="8" s="183" customFormat="1" ht="20" customHeight="1" spans="1:8">
      <c r="A8" s="199" t="s">
        <v>3142</v>
      </c>
      <c r="B8" s="197"/>
      <c r="C8" s="197"/>
      <c r="D8" s="198"/>
      <c r="E8" s="199" t="s">
        <v>3142</v>
      </c>
      <c r="F8" s="197"/>
      <c r="G8" s="197"/>
      <c r="H8" s="198"/>
    </row>
    <row r="9" s="183" customFormat="1" ht="20" customHeight="1" spans="1:8">
      <c r="A9" s="199" t="s">
        <v>3143</v>
      </c>
      <c r="B9" s="197"/>
      <c r="C9" s="197"/>
      <c r="D9" s="198"/>
      <c r="E9" s="199" t="s">
        <v>3143</v>
      </c>
      <c r="F9" s="197"/>
      <c r="G9" s="197"/>
      <c r="H9" s="198"/>
    </row>
    <row r="10" s="183" customFormat="1" ht="20" customHeight="1" spans="1:8">
      <c r="A10" s="199" t="s">
        <v>3144</v>
      </c>
      <c r="B10" s="197"/>
      <c r="C10" s="197"/>
      <c r="D10" s="198"/>
      <c r="E10" s="199" t="s">
        <v>3144</v>
      </c>
      <c r="F10" s="197"/>
      <c r="G10" s="197"/>
      <c r="H10" s="198"/>
    </row>
    <row r="11" s="183" customFormat="1" ht="20" customHeight="1" spans="1:8">
      <c r="A11" s="196" t="s">
        <v>3145</v>
      </c>
      <c r="B11" s="197"/>
      <c r="C11" s="197"/>
      <c r="D11" s="198"/>
      <c r="E11" s="196" t="s">
        <v>3146</v>
      </c>
      <c r="F11" s="197"/>
      <c r="G11" s="197"/>
      <c r="H11" s="198"/>
    </row>
    <row r="12" s="183" customFormat="1" ht="45" customHeight="1" spans="1:8">
      <c r="A12" s="200" t="s">
        <v>3147</v>
      </c>
      <c r="B12" s="197"/>
      <c r="C12" s="197"/>
      <c r="D12" s="198"/>
      <c r="E12" s="199" t="s">
        <v>3148</v>
      </c>
      <c r="F12" s="197"/>
      <c r="G12" s="197"/>
      <c r="H12" s="198"/>
    </row>
    <row r="13" s="183" customFormat="1" ht="20" customHeight="1" spans="1:8">
      <c r="A13" s="199" t="s">
        <v>3149</v>
      </c>
      <c r="B13" s="197"/>
      <c r="C13" s="197"/>
      <c r="D13" s="198"/>
      <c r="E13" s="199" t="s">
        <v>3149</v>
      </c>
      <c r="F13" s="197"/>
      <c r="G13" s="197"/>
      <c r="H13" s="198"/>
    </row>
    <row r="14" s="183" customFormat="1" ht="20" customHeight="1" spans="1:8">
      <c r="A14" s="196" t="s">
        <v>3150</v>
      </c>
      <c r="B14" s="197"/>
      <c r="C14" s="197"/>
      <c r="D14" s="198"/>
      <c r="E14" s="196" t="s">
        <v>3151</v>
      </c>
      <c r="F14" s="197"/>
      <c r="G14" s="197"/>
      <c r="H14" s="198"/>
    </row>
    <row r="15" s="183" customFormat="1" ht="20" customHeight="1" spans="1:8">
      <c r="A15" s="196" t="s">
        <v>3152</v>
      </c>
      <c r="B15" s="197"/>
      <c r="C15" s="197"/>
      <c r="D15" s="198"/>
      <c r="E15" s="196" t="s">
        <v>3153</v>
      </c>
      <c r="F15" s="197"/>
      <c r="G15" s="197"/>
      <c r="H15" s="198"/>
    </row>
    <row r="16" s="183" customFormat="1" ht="20" customHeight="1" spans="1:8">
      <c r="A16" s="201"/>
      <c r="B16" s="202"/>
      <c r="C16" s="202"/>
      <c r="D16" s="202"/>
      <c r="E16" s="207" t="s">
        <v>3154</v>
      </c>
      <c r="F16" s="202"/>
      <c r="G16" s="202"/>
      <c r="H16" s="202"/>
    </row>
    <row r="17" ht="38.25" customHeight="1" spans="1:7">
      <c r="A17" s="203"/>
      <c r="B17" s="203"/>
      <c r="C17" s="203"/>
      <c r="D17" s="203"/>
      <c r="E17" s="203"/>
      <c r="F17" s="203"/>
      <c r="G17" s="203"/>
    </row>
    <row r="18" spans="1:7">
      <c r="A18" s="203" t="s">
        <v>3155</v>
      </c>
      <c r="B18" s="203"/>
      <c r="C18" s="203"/>
      <c r="D18" s="203"/>
      <c r="E18" s="203"/>
      <c r="F18" s="203"/>
      <c r="G18" s="203"/>
    </row>
    <row r="19" spans="1:7">
      <c r="A19" s="183"/>
      <c r="B19" s="204"/>
      <c r="C19" s="204"/>
      <c r="F19" s="204"/>
      <c r="G19" s="204"/>
    </row>
  </sheetData>
  <sheetProtection formatCells="0" insertHyperlinks="0" autoFilter="0"/>
  <mergeCells count="4">
    <mergeCell ref="A1:H1"/>
    <mergeCell ref="A2:H2"/>
    <mergeCell ref="A17:G17"/>
    <mergeCell ref="A18:G18"/>
  </mergeCells>
  <printOptions horizontalCentered="1"/>
  <pageMargins left="0.236111111111111" right="0.236111111111111" top="0.5" bottom="0.314583333333333" header="0.314583333333333" footer="0.314583333333333"/>
  <pageSetup paperSize="9" orientation="portrait" blackAndWhite="1" errors="blank"/>
  <headerFooter alignWithMargins="0">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1"/>
  <sheetViews>
    <sheetView showGridLines="0" showZeros="0" workbookViewId="0">
      <selection activeCell="G19" sqref="G19"/>
    </sheetView>
  </sheetViews>
  <sheetFormatPr defaultColWidth="6.75" defaultRowHeight="12"/>
  <cols>
    <col min="1" max="1" width="53" style="164" customWidth="1"/>
    <col min="2" max="3" width="8.775" style="164" customWidth="1"/>
    <col min="4" max="4" width="14" style="164" customWidth="1"/>
    <col min="5" max="45" width="9" style="164" customWidth="1"/>
    <col min="46" max="16384" width="6.75" style="164"/>
  </cols>
  <sheetData>
    <row r="1" s="163" customFormat="1" ht="19.5" customHeight="1" spans="1:6">
      <c r="A1" s="165" t="s">
        <v>3156</v>
      </c>
      <c r="B1" s="165"/>
      <c r="C1" s="165"/>
      <c r="D1" s="165"/>
      <c r="E1" s="165"/>
      <c r="F1" s="165"/>
    </row>
    <row r="2" s="164" customFormat="1" ht="31.5" customHeight="1" spans="1:45">
      <c r="A2" s="166" t="s">
        <v>3157</v>
      </c>
      <c r="B2" s="166"/>
      <c r="C2" s="166"/>
      <c r="D2" s="166"/>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row>
    <row r="3" s="163" customFormat="1" ht="19.5" customHeight="1" spans="1:45">
      <c r="A3" s="167" t="s">
        <v>1563</v>
      </c>
      <c r="B3" s="168"/>
      <c r="C3" s="168"/>
      <c r="D3" s="169" t="s">
        <v>1564</v>
      </c>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row>
    <row r="4" s="163" customFormat="1" ht="50.1" customHeight="1" spans="1:45">
      <c r="A4" s="170" t="s">
        <v>1109</v>
      </c>
      <c r="B4" s="170" t="s">
        <v>3158</v>
      </c>
      <c r="C4" s="171" t="s">
        <v>3159</v>
      </c>
      <c r="D4" s="172" t="s">
        <v>3160</v>
      </c>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2"/>
    </row>
    <row r="5" s="163" customFormat="1" ht="24.95" customHeight="1" spans="1:4">
      <c r="A5" s="173" t="s">
        <v>3161</v>
      </c>
      <c r="B5" s="174"/>
      <c r="C5" s="174"/>
      <c r="D5" s="175"/>
    </row>
    <row r="6" s="163" customFormat="1" ht="24.95" customHeight="1" spans="1:45">
      <c r="A6" s="176" t="s">
        <v>1568</v>
      </c>
      <c r="B6" s="177"/>
      <c r="C6" s="174"/>
      <c r="D6" s="175"/>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row>
    <row r="7" s="163" customFormat="1" ht="24.95" customHeight="1" spans="1:45">
      <c r="A7" s="173" t="s">
        <v>3162</v>
      </c>
      <c r="B7" s="177"/>
      <c r="C7" s="174"/>
      <c r="D7" s="175"/>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row>
    <row r="8" s="163" customFormat="1" ht="24.95" customHeight="1" spans="1:45">
      <c r="A8" s="176" t="s">
        <v>1570</v>
      </c>
      <c r="B8" s="177"/>
      <c r="C8" s="174"/>
      <c r="D8" s="175"/>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row>
    <row r="9" s="163" customFormat="1" ht="24.95" customHeight="1" spans="1:45">
      <c r="A9" s="173" t="s">
        <v>3163</v>
      </c>
      <c r="B9" s="177"/>
      <c r="C9" s="174"/>
      <c r="D9" s="175"/>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row>
    <row r="10" s="163" customFormat="1" ht="24.95" customHeight="1" spans="1:4">
      <c r="A10" s="176" t="s">
        <v>1572</v>
      </c>
      <c r="B10" s="178"/>
      <c r="C10" s="178"/>
      <c r="D10" s="178"/>
    </row>
    <row r="11" s="163" customFormat="1" ht="24.95" customHeight="1" spans="1:4">
      <c r="A11" s="173" t="s">
        <v>3164</v>
      </c>
      <c r="B11" s="178"/>
      <c r="C11" s="178"/>
      <c r="D11" s="178"/>
    </row>
    <row r="12" s="163" customFormat="1" ht="24.95" customHeight="1" spans="1:4">
      <c r="A12" s="176" t="s">
        <v>1574</v>
      </c>
      <c r="B12" s="178"/>
      <c r="C12" s="178"/>
      <c r="D12" s="178"/>
    </row>
    <row r="13" s="163" customFormat="1" ht="24.95" customHeight="1" spans="1:4">
      <c r="A13" s="173" t="s">
        <v>3165</v>
      </c>
      <c r="B13" s="178"/>
      <c r="C13" s="178"/>
      <c r="D13" s="178"/>
    </row>
    <row r="14" s="163" customFormat="1" ht="24.95" customHeight="1" spans="1:4">
      <c r="A14" s="176" t="s">
        <v>1576</v>
      </c>
      <c r="B14" s="178"/>
      <c r="C14" s="178"/>
      <c r="D14" s="178"/>
    </row>
    <row r="15" s="163" customFormat="1" ht="24.95" customHeight="1" spans="1:4">
      <c r="A15" s="173" t="s">
        <v>3166</v>
      </c>
      <c r="B15" s="178"/>
      <c r="C15" s="178"/>
      <c r="D15" s="178"/>
    </row>
    <row r="16" s="163" customFormat="1" ht="24.95" customHeight="1" spans="1:4">
      <c r="A16" s="176" t="s">
        <v>1578</v>
      </c>
      <c r="B16" s="178"/>
      <c r="C16" s="178"/>
      <c r="D16" s="178"/>
    </row>
    <row r="17" s="163" customFormat="1" ht="24.95" customHeight="1" spans="1:4">
      <c r="A17" s="173" t="s">
        <v>3167</v>
      </c>
      <c r="B17" s="178"/>
      <c r="C17" s="178"/>
      <c r="D17" s="178"/>
    </row>
    <row r="18" s="163" customFormat="1" ht="24.95" customHeight="1" spans="1:4">
      <c r="A18" s="176" t="s">
        <v>1580</v>
      </c>
      <c r="B18" s="178"/>
      <c r="C18" s="178"/>
      <c r="D18" s="178"/>
    </row>
    <row r="19" s="163" customFormat="1" ht="24.95" customHeight="1" spans="1:4">
      <c r="A19" s="176"/>
      <c r="B19" s="178"/>
      <c r="C19" s="178"/>
      <c r="D19" s="178"/>
    </row>
    <row r="20" s="163" customFormat="1" ht="24.95" customHeight="1" spans="1:4">
      <c r="A20" s="179" t="s">
        <v>3168</v>
      </c>
      <c r="B20" s="178"/>
      <c r="C20" s="178"/>
      <c r="D20" s="178"/>
    </row>
    <row r="21" s="163" customFormat="1" ht="24" customHeight="1" spans="1:4">
      <c r="A21" s="179" t="s">
        <v>3169</v>
      </c>
      <c r="B21" s="178"/>
      <c r="C21" s="178"/>
      <c r="D21" s="178"/>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pane ySplit="6" topLeftCell="A7" activePane="bottomLeft" state="frozen"/>
      <selection/>
      <selection pane="bottomLeft" activeCell="C60" sqref="C60"/>
    </sheetView>
  </sheetViews>
  <sheetFormatPr defaultColWidth="10" defaultRowHeight="14.25" outlineLevelCol="7"/>
  <cols>
    <col min="1" max="1" width="26.1333333333333" style="142" customWidth="1"/>
    <col min="2" max="7" width="10.8833333333333" style="142" customWidth="1"/>
    <col min="8" max="9" width="9.75" style="142" customWidth="1"/>
    <col min="10" max="16384" width="10" style="142"/>
  </cols>
  <sheetData>
    <row r="1" s="139" customFormat="1" ht="18" customHeight="1" spans="1:2">
      <c r="A1" s="106" t="s">
        <v>3170</v>
      </c>
      <c r="B1" s="106"/>
    </row>
    <row r="2" s="140" customFormat="1" ht="51" customHeight="1" spans="1:7">
      <c r="A2" s="143" t="s">
        <v>3171</v>
      </c>
      <c r="B2" s="143"/>
      <c r="C2" s="143"/>
      <c r="D2" s="143"/>
      <c r="E2" s="143"/>
      <c r="F2" s="143"/>
      <c r="G2" s="143"/>
    </row>
    <row r="3" s="139" customFormat="1" customHeight="1" spans="1:7">
      <c r="A3" s="144"/>
      <c r="B3" s="144"/>
      <c r="E3" s="159" t="s">
        <v>3172</v>
      </c>
      <c r="F3" s="159"/>
      <c r="G3" s="159"/>
    </row>
    <row r="4" s="141" customFormat="1" customHeight="1" spans="1:7">
      <c r="A4" s="145" t="s">
        <v>3173</v>
      </c>
      <c r="B4" s="145" t="s">
        <v>3174</v>
      </c>
      <c r="C4" s="145"/>
      <c r="D4" s="145"/>
      <c r="E4" s="145" t="s">
        <v>3175</v>
      </c>
      <c r="F4" s="145"/>
      <c r="G4" s="145"/>
    </row>
    <row r="5" s="141" customFormat="1" customHeight="1" spans="1:7">
      <c r="A5" s="145"/>
      <c r="B5" s="146"/>
      <c r="C5" s="145" t="s">
        <v>3176</v>
      </c>
      <c r="D5" s="145" t="s">
        <v>3177</v>
      </c>
      <c r="E5" s="146"/>
      <c r="F5" s="145" t="s">
        <v>3176</v>
      </c>
      <c r="G5" s="145" t="s">
        <v>3177</v>
      </c>
    </row>
    <row r="6" s="141" customFormat="1" ht="13.5" customHeight="1" spans="1:7">
      <c r="A6" s="145" t="s">
        <v>3178</v>
      </c>
      <c r="B6" s="145" t="s">
        <v>3179</v>
      </c>
      <c r="C6" s="145" t="s">
        <v>3180</v>
      </c>
      <c r="D6" s="145" t="s">
        <v>3181</v>
      </c>
      <c r="E6" s="145" t="s">
        <v>3182</v>
      </c>
      <c r="F6" s="145" t="s">
        <v>3183</v>
      </c>
      <c r="G6" s="145" t="s">
        <v>3184</v>
      </c>
    </row>
    <row r="7" s="139" customFormat="1" ht="13.5" hidden="1" customHeight="1" spans="1:7">
      <c r="A7" s="147" t="s">
        <v>3185</v>
      </c>
      <c r="B7" s="147"/>
      <c r="C7" s="147"/>
      <c r="D7" s="147"/>
      <c r="E7" s="147"/>
      <c r="F7" s="147"/>
      <c r="G7" s="147"/>
    </row>
    <row r="8" s="139" customFormat="1" ht="13.5" hidden="1" customHeight="1" spans="1:7">
      <c r="A8" s="147" t="s">
        <v>3186</v>
      </c>
      <c r="B8" s="147"/>
      <c r="C8" s="147"/>
      <c r="D8" s="147"/>
      <c r="E8" s="147"/>
      <c r="F8" s="147"/>
      <c r="G8" s="147"/>
    </row>
    <row r="9" s="139" customFormat="1" ht="13.5" hidden="1" customHeight="1" spans="1:7">
      <c r="A9" s="147" t="s">
        <v>3187</v>
      </c>
      <c r="B9" s="147"/>
      <c r="C9" s="147"/>
      <c r="D9" s="147"/>
      <c r="E9" s="147"/>
      <c r="F9" s="147"/>
      <c r="G9" s="147"/>
    </row>
    <row r="10" s="139" customFormat="1" ht="13.5" hidden="1" customHeight="1" spans="1:7">
      <c r="A10" s="148" t="s">
        <v>3188</v>
      </c>
      <c r="B10" s="149"/>
      <c r="C10" s="149"/>
      <c r="D10" s="149"/>
      <c r="E10" s="149"/>
      <c r="F10" s="149"/>
      <c r="G10" s="149"/>
    </row>
    <row r="11" s="139" customFormat="1" ht="13.5" hidden="1" customHeight="1" spans="1:7">
      <c r="A11" s="150" t="s">
        <v>3189</v>
      </c>
      <c r="B11" s="151"/>
      <c r="C11" s="151"/>
      <c r="D11" s="151"/>
      <c r="E11" s="151"/>
      <c r="F11" s="151"/>
      <c r="G11" s="151"/>
    </row>
    <row r="12" s="139" customFormat="1" ht="13.5" hidden="1" customHeight="1" spans="1:7">
      <c r="A12" s="150" t="s">
        <v>3190</v>
      </c>
      <c r="B12" s="151"/>
      <c r="C12" s="151"/>
      <c r="D12" s="151"/>
      <c r="E12" s="151"/>
      <c r="F12" s="151"/>
      <c r="G12" s="151"/>
    </row>
    <row r="13" s="139" customFormat="1" ht="13.5" hidden="1" customHeight="1" spans="1:7">
      <c r="A13" s="150" t="s">
        <v>3191</v>
      </c>
      <c r="B13" s="151"/>
      <c r="C13" s="151"/>
      <c r="D13" s="151"/>
      <c r="E13" s="151"/>
      <c r="F13" s="151"/>
      <c r="G13" s="151"/>
    </row>
    <row r="14" s="139" customFormat="1" ht="13.5" hidden="1" customHeight="1" spans="1:7">
      <c r="A14" s="150" t="s">
        <v>3192</v>
      </c>
      <c r="B14" s="151"/>
      <c r="C14" s="151"/>
      <c r="D14" s="151"/>
      <c r="E14" s="151"/>
      <c r="F14" s="151"/>
      <c r="G14" s="151"/>
    </row>
    <row r="15" s="139" customFormat="1" ht="13.5" hidden="1" customHeight="1" spans="1:7">
      <c r="A15" s="150" t="s">
        <v>3193</v>
      </c>
      <c r="B15" s="151"/>
      <c r="C15" s="151"/>
      <c r="D15" s="151"/>
      <c r="E15" s="151"/>
      <c r="F15" s="151"/>
      <c r="G15" s="151"/>
    </row>
    <row r="16" s="139" customFormat="1" ht="13.5" hidden="1" customHeight="1" spans="1:7">
      <c r="A16" s="150" t="s">
        <v>3194</v>
      </c>
      <c r="B16" s="151"/>
      <c r="C16" s="151"/>
      <c r="D16" s="151"/>
      <c r="E16" s="151"/>
      <c r="F16" s="151"/>
      <c r="G16" s="151"/>
    </row>
    <row r="17" s="139" customFormat="1" ht="13.5" hidden="1" customHeight="1" spans="1:7">
      <c r="A17" s="150" t="s">
        <v>3195</v>
      </c>
      <c r="B17" s="151"/>
      <c r="C17" s="151"/>
      <c r="D17" s="151"/>
      <c r="E17" s="151"/>
      <c r="F17" s="151"/>
      <c r="G17" s="151"/>
    </row>
    <row r="18" s="139" customFormat="1" ht="13.5" hidden="1" customHeight="1" spans="1:7">
      <c r="A18" s="150" t="s">
        <v>3196</v>
      </c>
      <c r="B18" s="151"/>
      <c r="C18" s="151"/>
      <c r="D18" s="151"/>
      <c r="E18" s="151"/>
      <c r="F18" s="151"/>
      <c r="G18" s="151"/>
    </row>
    <row r="19" s="139" customFormat="1" ht="13.5" hidden="1" customHeight="1" spans="1:7">
      <c r="A19" s="150" t="s">
        <v>3197</v>
      </c>
      <c r="B19" s="151"/>
      <c r="C19" s="151"/>
      <c r="D19" s="151"/>
      <c r="E19" s="151"/>
      <c r="F19" s="151"/>
      <c r="G19" s="151"/>
    </row>
    <row r="20" s="139" customFormat="1" ht="13.5" hidden="1" customHeight="1" spans="1:7">
      <c r="A20" s="150" t="s">
        <v>3198</v>
      </c>
      <c r="B20" s="151"/>
      <c r="C20" s="151"/>
      <c r="D20" s="151"/>
      <c r="E20" s="151"/>
      <c r="F20" s="151"/>
      <c r="G20" s="151"/>
    </row>
    <row r="21" s="139" customFormat="1" ht="13.5" hidden="1" customHeight="1" spans="1:7">
      <c r="A21" s="150" t="s">
        <v>3199</v>
      </c>
      <c r="B21" s="151"/>
      <c r="C21" s="151"/>
      <c r="D21" s="151"/>
      <c r="E21" s="151"/>
      <c r="F21" s="151"/>
      <c r="G21" s="151"/>
    </row>
    <row r="22" s="139" customFormat="1" ht="13.5" hidden="1" customHeight="1" spans="1:7">
      <c r="A22" s="150" t="s">
        <v>3200</v>
      </c>
      <c r="B22" s="151"/>
      <c r="C22" s="151"/>
      <c r="D22" s="151"/>
      <c r="E22" s="151"/>
      <c r="F22" s="151"/>
      <c r="G22" s="151"/>
    </row>
    <row r="23" s="139" customFormat="1" ht="13.5" hidden="1" customHeight="1" spans="1:7">
      <c r="A23" s="150" t="s">
        <v>3201</v>
      </c>
      <c r="B23" s="151"/>
      <c r="C23" s="151"/>
      <c r="D23" s="151"/>
      <c r="E23" s="151"/>
      <c r="F23" s="151"/>
      <c r="G23" s="151"/>
    </row>
    <row r="24" s="139" customFormat="1" ht="13.5" hidden="1" customHeight="1" spans="1:7">
      <c r="A24" s="150" t="s">
        <v>3202</v>
      </c>
      <c r="B24" s="151"/>
      <c r="C24" s="151"/>
      <c r="D24" s="151"/>
      <c r="E24" s="151"/>
      <c r="F24" s="151"/>
      <c r="G24" s="151"/>
    </row>
    <row r="25" s="139" customFormat="1" ht="13.5" hidden="1" customHeight="1" spans="1:7">
      <c r="A25" s="150" t="s">
        <v>3203</v>
      </c>
      <c r="B25" s="151"/>
      <c r="C25" s="151"/>
      <c r="D25" s="151"/>
      <c r="E25" s="151"/>
      <c r="F25" s="151"/>
      <c r="G25" s="151"/>
    </row>
    <row r="26" s="139" customFormat="1" ht="13.5" hidden="1" customHeight="1" spans="1:7">
      <c r="A26" s="150" t="s">
        <v>3204</v>
      </c>
      <c r="B26" s="151"/>
      <c r="C26" s="151"/>
      <c r="D26" s="151"/>
      <c r="E26" s="151"/>
      <c r="F26" s="151"/>
      <c r="G26" s="151"/>
    </row>
    <row r="27" s="139" customFormat="1" ht="13.5" hidden="1" customHeight="1" spans="1:7">
      <c r="A27" s="150" t="s">
        <v>3205</v>
      </c>
      <c r="B27" s="151"/>
      <c r="C27" s="151"/>
      <c r="D27" s="151"/>
      <c r="E27" s="151"/>
      <c r="F27" s="151"/>
      <c r="G27" s="151"/>
    </row>
    <row r="28" s="139" customFormat="1" ht="13.5" hidden="1" customHeight="1" spans="1:7">
      <c r="A28" s="150" t="s">
        <v>3206</v>
      </c>
      <c r="B28" s="151"/>
      <c r="C28" s="151"/>
      <c r="D28" s="151"/>
      <c r="E28" s="151"/>
      <c r="F28" s="151"/>
      <c r="G28" s="151"/>
    </row>
    <row r="29" s="139" customFormat="1" ht="13.5" hidden="1" customHeight="1" spans="1:7">
      <c r="A29" s="150" t="s">
        <v>3207</v>
      </c>
      <c r="B29" s="151"/>
      <c r="C29" s="151"/>
      <c r="D29" s="151"/>
      <c r="E29" s="151"/>
      <c r="F29" s="151"/>
      <c r="G29" s="151"/>
    </row>
    <row r="30" s="139" customFormat="1" ht="13.5" hidden="1" customHeight="1" spans="1:7">
      <c r="A30" s="150" t="s">
        <v>3208</v>
      </c>
      <c r="B30" s="151"/>
      <c r="C30" s="151"/>
      <c r="D30" s="151"/>
      <c r="E30" s="151"/>
      <c r="F30" s="151"/>
      <c r="G30" s="151"/>
    </row>
    <row r="31" s="139" customFormat="1" ht="13.5" hidden="1" customHeight="1" spans="1:7">
      <c r="A31" s="150" t="s">
        <v>3209</v>
      </c>
      <c r="B31" s="151"/>
      <c r="C31" s="151"/>
      <c r="D31" s="151"/>
      <c r="E31" s="151"/>
      <c r="F31" s="151"/>
      <c r="G31" s="151"/>
    </row>
    <row r="32" s="139" customFormat="1" ht="13.5" hidden="1" customHeight="1" spans="1:7">
      <c r="A32" s="150" t="s">
        <v>3210</v>
      </c>
      <c r="B32" s="151"/>
      <c r="C32" s="151"/>
      <c r="D32" s="151"/>
      <c r="E32" s="151"/>
      <c r="F32" s="151"/>
      <c r="G32" s="151"/>
    </row>
    <row r="33" s="139" customFormat="1" ht="13.5" hidden="1" customHeight="1" spans="1:7">
      <c r="A33" s="150" t="s">
        <v>3211</v>
      </c>
      <c r="B33" s="151"/>
      <c r="C33" s="151"/>
      <c r="D33" s="151"/>
      <c r="E33" s="151"/>
      <c r="F33" s="151"/>
      <c r="G33" s="151"/>
    </row>
    <row r="34" s="139" customFormat="1" ht="13.5" hidden="1" customHeight="1" spans="1:7">
      <c r="A34" s="150" t="s">
        <v>3212</v>
      </c>
      <c r="B34" s="151"/>
      <c r="C34" s="151"/>
      <c r="D34" s="151"/>
      <c r="E34" s="151"/>
      <c r="F34" s="151"/>
      <c r="G34" s="151"/>
    </row>
    <row r="35" s="139" customFormat="1" ht="13.5" hidden="1" customHeight="1" spans="1:7">
      <c r="A35" s="151" t="s">
        <v>3213</v>
      </c>
      <c r="B35" s="151"/>
      <c r="C35" s="151"/>
      <c r="D35" s="151"/>
      <c r="E35" s="151"/>
      <c r="F35" s="151"/>
      <c r="G35" s="151"/>
    </row>
    <row r="36" s="139" customFormat="1" ht="13.5" hidden="1" customHeight="1" spans="1:7">
      <c r="A36" s="150" t="s">
        <v>3214</v>
      </c>
      <c r="B36" s="151"/>
      <c r="C36" s="151"/>
      <c r="D36" s="151"/>
      <c r="E36" s="151"/>
      <c r="F36" s="151"/>
      <c r="G36" s="151"/>
    </row>
    <row r="37" s="139" customFormat="1" ht="13.5" hidden="1" customHeight="1" spans="1:7">
      <c r="A37" s="150" t="s">
        <v>3215</v>
      </c>
      <c r="B37" s="151"/>
      <c r="C37" s="151"/>
      <c r="D37" s="151"/>
      <c r="E37" s="151"/>
      <c r="F37" s="151"/>
      <c r="G37" s="151"/>
    </row>
    <row r="38" s="139" customFormat="1" ht="13.5" hidden="1" customHeight="1" spans="1:7">
      <c r="A38" s="150" t="s">
        <v>3216</v>
      </c>
      <c r="B38" s="151"/>
      <c r="C38" s="151"/>
      <c r="D38" s="151"/>
      <c r="E38" s="151"/>
      <c r="F38" s="151"/>
      <c r="G38" s="151"/>
    </row>
    <row r="39" s="139" customFormat="1" ht="13.5" hidden="1" customHeight="1" spans="1:7">
      <c r="A39" s="150" t="s">
        <v>3217</v>
      </c>
      <c r="B39" s="151"/>
      <c r="C39" s="151"/>
      <c r="D39" s="151"/>
      <c r="E39" s="151"/>
      <c r="F39" s="151"/>
      <c r="G39" s="151"/>
    </row>
    <row r="40" s="139" customFormat="1" ht="13.5" hidden="1" customHeight="1" spans="1:7">
      <c r="A40" s="150" t="s">
        <v>3218</v>
      </c>
      <c r="B40" s="151"/>
      <c r="C40" s="151"/>
      <c r="D40" s="151"/>
      <c r="E40" s="151"/>
      <c r="F40" s="151"/>
      <c r="G40" s="151"/>
    </row>
    <row r="41" s="139" customFormat="1" ht="13.5" hidden="1" customHeight="1" spans="1:7">
      <c r="A41" s="150" t="s">
        <v>3219</v>
      </c>
      <c r="B41" s="151"/>
      <c r="C41" s="151"/>
      <c r="D41" s="151"/>
      <c r="E41" s="151"/>
      <c r="F41" s="151"/>
      <c r="G41" s="151"/>
    </row>
    <row r="42" s="115" customFormat="1" ht="25" customHeight="1" spans="1:7">
      <c r="A42" s="152" t="s">
        <v>3220</v>
      </c>
      <c r="B42" s="153">
        <f>C42+D42</f>
        <v>271.01</v>
      </c>
      <c r="C42" s="153">
        <v>67.96</v>
      </c>
      <c r="D42" s="153">
        <v>203.05</v>
      </c>
      <c r="E42" s="160">
        <f>F42+G42</f>
        <v>271.0043</v>
      </c>
      <c r="F42" s="160">
        <v>67.9563</v>
      </c>
      <c r="G42" s="160">
        <v>203.048</v>
      </c>
    </row>
    <row r="43" s="139" customFormat="1" ht="13.5" hidden="1" customHeight="1" spans="1:8">
      <c r="A43" s="154" t="s">
        <v>3221</v>
      </c>
      <c r="B43" s="155"/>
      <c r="C43" s="155"/>
      <c r="D43" s="155"/>
      <c r="E43" s="155"/>
      <c r="F43" s="155"/>
      <c r="G43" s="161"/>
      <c r="H43" s="115"/>
    </row>
    <row r="44" s="139" customFormat="1" ht="13.5" hidden="1" customHeight="1" spans="1:8">
      <c r="A44" s="154" t="s">
        <v>3222</v>
      </c>
      <c r="B44" s="155"/>
      <c r="C44" s="155"/>
      <c r="D44" s="155"/>
      <c r="E44" s="155"/>
      <c r="F44" s="155"/>
      <c r="G44" s="161"/>
      <c r="H44" s="115"/>
    </row>
    <row r="45" s="139" customFormat="1" ht="13.5" hidden="1" customHeight="1" spans="1:8">
      <c r="A45" s="154" t="s">
        <v>3223</v>
      </c>
      <c r="B45" s="155"/>
      <c r="C45" s="155"/>
      <c r="D45" s="155"/>
      <c r="E45" s="155"/>
      <c r="F45" s="155"/>
      <c r="G45" s="161"/>
      <c r="H45" s="115"/>
    </row>
    <row r="46" s="139" customFormat="1" ht="13.5" hidden="1" customHeight="1" spans="1:8">
      <c r="A46" s="154" t="s">
        <v>3224</v>
      </c>
      <c r="B46" s="155"/>
      <c r="C46" s="155"/>
      <c r="D46" s="155"/>
      <c r="E46" s="155"/>
      <c r="F46" s="155"/>
      <c r="G46" s="161"/>
      <c r="H46" s="115"/>
    </row>
    <row r="47" s="139" customFormat="1" ht="13.5" hidden="1" customHeight="1" spans="1:8">
      <c r="A47" s="156" t="s">
        <v>3225</v>
      </c>
      <c r="B47" s="155"/>
      <c r="C47" s="155"/>
      <c r="D47" s="155"/>
      <c r="E47" s="155"/>
      <c r="F47" s="155"/>
      <c r="G47" s="161"/>
      <c r="H47" s="115"/>
    </row>
    <row r="48" s="139" customFormat="1" ht="13.5" hidden="1" customHeight="1" spans="1:8">
      <c r="A48" s="154" t="s">
        <v>3226</v>
      </c>
      <c r="B48" s="155"/>
      <c r="C48" s="155"/>
      <c r="D48" s="155"/>
      <c r="E48" s="155"/>
      <c r="F48" s="155"/>
      <c r="G48" s="161"/>
      <c r="H48" s="115"/>
    </row>
    <row r="49" s="139" customFormat="1" ht="13.5" hidden="1" customHeight="1" spans="1:8">
      <c r="A49" s="154" t="s">
        <v>3227</v>
      </c>
      <c r="B49" s="155"/>
      <c r="C49" s="155"/>
      <c r="D49" s="155"/>
      <c r="E49" s="155"/>
      <c r="F49" s="155"/>
      <c r="G49" s="161"/>
      <c r="H49" s="115"/>
    </row>
    <row r="50" s="139" customFormat="1" ht="13.5" hidden="1" customHeight="1" spans="1:8">
      <c r="A50" s="154" t="s">
        <v>3228</v>
      </c>
      <c r="B50" s="155"/>
      <c r="C50" s="155"/>
      <c r="D50" s="155"/>
      <c r="E50" s="155"/>
      <c r="F50" s="155"/>
      <c r="G50" s="161"/>
      <c r="H50" s="115"/>
    </row>
    <row r="51" s="139" customFormat="1" ht="13.5" hidden="1" customHeight="1" spans="1:8">
      <c r="A51" s="154" t="s">
        <v>3229</v>
      </c>
      <c r="B51" s="155"/>
      <c r="C51" s="155"/>
      <c r="D51" s="155"/>
      <c r="E51" s="155"/>
      <c r="F51" s="155"/>
      <c r="G51" s="161"/>
      <c r="H51" s="115"/>
    </row>
    <row r="52" s="139" customFormat="1" ht="13.5" hidden="1" customHeight="1" spans="1:8">
      <c r="A52" s="154" t="s">
        <v>3230</v>
      </c>
      <c r="B52" s="155"/>
      <c r="C52" s="155"/>
      <c r="D52" s="155"/>
      <c r="E52" s="155"/>
      <c r="F52" s="155"/>
      <c r="G52" s="161"/>
      <c r="H52" s="115"/>
    </row>
    <row r="53" s="139" customFormat="1" ht="13.5" hidden="1" customHeight="1" spans="1:8">
      <c r="A53" s="157" t="s">
        <v>3231</v>
      </c>
      <c r="B53" s="158"/>
      <c r="C53" s="158"/>
      <c r="D53" s="158"/>
      <c r="E53" s="158"/>
      <c r="F53" s="158"/>
      <c r="G53" s="162"/>
      <c r="H53" s="115"/>
    </row>
    <row r="54" s="139" customFormat="1" ht="15.75" spans="1:8">
      <c r="A54" s="128" t="s">
        <v>3232</v>
      </c>
      <c r="B54" s="128"/>
      <c r="C54" s="128"/>
      <c r="D54" s="128"/>
      <c r="E54" s="128"/>
      <c r="F54" s="128"/>
      <c r="G54" s="128"/>
      <c r="H54" s="115"/>
    </row>
    <row r="55" s="139" customFormat="1" ht="15.75" spans="1:7">
      <c r="A55" s="144" t="s">
        <v>3233</v>
      </c>
      <c r="B55" s="144"/>
      <c r="C55" s="144"/>
      <c r="D55" s="144"/>
      <c r="E55" s="144"/>
      <c r="F55" s="144"/>
      <c r="G55" s="144"/>
    </row>
  </sheetData>
  <sheetProtection formatCells="0" insertHyperlinks="0" autoFilter="0"/>
  <autoFilter xmlns:etc="http://www.wps.cn/officeDocument/2017/etCustomData" ref="A6:G55" etc:filterBottomFollowUsedRange="0">
    <extLst/>
  </autoFilter>
  <mergeCells count="7">
    <mergeCell ref="A2:G2"/>
    <mergeCell ref="E3:G3"/>
    <mergeCell ref="B4:D4"/>
    <mergeCell ref="E4:G4"/>
    <mergeCell ref="A54:G54"/>
    <mergeCell ref="A55:G55"/>
    <mergeCell ref="A4:A5"/>
  </mergeCells>
  <printOptions horizontalCentered="1"/>
  <pageMargins left="0.393055555555556" right="0.393055555555556" top="0.393055555555556" bottom="0.393055555555556"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25" sqref="A25"/>
    </sheetView>
  </sheetViews>
  <sheetFormatPr defaultColWidth="10" defaultRowHeight="15" outlineLevelCol="3"/>
  <cols>
    <col min="1" max="1" width="67.775" style="136" customWidth="1"/>
    <col min="2" max="3" width="11.225" style="136" customWidth="1"/>
    <col min="4" max="5" width="10" style="136"/>
    <col min="6" max="6" width="11.5" style="136" customWidth="1"/>
    <col min="7" max="16384" width="10" style="136"/>
  </cols>
  <sheetData>
    <row r="1" s="115" customFormat="1" ht="20" customHeight="1" spans="1:2">
      <c r="A1" s="106" t="s">
        <v>3234</v>
      </c>
      <c r="B1" s="106"/>
    </row>
    <row r="2" s="135" customFormat="1" ht="76" customHeight="1" spans="1:3">
      <c r="A2" s="119" t="s">
        <v>3235</v>
      </c>
      <c r="B2" s="137"/>
      <c r="C2" s="137"/>
    </row>
    <row r="3" s="115" customFormat="1" ht="20" customHeight="1" spans="1:3">
      <c r="A3" s="138" t="s">
        <v>3172</v>
      </c>
      <c r="B3" s="138"/>
      <c r="C3" s="138"/>
    </row>
    <row r="4" s="115" customFormat="1" ht="20" customHeight="1" spans="1:3">
      <c r="A4" s="124" t="s">
        <v>1109</v>
      </c>
      <c r="B4" s="124" t="s">
        <v>3236</v>
      </c>
      <c r="C4" s="124" t="s">
        <v>3237</v>
      </c>
    </row>
    <row r="5" s="115" customFormat="1" ht="20" customHeight="1" spans="1:3">
      <c r="A5" s="134" t="s">
        <v>3238</v>
      </c>
      <c r="B5" s="125">
        <v>66.1625</v>
      </c>
      <c r="C5" s="125">
        <v>66.1625</v>
      </c>
    </row>
    <row r="6" s="115" customFormat="1" ht="20" customHeight="1" spans="1:3">
      <c r="A6" s="134" t="s">
        <v>3239</v>
      </c>
      <c r="B6" s="125">
        <v>67.96</v>
      </c>
      <c r="C6" s="125">
        <v>67.96</v>
      </c>
    </row>
    <row r="7" s="115" customFormat="1" ht="20" customHeight="1" spans="1:3">
      <c r="A7" s="134" t="s">
        <v>3240</v>
      </c>
      <c r="B7" s="125">
        <v>18.366</v>
      </c>
      <c r="C7" s="125">
        <v>18.366</v>
      </c>
    </row>
    <row r="8" s="115" customFormat="1" ht="20" customHeight="1" spans="1:3">
      <c r="A8" s="134" t="s">
        <v>3241</v>
      </c>
      <c r="B8" s="125"/>
      <c r="C8" s="125"/>
    </row>
    <row r="9" s="115" customFormat="1" ht="20" customHeight="1" spans="1:3">
      <c r="A9" s="134" t="s">
        <v>3242</v>
      </c>
      <c r="B9" s="125">
        <v>18.366</v>
      </c>
      <c r="C9" s="125">
        <v>18.366</v>
      </c>
    </row>
    <row r="10" s="115" customFormat="1" ht="20" customHeight="1" spans="1:3">
      <c r="A10" s="134" t="s">
        <v>3243</v>
      </c>
      <c r="B10" s="125">
        <v>16.5716</v>
      </c>
      <c r="C10" s="125">
        <v>16.5716</v>
      </c>
    </row>
    <row r="11" s="115" customFormat="1" ht="20" customHeight="1" spans="1:4">
      <c r="A11" s="134" t="s">
        <v>3244</v>
      </c>
      <c r="B11" s="125">
        <f>B5+B7-B10</f>
        <v>67.9569</v>
      </c>
      <c r="C11" s="125">
        <f>C5+C7-C10</f>
        <v>67.9569</v>
      </c>
      <c r="D11" s="131"/>
    </row>
    <row r="12" s="115" customFormat="1" ht="20" customHeight="1" spans="1:3">
      <c r="A12" s="134" t="s">
        <v>3245</v>
      </c>
      <c r="B12" s="125"/>
      <c r="C12" s="125"/>
    </row>
    <row r="13" s="115" customFormat="1" ht="20" customHeight="1" spans="1:3">
      <c r="A13" s="134" t="s">
        <v>3246</v>
      </c>
      <c r="B13" s="125"/>
      <c r="C13" s="125"/>
    </row>
    <row r="14" s="115" customFormat="1" ht="56.25" customHeight="1" spans="1:3">
      <c r="A14" s="128" t="s">
        <v>3247</v>
      </c>
      <c r="B14" s="128"/>
      <c r="C14" s="128"/>
    </row>
  </sheetData>
  <sheetProtection formatCells="0" insertHyperlinks="0" autoFilter="0"/>
  <mergeCells count="3">
    <mergeCell ref="A2:C2"/>
    <mergeCell ref="A3:C3"/>
    <mergeCell ref="A14:C14"/>
  </mergeCells>
  <printOptions horizontalCentered="1"/>
  <pageMargins left="0.393055555555556" right="0.393055555555556" top="0.511805555555556" bottom="0.393055555555556"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B9" sqref="B9"/>
    </sheetView>
  </sheetViews>
  <sheetFormatPr defaultColWidth="10" defaultRowHeight="14.25" outlineLevelCol="2"/>
  <cols>
    <col min="1" max="1" width="56.775" style="118" customWidth="1"/>
    <col min="2" max="3" width="12.3333333333333" style="118" customWidth="1"/>
    <col min="4" max="4" width="9.75" style="118" customWidth="1"/>
    <col min="5" max="16384" width="10" style="118"/>
  </cols>
  <sheetData>
    <row r="1" s="115" customFormat="1" ht="20" customHeight="1" spans="1:1">
      <c r="A1" s="106" t="s">
        <v>3248</v>
      </c>
    </row>
    <row r="2" s="132" customFormat="1" ht="78" customHeight="1" spans="1:3">
      <c r="A2" s="119" t="s">
        <v>3249</v>
      </c>
      <c r="B2" s="119"/>
      <c r="C2" s="119"/>
    </row>
    <row r="3" s="115" customFormat="1" ht="20" customHeight="1" spans="1:3">
      <c r="A3" s="128"/>
      <c r="B3" s="128"/>
      <c r="C3" s="133" t="s">
        <v>3172</v>
      </c>
    </row>
    <row r="4" s="115" customFormat="1" ht="20" customHeight="1" spans="1:3">
      <c r="A4" s="124" t="s">
        <v>1109</v>
      </c>
      <c r="B4" s="124" t="s">
        <v>3236</v>
      </c>
      <c r="C4" s="124" t="s">
        <v>3237</v>
      </c>
    </row>
    <row r="5" s="115" customFormat="1" ht="20" customHeight="1" spans="1:3">
      <c r="A5" s="134" t="s">
        <v>3250</v>
      </c>
      <c r="B5" s="126">
        <v>161.89</v>
      </c>
      <c r="C5" s="126">
        <v>161.89</v>
      </c>
    </row>
    <row r="6" s="115" customFormat="1" ht="20" customHeight="1" spans="1:3">
      <c r="A6" s="134" t="s">
        <v>3251</v>
      </c>
      <c r="B6" s="126">
        <v>203.05</v>
      </c>
      <c r="C6" s="126">
        <v>203.05</v>
      </c>
    </row>
    <row r="7" s="115" customFormat="1" ht="20" customHeight="1" spans="1:3">
      <c r="A7" s="134" t="s">
        <v>3252</v>
      </c>
      <c r="B7" s="126">
        <v>50.178</v>
      </c>
      <c r="C7" s="126">
        <v>50.178</v>
      </c>
    </row>
    <row r="8" s="115" customFormat="1" ht="20" customHeight="1" spans="1:3">
      <c r="A8" s="134" t="s">
        <v>3253</v>
      </c>
      <c r="B8" s="126">
        <v>19.7</v>
      </c>
      <c r="C8" s="126">
        <v>19.7</v>
      </c>
    </row>
    <row r="9" s="115" customFormat="1" ht="20" customHeight="1" spans="1:3">
      <c r="A9" s="134" t="s">
        <v>3254</v>
      </c>
      <c r="B9" s="126">
        <v>203.048</v>
      </c>
      <c r="C9" s="126">
        <v>203.048</v>
      </c>
    </row>
    <row r="10" s="115" customFormat="1" ht="20" customHeight="1" spans="1:3">
      <c r="A10" s="134" t="s">
        <v>3255</v>
      </c>
      <c r="B10" s="126"/>
      <c r="C10" s="126"/>
    </row>
    <row r="11" s="115" customFormat="1" ht="20" customHeight="1" spans="1:3">
      <c r="A11" s="134" t="s">
        <v>3256</v>
      </c>
      <c r="B11" s="126"/>
      <c r="C11" s="126"/>
    </row>
    <row r="12" s="115" customFormat="1" ht="58.5" customHeight="1" spans="1:3">
      <c r="A12" s="128" t="s">
        <v>3257</v>
      </c>
      <c r="B12" s="128"/>
      <c r="C12" s="128"/>
    </row>
  </sheetData>
  <sheetProtection formatCells="0" insertHyperlinks="0" autoFilter="0"/>
  <mergeCells count="2">
    <mergeCell ref="A2:C2"/>
    <mergeCell ref="A12:C12"/>
  </mergeCells>
  <printOptions horizontalCentered="1"/>
  <pageMargins left="0.393055555555556" right="0.393055555555556" top="0.511805555555556" bottom="0.393055555555556"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35"/>
  <sheetViews>
    <sheetView showZeros="0" topLeftCell="B1" workbookViewId="0">
      <selection activeCell="A1" sqref="A$1:A$1048576"/>
    </sheetView>
  </sheetViews>
  <sheetFormatPr defaultColWidth="9" defaultRowHeight="15.75" outlineLevelCol="2"/>
  <cols>
    <col min="1" max="1" width="10.375" style="348" hidden="1" customWidth="1"/>
    <col min="2" max="2" width="44.875" style="348" customWidth="1"/>
    <col min="3" max="3" width="11.125" style="348" customWidth="1"/>
    <col min="4" max="16384" width="9" style="348"/>
  </cols>
  <sheetData>
    <row r="1" spans="1:3">
      <c r="A1" s="251"/>
      <c r="B1" s="209" t="s">
        <v>1104</v>
      </c>
      <c r="C1" s="598"/>
    </row>
    <row r="2" ht="27" spans="1:3">
      <c r="A2" s="212" t="s">
        <v>1105</v>
      </c>
      <c r="B2" s="212"/>
      <c r="C2" s="212"/>
    </row>
    <row r="3" spans="1:3">
      <c r="A3" s="251"/>
      <c r="B3" s="599" t="s">
        <v>2</v>
      </c>
      <c r="C3" s="600"/>
    </row>
    <row r="4" spans="1:3">
      <c r="A4" s="80"/>
      <c r="B4" s="601" t="s">
        <v>79</v>
      </c>
      <c r="C4" s="601" t="s">
        <v>7</v>
      </c>
    </row>
    <row r="5" spans="1:3">
      <c r="A5" s="602">
        <v>1</v>
      </c>
      <c r="B5" s="395" t="s">
        <v>80</v>
      </c>
      <c r="C5" s="550">
        <v>944395</v>
      </c>
    </row>
    <row r="6" spans="1:3">
      <c r="A6" s="602">
        <v>201</v>
      </c>
      <c r="B6" s="80" t="s">
        <v>81</v>
      </c>
      <c r="C6" s="550">
        <v>39643</v>
      </c>
    </row>
    <row r="7" spans="1:3">
      <c r="A7" s="602">
        <v>20101</v>
      </c>
      <c r="B7" s="80" t="s">
        <v>82</v>
      </c>
      <c r="C7" s="550">
        <v>1479</v>
      </c>
    </row>
    <row r="8" spans="1:3">
      <c r="A8" s="602">
        <v>2010101</v>
      </c>
      <c r="B8" s="80" t="s">
        <v>83</v>
      </c>
      <c r="C8" s="550">
        <v>981</v>
      </c>
    </row>
    <row r="9" spans="1:3">
      <c r="A9" s="602">
        <v>2010102</v>
      </c>
      <c r="B9" s="80" t="s">
        <v>84</v>
      </c>
      <c r="C9" s="550">
        <v>301</v>
      </c>
    </row>
    <row r="10" hidden="1" spans="1:3">
      <c r="A10" s="602">
        <v>2010103</v>
      </c>
      <c r="B10" s="80" t="s">
        <v>85</v>
      </c>
      <c r="C10" s="550">
        <v>0</v>
      </c>
    </row>
    <row r="11" spans="1:3">
      <c r="A11" s="602">
        <v>2010104</v>
      </c>
      <c r="B11" s="80" t="s">
        <v>86</v>
      </c>
      <c r="C11" s="550">
        <v>84</v>
      </c>
    </row>
    <row r="12" hidden="1" spans="1:3">
      <c r="A12" s="602">
        <v>2010105</v>
      </c>
      <c r="B12" s="80" t="s">
        <v>87</v>
      </c>
      <c r="C12" s="550">
        <v>0</v>
      </c>
    </row>
    <row r="13" spans="1:3">
      <c r="A13" s="602">
        <v>2010106</v>
      </c>
      <c r="B13" s="80" t="s">
        <v>88</v>
      </c>
      <c r="C13" s="550">
        <v>50</v>
      </c>
    </row>
    <row r="14" hidden="1" spans="1:3">
      <c r="A14" s="602">
        <v>2010107</v>
      </c>
      <c r="B14" s="80" t="s">
        <v>89</v>
      </c>
      <c r="C14" s="550">
        <v>0</v>
      </c>
    </row>
    <row r="15" hidden="1" spans="1:3">
      <c r="A15" s="602">
        <v>2010108</v>
      </c>
      <c r="B15" s="80" t="s">
        <v>90</v>
      </c>
      <c r="C15" s="550">
        <v>0</v>
      </c>
    </row>
    <row r="16" hidden="1" spans="1:3">
      <c r="A16" s="602">
        <v>2010109</v>
      </c>
      <c r="B16" s="80" t="s">
        <v>91</v>
      </c>
      <c r="C16" s="550">
        <v>0</v>
      </c>
    </row>
    <row r="17" spans="1:3">
      <c r="A17" s="602">
        <v>2010150</v>
      </c>
      <c r="B17" s="80" t="s">
        <v>92</v>
      </c>
      <c r="C17" s="550">
        <v>63</v>
      </c>
    </row>
    <row r="18" hidden="1" spans="1:3">
      <c r="A18" s="602">
        <v>2010199</v>
      </c>
      <c r="B18" s="80" t="s">
        <v>93</v>
      </c>
      <c r="C18" s="550">
        <v>0</v>
      </c>
    </row>
    <row r="19" spans="1:3">
      <c r="A19" s="602">
        <v>20102</v>
      </c>
      <c r="B19" s="80" t="s">
        <v>94</v>
      </c>
      <c r="C19" s="550">
        <v>1145</v>
      </c>
    </row>
    <row r="20" spans="1:3">
      <c r="A20" s="602">
        <v>2010201</v>
      </c>
      <c r="B20" s="80" t="s">
        <v>83</v>
      </c>
      <c r="C20" s="550">
        <v>792</v>
      </c>
    </row>
    <row r="21" spans="1:3">
      <c r="A21" s="602">
        <v>2010202</v>
      </c>
      <c r="B21" s="80" t="s">
        <v>84</v>
      </c>
      <c r="C21" s="550">
        <v>59</v>
      </c>
    </row>
    <row r="22" hidden="1" spans="1:3">
      <c r="A22" s="602">
        <v>2010203</v>
      </c>
      <c r="B22" s="80" t="s">
        <v>85</v>
      </c>
      <c r="C22" s="550">
        <v>0</v>
      </c>
    </row>
    <row r="23" spans="1:3">
      <c r="A23" s="602">
        <v>2010204</v>
      </c>
      <c r="B23" s="80" t="s">
        <v>95</v>
      </c>
      <c r="C23" s="550">
        <v>40</v>
      </c>
    </row>
    <row r="24" spans="1:3">
      <c r="A24" s="602">
        <v>2010205</v>
      </c>
      <c r="B24" s="80" t="s">
        <v>96</v>
      </c>
      <c r="C24" s="550">
        <v>123</v>
      </c>
    </row>
    <row r="25" spans="1:3">
      <c r="A25" s="602">
        <v>2010206</v>
      </c>
      <c r="B25" s="80" t="s">
        <v>97</v>
      </c>
      <c r="C25" s="550">
        <v>40</v>
      </c>
    </row>
    <row r="26" spans="1:3">
      <c r="A26" s="602">
        <v>2010250</v>
      </c>
      <c r="B26" s="80" t="s">
        <v>92</v>
      </c>
      <c r="C26" s="550">
        <v>91</v>
      </c>
    </row>
    <row r="27" hidden="1" spans="1:3">
      <c r="A27" s="602">
        <v>2010299</v>
      </c>
      <c r="B27" s="80" t="s">
        <v>98</v>
      </c>
      <c r="C27" s="550">
        <v>0</v>
      </c>
    </row>
    <row r="28" spans="1:3">
      <c r="A28" s="602">
        <v>20103</v>
      </c>
      <c r="B28" s="80" t="s">
        <v>99</v>
      </c>
      <c r="C28" s="550">
        <v>4713</v>
      </c>
    </row>
    <row r="29" spans="1:3">
      <c r="A29" s="602">
        <v>2010301</v>
      </c>
      <c r="B29" s="80" t="s">
        <v>83</v>
      </c>
      <c r="C29" s="550">
        <v>1108</v>
      </c>
    </row>
    <row r="30" spans="1:3">
      <c r="A30" s="602">
        <v>2010302</v>
      </c>
      <c r="B30" s="80" t="s">
        <v>84</v>
      </c>
      <c r="C30" s="550">
        <v>1907</v>
      </c>
    </row>
    <row r="31" hidden="1" spans="1:3">
      <c r="A31" s="602">
        <v>2010303</v>
      </c>
      <c r="B31" s="80" t="s">
        <v>85</v>
      </c>
      <c r="C31" s="550">
        <v>0</v>
      </c>
    </row>
    <row r="32" hidden="1" spans="1:3">
      <c r="A32" s="602">
        <v>2010304</v>
      </c>
      <c r="B32" s="80" t="s">
        <v>100</v>
      </c>
      <c r="C32" s="550">
        <v>0</v>
      </c>
    </row>
    <row r="33" hidden="1" spans="1:3">
      <c r="A33" s="602">
        <v>2010305</v>
      </c>
      <c r="B33" s="80" t="s">
        <v>101</v>
      </c>
      <c r="C33" s="550">
        <v>0</v>
      </c>
    </row>
    <row r="34" hidden="1" spans="1:3">
      <c r="A34" s="602">
        <v>2010306</v>
      </c>
      <c r="B34" s="80" t="s">
        <v>102</v>
      </c>
      <c r="C34" s="550">
        <v>0</v>
      </c>
    </row>
    <row r="35" hidden="1" spans="1:3">
      <c r="A35" s="602">
        <v>2010309</v>
      </c>
      <c r="B35" s="80" t="s">
        <v>103</v>
      </c>
      <c r="C35" s="550">
        <v>0</v>
      </c>
    </row>
    <row r="36" spans="1:3">
      <c r="A36" s="602">
        <v>2010350</v>
      </c>
      <c r="B36" s="80" t="s">
        <v>92</v>
      </c>
      <c r="C36" s="550">
        <v>958</v>
      </c>
    </row>
    <row r="37" spans="1:3">
      <c r="A37" s="602">
        <v>2010399</v>
      </c>
      <c r="B37" s="80" t="s">
        <v>104</v>
      </c>
      <c r="C37" s="550">
        <v>740</v>
      </c>
    </row>
    <row r="38" spans="1:3">
      <c r="A38" s="602">
        <v>20104</v>
      </c>
      <c r="B38" s="80" t="s">
        <v>105</v>
      </c>
      <c r="C38" s="550">
        <v>1734</v>
      </c>
    </row>
    <row r="39" spans="1:3">
      <c r="A39" s="602">
        <v>2010401</v>
      </c>
      <c r="B39" s="80" t="s">
        <v>83</v>
      </c>
      <c r="C39" s="550">
        <v>828</v>
      </c>
    </row>
    <row r="40" spans="1:3">
      <c r="A40" s="602">
        <v>2010402</v>
      </c>
      <c r="B40" s="80" t="s">
        <v>84</v>
      </c>
      <c r="C40" s="550">
        <v>264</v>
      </c>
    </row>
    <row r="41" hidden="1" spans="1:3">
      <c r="A41" s="602">
        <v>2010403</v>
      </c>
      <c r="B41" s="80" t="s">
        <v>85</v>
      </c>
      <c r="C41" s="550">
        <v>0</v>
      </c>
    </row>
    <row r="42" hidden="1" spans="1:3">
      <c r="A42" s="602">
        <v>2010404</v>
      </c>
      <c r="B42" s="80" t="s">
        <v>106</v>
      </c>
      <c r="C42" s="550">
        <v>0</v>
      </c>
    </row>
    <row r="43" hidden="1" spans="1:3">
      <c r="A43" s="602">
        <v>2010405</v>
      </c>
      <c r="B43" s="80" t="s">
        <v>107</v>
      </c>
      <c r="C43" s="550">
        <v>0</v>
      </c>
    </row>
    <row r="44" hidden="1" spans="1:3">
      <c r="A44" s="602">
        <v>2010406</v>
      </c>
      <c r="B44" s="80" t="s">
        <v>108</v>
      </c>
      <c r="C44" s="550">
        <v>0</v>
      </c>
    </row>
    <row r="45" hidden="1" spans="1:3">
      <c r="A45" s="602">
        <v>2010407</v>
      </c>
      <c r="B45" s="80" t="s">
        <v>109</v>
      </c>
      <c r="C45" s="550">
        <v>0</v>
      </c>
    </row>
    <row r="46" spans="1:3">
      <c r="A46" s="602">
        <v>2010408</v>
      </c>
      <c r="B46" s="80" t="s">
        <v>110</v>
      </c>
      <c r="C46" s="550">
        <v>15</v>
      </c>
    </row>
    <row r="47" spans="1:3">
      <c r="A47" s="602">
        <v>2010450</v>
      </c>
      <c r="B47" s="80" t="s">
        <v>92</v>
      </c>
      <c r="C47" s="550">
        <v>576</v>
      </c>
    </row>
    <row r="48" spans="1:3">
      <c r="A48" s="602">
        <v>2010499</v>
      </c>
      <c r="B48" s="80" t="s">
        <v>111</v>
      </c>
      <c r="C48" s="550">
        <v>51</v>
      </c>
    </row>
    <row r="49" spans="1:3">
      <c r="A49" s="602">
        <v>20105</v>
      </c>
      <c r="B49" s="80" t="s">
        <v>112</v>
      </c>
      <c r="C49" s="550">
        <v>575</v>
      </c>
    </row>
    <row r="50" spans="1:3">
      <c r="A50" s="602">
        <v>2010501</v>
      </c>
      <c r="B50" s="80" t="s">
        <v>83</v>
      </c>
      <c r="C50" s="550">
        <v>332</v>
      </c>
    </row>
    <row r="51" hidden="1" spans="1:3">
      <c r="A51" s="602">
        <v>2010502</v>
      </c>
      <c r="B51" s="80" t="s">
        <v>84</v>
      </c>
      <c r="C51" s="550">
        <v>0</v>
      </c>
    </row>
    <row r="52" hidden="1" spans="1:3">
      <c r="A52" s="602">
        <v>2010503</v>
      </c>
      <c r="B52" s="80" t="s">
        <v>85</v>
      </c>
      <c r="C52" s="550">
        <v>0</v>
      </c>
    </row>
    <row r="53" hidden="1" spans="1:3">
      <c r="A53" s="602">
        <v>2010504</v>
      </c>
      <c r="B53" s="80" t="s">
        <v>113</v>
      </c>
      <c r="C53" s="550">
        <v>0</v>
      </c>
    </row>
    <row r="54" spans="1:3">
      <c r="A54" s="602">
        <v>2010505</v>
      </c>
      <c r="B54" s="80" t="s">
        <v>114</v>
      </c>
      <c r="C54" s="550">
        <v>2</v>
      </c>
    </row>
    <row r="55" hidden="1" spans="1:3">
      <c r="A55" s="602">
        <v>2010506</v>
      </c>
      <c r="B55" s="80" t="s">
        <v>115</v>
      </c>
      <c r="C55" s="550">
        <v>0</v>
      </c>
    </row>
    <row r="56" spans="1:3">
      <c r="A56" s="602">
        <v>2010507</v>
      </c>
      <c r="B56" s="80" t="s">
        <v>116</v>
      </c>
      <c r="C56" s="550">
        <v>3</v>
      </c>
    </row>
    <row r="57" spans="1:3">
      <c r="A57" s="602">
        <v>2010508</v>
      </c>
      <c r="B57" s="80" t="s">
        <v>117</v>
      </c>
      <c r="C57" s="550">
        <v>186</v>
      </c>
    </row>
    <row r="58" spans="1:3">
      <c r="A58" s="602">
        <v>2010550</v>
      </c>
      <c r="B58" s="80" t="s">
        <v>92</v>
      </c>
      <c r="C58" s="550">
        <v>52</v>
      </c>
    </row>
    <row r="59" hidden="1" spans="1:3">
      <c r="A59" s="602">
        <v>2010599</v>
      </c>
      <c r="B59" s="80" t="s">
        <v>118</v>
      </c>
      <c r="C59" s="550">
        <v>0</v>
      </c>
    </row>
    <row r="60" spans="1:3">
      <c r="A60" s="602">
        <v>20106</v>
      </c>
      <c r="B60" s="80" t="s">
        <v>119</v>
      </c>
      <c r="C60" s="550">
        <v>3000</v>
      </c>
    </row>
    <row r="61" spans="1:3">
      <c r="A61" s="602">
        <v>2010601</v>
      </c>
      <c r="B61" s="80" t="s">
        <v>83</v>
      </c>
      <c r="C61" s="550">
        <v>962</v>
      </c>
    </row>
    <row r="62" spans="1:3">
      <c r="A62" s="602">
        <v>2010602</v>
      </c>
      <c r="B62" s="80" t="s">
        <v>84</v>
      </c>
      <c r="C62" s="550">
        <v>416</v>
      </c>
    </row>
    <row r="63" hidden="1" spans="1:3">
      <c r="A63" s="602">
        <v>2010603</v>
      </c>
      <c r="B63" s="80" t="s">
        <v>85</v>
      </c>
      <c r="C63" s="550">
        <v>0</v>
      </c>
    </row>
    <row r="64" hidden="1" spans="1:3">
      <c r="A64" s="602">
        <v>2010604</v>
      </c>
      <c r="B64" s="80" t="s">
        <v>120</v>
      </c>
      <c r="C64" s="550">
        <v>0</v>
      </c>
    </row>
    <row r="65" hidden="1" spans="1:3">
      <c r="A65" s="602">
        <v>2010605</v>
      </c>
      <c r="B65" s="80" t="s">
        <v>121</v>
      </c>
      <c r="C65" s="550">
        <v>0</v>
      </c>
    </row>
    <row r="66" hidden="1" spans="1:3">
      <c r="A66" s="602">
        <v>2010606</v>
      </c>
      <c r="B66" s="80" t="s">
        <v>122</v>
      </c>
      <c r="C66" s="550">
        <v>0</v>
      </c>
    </row>
    <row r="67" hidden="1" spans="1:3">
      <c r="A67" s="602">
        <v>2010607</v>
      </c>
      <c r="B67" s="80" t="s">
        <v>123</v>
      </c>
      <c r="C67" s="550">
        <v>0</v>
      </c>
    </row>
    <row r="68" spans="1:3">
      <c r="A68" s="602">
        <v>2010608</v>
      </c>
      <c r="B68" s="80" t="s">
        <v>124</v>
      </c>
      <c r="C68" s="550">
        <v>1213</v>
      </c>
    </row>
    <row r="69" spans="1:3">
      <c r="A69" s="602">
        <v>2010650</v>
      </c>
      <c r="B69" s="80" t="s">
        <v>92</v>
      </c>
      <c r="C69" s="550">
        <v>409</v>
      </c>
    </row>
    <row r="70" hidden="1" spans="1:3">
      <c r="A70" s="602">
        <v>2010699</v>
      </c>
      <c r="B70" s="80" t="s">
        <v>125</v>
      </c>
      <c r="C70" s="550">
        <v>0</v>
      </c>
    </row>
    <row r="71" spans="1:3">
      <c r="A71" s="602">
        <v>20107</v>
      </c>
      <c r="B71" s="80" t="s">
        <v>126</v>
      </c>
      <c r="C71" s="550">
        <v>1150</v>
      </c>
    </row>
    <row r="72" spans="1:3">
      <c r="A72" s="602">
        <v>2010701</v>
      </c>
      <c r="B72" s="80" t="s">
        <v>83</v>
      </c>
      <c r="C72" s="550">
        <v>1147</v>
      </c>
    </row>
    <row r="73" hidden="1" spans="1:3">
      <c r="A73" s="602">
        <v>2010702</v>
      </c>
      <c r="B73" s="80" t="s">
        <v>84</v>
      </c>
      <c r="C73" s="550">
        <v>0</v>
      </c>
    </row>
    <row r="74" hidden="1" spans="1:3">
      <c r="A74" s="602">
        <v>2010703</v>
      </c>
      <c r="B74" s="80" t="s">
        <v>85</v>
      </c>
      <c r="C74" s="550">
        <v>0</v>
      </c>
    </row>
    <row r="75" hidden="1" spans="1:3">
      <c r="A75" s="602">
        <v>2010709</v>
      </c>
      <c r="B75" s="80" t="s">
        <v>123</v>
      </c>
      <c r="C75" s="550">
        <v>0</v>
      </c>
    </row>
    <row r="76" hidden="1" spans="1:3">
      <c r="A76" s="602">
        <v>2010710</v>
      </c>
      <c r="B76" s="80" t="s">
        <v>127</v>
      </c>
      <c r="C76" s="550">
        <v>0</v>
      </c>
    </row>
    <row r="77" spans="1:3">
      <c r="A77" s="602">
        <v>2010750</v>
      </c>
      <c r="B77" s="80" t="s">
        <v>92</v>
      </c>
      <c r="C77" s="550">
        <v>3</v>
      </c>
    </row>
    <row r="78" hidden="1" spans="1:3">
      <c r="A78" s="602">
        <v>2010799</v>
      </c>
      <c r="B78" s="80" t="s">
        <v>128</v>
      </c>
      <c r="C78" s="550">
        <v>0</v>
      </c>
    </row>
    <row r="79" spans="1:3">
      <c r="A79" s="602">
        <v>20108</v>
      </c>
      <c r="B79" s="80" t="s">
        <v>129</v>
      </c>
      <c r="C79" s="550">
        <v>323</v>
      </c>
    </row>
    <row r="80" hidden="1" spans="1:3">
      <c r="A80" s="602">
        <v>2010801</v>
      </c>
      <c r="B80" s="80" t="s">
        <v>83</v>
      </c>
      <c r="C80" s="550">
        <v>0</v>
      </c>
    </row>
    <row r="81" spans="1:3">
      <c r="A81" s="602">
        <v>2010802</v>
      </c>
      <c r="B81" s="80" t="s">
        <v>84</v>
      </c>
      <c r="C81" s="550">
        <v>323</v>
      </c>
    </row>
    <row r="82" hidden="1" spans="1:3">
      <c r="A82" s="602">
        <v>2010803</v>
      </c>
      <c r="B82" s="80" t="s">
        <v>85</v>
      </c>
      <c r="C82" s="550">
        <v>0</v>
      </c>
    </row>
    <row r="83" hidden="1" spans="1:3">
      <c r="A83" s="602">
        <v>2010804</v>
      </c>
      <c r="B83" s="80" t="s">
        <v>130</v>
      </c>
      <c r="C83" s="550">
        <v>0</v>
      </c>
    </row>
    <row r="84" hidden="1" spans="1:3">
      <c r="A84" s="602">
        <v>2010805</v>
      </c>
      <c r="B84" s="80" t="s">
        <v>131</v>
      </c>
      <c r="C84" s="550">
        <v>0</v>
      </c>
    </row>
    <row r="85" hidden="1" spans="1:3">
      <c r="A85" s="602">
        <v>2010806</v>
      </c>
      <c r="B85" s="80" t="s">
        <v>123</v>
      </c>
      <c r="C85" s="550">
        <v>0</v>
      </c>
    </row>
    <row r="86" hidden="1" spans="1:3">
      <c r="A86" s="602">
        <v>2010850</v>
      </c>
      <c r="B86" s="80" t="s">
        <v>92</v>
      </c>
      <c r="C86" s="550">
        <v>0</v>
      </c>
    </row>
    <row r="87" hidden="1" spans="1:3">
      <c r="A87" s="602">
        <v>2010899</v>
      </c>
      <c r="B87" s="80" t="s">
        <v>132</v>
      </c>
      <c r="C87" s="550">
        <v>0</v>
      </c>
    </row>
    <row r="88" hidden="1" spans="1:3">
      <c r="A88" s="602">
        <v>20109</v>
      </c>
      <c r="B88" s="80" t="s">
        <v>133</v>
      </c>
      <c r="C88" s="550">
        <v>0</v>
      </c>
    </row>
    <row r="89" hidden="1" spans="1:3">
      <c r="A89" s="602">
        <v>2010901</v>
      </c>
      <c r="B89" s="80" t="s">
        <v>83</v>
      </c>
      <c r="C89" s="550">
        <v>0</v>
      </c>
    </row>
    <row r="90" hidden="1" spans="1:3">
      <c r="A90" s="602">
        <v>2010902</v>
      </c>
      <c r="B90" s="80" t="s">
        <v>84</v>
      </c>
      <c r="C90" s="550">
        <v>0</v>
      </c>
    </row>
    <row r="91" hidden="1" spans="1:3">
      <c r="A91" s="602">
        <v>2010903</v>
      </c>
      <c r="B91" s="80" t="s">
        <v>85</v>
      </c>
      <c r="C91" s="550">
        <v>0</v>
      </c>
    </row>
    <row r="92" hidden="1" spans="1:3">
      <c r="A92" s="602">
        <v>2010905</v>
      </c>
      <c r="B92" s="80" t="s">
        <v>134</v>
      </c>
      <c r="C92" s="550">
        <v>0</v>
      </c>
    </row>
    <row r="93" hidden="1" spans="1:3">
      <c r="A93" s="602">
        <v>2010907</v>
      </c>
      <c r="B93" s="80" t="s">
        <v>135</v>
      </c>
      <c r="C93" s="550">
        <v>0</v>
      </c>
    </row>
    <row r="94" hidden="1" spans="1:3">
      <c r="A94" s="602">
        <v>2010908</v>
      </c>
      <c r="B94" s="80" t="s">
        <v>123</v>
      </c>
      <c r="C94" s="550">
        <v>0</v>
      </c>
    </row>
    <row r="95" hidden="1" spans="1:3">
      <c r="A95" s="602">
        <v>2010909</v>
      </c>
      <c r="B95" s="80" t="s">
        <v>136</v>
      </c>
      <c r="C95" s="550">
        <v>0</v>
      </c>
    </row>
    <row r="96" hidden="1" spans="1:3">
      <c r="A96" s="602">
        <v>2010910</v>
      </c>
      <c r="B96" s="80" t="s">
        <v>137</v>
      </c>
      <c r="C96" s="550">
        <v>0</v>
      </c>
    </row>
    <row r="97" hidden="1" spans="1:3">
      <c r="A97" s="602">
        <v>2010911</v>
      </c>
      <c r="B97" s="80" t="s">
        <v>138</v>
      </c>
      <c r="C97" s="550">
        <v>0</v>
      </c>
    </row>
    <row r="98" hidden="1" spans="1:3">
      <c r="A98" s="602">
        <v>2010912</v>
      </c>
      <c r="B98" s="80" t="s">
        <v>139</v>
      </c>
      <c r="C98" s="550">
        <v>0</v>
      </c>
    </row>
    <row r="99" hidden="1" spans="1:3">
      <c r="A99" s="602">
        <v>2010950</v>
      </c>
      <c r="B99" s="80" t="s">
        <v>92</v>
      </c>
      <c r="C99" s="550">
        <v>0</v>
      </c>
    </row>
    <row r="100" hidden="1" spans="1:3">
      <c r="A100" s="602">
        <v>2010999</v>
      </c>
      <c r="B100" s="80" t="s">
        <v>140</v>
      </c>
      <c r="C100" s="550">
        <v>0</v>
      </c>
    </row>
    <row r="101" spans="1:3">
      <c r="A101" s="602">
        <v>20111</v>
      </c>
      <c r="B101" s="80" t="s">
        <v>141</v>
      </c>
      <c r="C101" s="550">
        <v>4608</v>
      </c>
    </row>
    <row r="102" spans="1:3">
      <c r="A102" s="602">
        <v>2011101</v>
      </c>
      <c r="B102" s="80" t="s">
        <v>83</v>
      </c>
      <c r="C102" s="550">
        <v>3260</v>
      </c>
    </row>
    <row r="103" spans="1:3">
      <c r="A103" s="602">
        <v>2011102</v>
      </c>
      <c r="B103" s="80" t="s">
        <v>84</v>
      </c>
      <c r="C103" s="550">
        <v>512</v>
      </c>
    </row>
    <row r="104" hidden="1" spans="1:3">
      <c r="A104" s="602">
        <v>2011103</v>
      </c>
      <c r="B104" s="80" t="s">
        <v>85</v>
      </c>
      <c r="C104" s="550">
        <v>0</v>
      </c>
    </row>
    <row r="105" spans="1:3">
      <c r="A105" s="602">
        <v>2011104</v>
      </c>
      <c r="B105" s="80" t="s">
        <v>142</v>
      </c>
      <c r="C105" s="550">
        <v>489</v>
      </c>
    </row>
    <row r="106" hidden="1" spans="1:3">
      <c r="A106" s="602">
        <v>2011105</v>
      </c>
      <c r="B106" s="80" t="s">
        <v>143</v>
      </c>
      <c r="C106" s="550">
        <v>0</v>
      </c>
    </row>
    <row r="107" hidden="1" spans="1:3">
      <c r="A107" s="602">
        <v>2011106</v>
      </c>
      <c r="B107" s="80" t="s">
        <v>144</v>
      </c>
      <c r="C107" s="550">
        <v>0</v>
      </c>
    </row>
    <row r="108" spans="1:3">
      <c r="A108" s="602">
        <v>2011150</v>
      </c>
      <c r="B108" s="80" t="s">
        <v>92</v>
      </c>
      <c r="C108" s="550">
        <v>347</v>
      </c>
    </row>
    <row r="109" hidden="1" spans="1:3">
      <c r="A109" s="602">
        <v>2011199</v>
      </c>
      <c r="B109" s="80" t="s">
        <v>145</v>
      </c>
      <c r="C109" s="550">
        <v>0</v>
      </c>
    </row>
    <row r="110" spans="1:3">
      <c r="A110" s="602">
        <v>20113</v>
      </c>
      <c r="B110" s="80" t="s">
        <v>146</v>
      </c>
      <c r="C110" s="550">
        <v>1790</v>
      </c>
    </row>
    <row r="111" spans="1:3">
      <c r="A111" s="602">
        <v>2011301</v>
      </c>
      <c r="B111" s="80" t="s">
        <v>83</v>
      </c>
      <c r="C111" s="550">
        <v>504</v>
      </c>
    </row>
    <row r="112" hidden="1" spans="1:3">
      <c r="A112" s="602">
        <v>2011302</v>
      </c>
      <c r="B112" s="80" t="s">
        <v>84</v>
      </c>
      <c r="C112" s="550">
        <v>0</v>
      </c>
    </row>
    <row r="113" hidden="1" spans="1:3">
      <c r="A113" s="602">
        <v>2011303</v>
      </c>
      <c r="B113" s="80" t="s">
        <v>85</v>
      </c>
      <c r="C113" s="550">
        <v>0</v>
      </c>
    </row>
    <row r="114" hidden="1" spans="1:3">
      <c r="A114" s="602">
        <v>2011304</v>
      </c>
      <c r="B114" s="80" t="s">
        <v>147</v>
      </c>
      <c r="C114" s="550">
        <v>0</v>
      </c>
    </row>
    <row r="115" hidden="1" spans="1:3">
      <c r="A115" s="602">
        <v>2011305</v>
      </c>
      <c r="B115" s="80" t="s">
        <v>148</v>
      </c>
      <c r="C115" s="550">
        <v>0</v>
      </c>
    </row>
    <row r="116" hidden="1" spans="1:3">
      <c r="A116" s="602">
        <v>2011306</v>
      </c>
      <c r="B116" s="80" t="s">
        <v>149</v>
      </c>
      <c r="C116" s="550">
        <v>0</v>
      </c>
    </row>
    <row r="117" hidden="1" spans="1:3">
      <c r="A117" s="602">
        <v>2011307</v>
      </c>
      <c r="B117" s="80" t="s">
        <v>150</v>
      </c>
      <c r="C117" s="550">
        <v>0</v>
      </c>
    </row>
    <row r="118" spans="1:3">
      <c r="A118" s="602">
        <v>2011308</v>
      </c>
      <c r="B118" s="80" t="s">
        <v>151</v>
      </c>
      <c r="C118" s="550">
        <v>790</v>
      </c>
    </row>
    <row r="119" spans="1:3">
      <c r="A119" s="602">
        <v>2011350</v>
      </c>
      <c r="B119" s="80" t="s">
        <v>92</v>
      </c>
      <c r="C119" s="550">
        <v>496</v>
      </c>
    </row>
    <row r="120" hidden="1" spans="1:3">
      <c r="A120" s="602">
        <v>2011399</v>
      </c>
      <c r="B120" s="80" t="s">
        <v>152</v>
      </c>
      <c r="C120" s="550">
        <v>0</v>
      </c>
    </row>
    <row r="121" hidden="1" spans="1:3">
      <c r="A121" s="602">
        <v>20114</v>
      </c>
      <c r="B121" s="80" t="s">
        <v>153</v>
      </c>
      <c r="C121" s="550">
        <v>0</v>
      </c>
    </row>
    <row r="122" hidden="1" spans="1:3">
      <c r="A122" s="602">
        <v>2011401</v>
      </c>
      <c r="B122" s="80" t="s">
        <v>83</v>
      </c>
      <c r="C122" s="550">
        <v>0</v>
      </c>
    </row>
    <row r="123" hidden="1" spans="1:3">
      <c r="A123" s="602">
        <v>2011402</v>
      </c>
      <c r="B123" s="80" t="s">
        <v>84</v>
      </c>
      <c r="C123" s="550">
        <v>0</v>
      </c>
    </row>
    <row r="124" hidden="1" spans="1:3">
      <c r="A124" s="602">
        <v>2011403</v>
      </c>
      <c r="B124" s="80" t="s">
        <v>85</v>
      </c>
      <c r="C124" s="550">
        <v>0</v>
      </c>
    </row>
    <row r="125" hidden="1" spans="1:3">
      <c r="A125" s="602">
        <v>2011404</v>
      </c>
      <c r="B125" s="80" t="s">
        <v>154</v>
      </c>
      <c r="C125" s="550">
        <v>0</v>
      </c>
    </row>
    <row r="126" hidden="1" spans="1:3">
      <c r="A126" s="602">
        <v>2011405</v>
      </c>
      <c r="B126" s="80" t="s">
        <v>155</v>
      </c>
      <c r="C126" s="550">
        <v>0</v>
      </c>
    </row>
    <row r="127" hidden="1" spans="1:3">
      <c r="A127" s="602">
        <v>2011408</v>
      </c>
      <c r="B127" s="80" t="s">
        <v>156</v>
      </c>
      <c r="C127" s="550">
        <v>0</v>
      </c>
    </row>
    <row r="128" hidden="1" spans="1:3">
      <c r="A128" s="602">
        <v>2011409</v>
      </c>
      <c r="B128" s="80" t="s">
        <v>157</v>
      </c>
      <c r="C128" s="550">
        <v>0</v>
      </c>
    </row>
    <row r="129" hidden="1" spans="1:3">
      <c r="A129" s="602">
        <v>2011410</v>
      </c>
      <c r="B129" s="80" t="s">
        <v>158</v>
      </c>
      <c r="C129" s="550">
        <v>0</v>
      </c>
    </row>
    <row r="130" hidden="1" spans="1:3">
      <c r="A130" s="602">
        <v>2011411</v>
      </c>
      <c r="B130" s="80" t="s">
        <v>159</v>
      </c>
      <c r="C130" s="550">
        <v>0</v>
      </c>
    </row>
    <row r="131" hidden="1" spans="1:3">
      <c r="A131" s="602">
        <v>2011450</v>
      </c>
      <c r="B131" s="80" t="s">
        <v>92</v>
      </c>
      <c r="C131" s="550">
        <v>0</v>
      </c>
    </row>
    <row r="132" hidden="1" spans="1:3">
      <c r="A132" s="602">
        <v>2011499</v>
      </c>
      <c r="B132" s="80" t="s">
        <v>160</v>
      </c>
      <c r="C132" s="550">
        <v>0</v>
      </c>
    </row>
    <row r="133" hidden="1" spans="1:3">
      <c r="A133" s="602">
        <v>20123</v>
      </c>
      <c r="B133" s="80" t="s">
        <v>161</v>
      </c>
      <c r="C133" s="550">
        <v>0</v>
      </c>
    </row>
    <row r="134" hidden="1" spans="1:3">
      <c r="A134" s="602">
        <v>2012301</v>
      </c>
      <c r="B134" s="80" t="s">
        <v>83</v>
      </c>
      <c r="C134" s="550">
        <v>0</v>
      </c>
    </row>
    <row r="135" hidden="1" spans="1:3">
      <c r="A135" s="602">
        <v>2012302</v>
      </c>
      <c r="B135" s="80" t="s">
        <v>84</v>
      </c>
      <c r="C135" s="550">
        <v>0</v>
      </c>
    </row>
    <row r="136" hidden="1" spans="1:3">
      <c r="A136" s="602">
        <v>2012303</v>
      </c>
      <c r="B136" s="80" t="s">
        <v>85</v>
      </c>
      <c r="C136" s="550">
        <v>0</v>
      </c>
    </row>
    <row r="137" hidden="1" spans="1:3">
      <c r="A137" s="602">
        <v>2012304</v>
      </c>
      <c r="B137" s="80" t="s">
        <v>162</v>
      </c>
      <c r="C137" s="550">
        <v>0</v>
      </c>
    </row>
    <row r="138" hidden="1" spans="1:3">
      <c r="A138" s="602">
        <v>2012350</v>
      </c>
      <c r="B138" s="80" t="s">
        <v>92</v>
      </c>
      <c r="C138" s="550">
        <v>0</v>
      </c>
    </row>
    <row r="139" hidden="1" spans="1:3">
      <c r="A139" s="602">
        <v>2012399</v>
      </c>
      <c r="B139" s="80" t="s">
        <v>163</v>
      </c>
      <c r="C139" s="550">
        <v>0</v>
      </c>
    </row>
    <row r="140" hidden="1" spans="1:3">
      <c r="A140" s="602">
        <v>20125</v>
      </c>
      <c r="B140" s="80" t="s">
        <v>164</v>
      </c>
      <c r="C140" s="550">
        <v>0</v>
      </c>
    </row>
    <row r="141" hidden="1" spans="1:3">
      <c r="A141" s="602">
        <v>2012501</v>
      </c>
      <c r="B141" s="80" t="s">
        <v>83</v>
      </c>
      <c r="C141" s="550">
        <v>0</v>
      </c>
    </row>
    <row r="142" hidden="1" spans="1:3">
      <c r="A142" s="602">
        <v>2012502</v>
      </c>
      <c r="B142" s="80" t="s">
        <v>84</v>
      </c>
      <c r="C142" s="550">
        <v>0</v>
      </c>
    </row>
    <row r="143" hidden="1" spans="1:3">
      <c r="A143" s="602">
        <v>2012503</v>
      </c>
      <c r="B143" s="80" t="s">
        <v>85</v>
      </c>
      <c r="C143" s="550">
        <v>0</v>
      </c>
    </row>
    <row r="144" hidden="1" spans="1:3">
      <c r="A144" s="602">
        <v>2012504</v>
      </c>
      <c r="B144" s="80" t="s">
        <v>165</v>
      </c>
      <c r="C144" s="550">
        <v>0</v>
      </c>
    </row>
    <row r="145" hidden="1" spans="1:3">
      <c r="A145" s="602">
        <v>2012505</v>
      </c>
      <c r="B145" s="80" t="s">
        <v>166</v>
      </c>
      <c r="C145" s="550">
        <v>0</v>
      </c>
    </row>
    <row r="146" hidden="1" spans="1:3">
      <c r="A146" s="602">
        <v>2012550</v>
      </c>
      <c r="B146" s="80" t="s">
        <v>92</v>
      </c>
      <c r="C146" s="550">
        <v>0</v>
      </c>
    </row>
    <row r="147" hidden="1" spans="1:3">
      <c r="A147" s="602">
        <v>2012599</v>
      </c>
      <c r="B147" s="80" t="s">
        <v>167</v>
      </c>
      <c r="C147" s="550">
        <v>0</v>
      </c>
    </row>
    <row r="148" spans="1:3">
      <c r="A148" s="602">
        <v>20126</v>
      </c>
      <c r="B148" s="80" t="s">
        <v>168</v>
      </c>
      <c r="C148" s="550">
        <v>324</v>
      </c>
    </row>
    <row r="149" spans="1:3">
      <c r="A149" s="602">
        <v>2012601</v>
      </c>
      <c r="B149" s="80" t="s">
        <v>83</v>
      </c>
      <c r="C149" s="550">
        <v>264</v>
      </c>
    </row>
    <row r="150" spans="1:3">
      <c r="A150" s="602">
        <v>2012602</v>
      </c>
      <c r="B150" s="80" t="s">
        <v>84</v>
      </c>
      <c r="C150" s="550">
        <v>60</v>
      </c>
    </row>
    <row r="151" hidden="1" spans="1:3">
      <c r="A151" s="602">
        <v>2012603</v>
      </c>
      <c r="B151" s="80" t="s">
        <v>85</v>
      </c>
      <c r="C151" s="550">
        <v>0</v>
      </c>
    </row>
    <row r="152" hidden="1" spans="1:3">
      <c r="A152" s="602">
        <v>2012604</v>
      </c>
      <c r="B152" s="80" t="s">
        <v>169</v>
      </c>
      <c r="C152" s="550">
        <v>0</v>
      </c>
    </row>
    <row r="153" hidden="1" spans="1:3">
      <c r="A153" s="602">
        <v>2012699</v>
      </c>
      <c r="B153" s="80" t="s">
        <v>170</v>
      </c>
      <c r="C153" s="550">
        <v>0</v>
      </c>
    </row>
    <row r="154" spans="1:3">
      <c r="A154" s="602">
        <v>20128</v>
      </c>
      <c r="B154" s="80" t="s">
        <v>171</v>
      </c>
      <c r="C154" s="550">
        <v>219</v>
      </c>
    </row>
    <row r="155" spans="1:3">
      <c r="A155" s="602">
        <v>2012801</v>
      </c>
      <c r="B155" s="80" t="s">
        <v>83</v>
      </c>
      <c r="C155" s="550">
        <v>149</v>
      </c>
    </row>
    <row r="156" spans="1:3">
      <c r="A156" s="602">
        <v>2012802</v>
      </c>
      <c r="B156" s="80" t="s">
        <v>84</v>
      </c>
      <c r="C156" s="550">
        <v>34</v>
      </c>
    </row>
    <row r="157" hidden="1" spans="1:3">
      <c r="A157" s="602">
        <v>2012803</v>
      </c>
      <c r="B157" s="80" t="s">
        <v>85</v>
      </c>
      <c r="C157" s="550">
        <v>0</v>
      </c>
    </row>
    <row r="158" hidden="1" spans="1:3">
      <c r="A158" s="602">
        <v>2012804</v>
      </c>
      <c r="B158" s="80" t="s">
        <v>97</v>
      </c>
      <c r="C158" s="550">
        <v>0</v>
      </c>
    </row>
    <row r="159" spans="1:3">
      <c r="A159" s="602">
        <v>2012850</v>
      </c>
      <c r="B159" s="80" t="s">
        <v>92</v>
      </c>
      <c r="C159" s="550">
        <v>36</v>
      </c>
    </row>
    <row r="160" hidden="1" spans="1:3">
      <c r="A160" s="602">
        <v>2012899</v>
      </c>
      <c r="B160" s="80" t="s">
        <v>172</v>
      </c>
      <c r="C160" s="550">
        <v>0</v>
      </c>
    </row>
    <row r="161" spans="1:3">
      <c r="A161" s="602">
        <v>20129</v>
      </c>
      <c r="B161" s="80" t="s">
        <v>173</v>
      </c>
      <c r="C161" s="550">
        <v>1307</v>
      </c>
    </row>
    <row r="162" spans="1:3">
      <c r="A162" s="602">
        <v>2012901</v>
      </c>
      <c r="B162" s="80" t="s">
        <v>83</v>
      </c>
      <c r="C162" s="550">
        <v>468</v>
      </c>
    </row>
    <row r="163" spans="1:3">
      <c r="A163" s="602">
        <v>2012902</v>
      </c>
      <c r="B163" s="80" t="s">
        <v>84</v>
      </c>
      <c r="C163" s="550">
        <v>547</v>
      </c>
    </row>
    <row r="164" hidden="1" spans="1:3">
      <c r="A164" s="602">
        <v>2012903</v>
      </c>
      <c r="B164" s="80" t="s">
        <v>85</v>
      </c>
      <c r="C164" s="550">
        <v>0</v>
      </c>
    </row>
    <row r="165" hidden="1" spans="1:3">
      <c r="A165" s="602">
        <v>2012906</v>
      </c>
      <c r="B165" s="80" t="s">
        <v>174</v>
      </c>
      <c r="C165" s="550">
        <v>0</v>
      </c>
    </row>
    <row r="166" spans="1:3">
      <c r="A166" s="602">
        <v>2012950</v>
      </c>
      <c r="B166" s="80" t="s">
        <v>92</v>
      </c>
      <c r="C166" s="550">
        <v>288</v>
      </c>
    </row>
    <row r="167" spans="1:3">
      <c r="A167" s="602">
        <v>2012999</v>
      </c>
      <c r="B167" s="80" t="s">
        <v>175</v>
      </c>
      <c r="C167" s="550">
        <v>4</v>
      </c>
    </row>
    <row r="168" spans="1:3">
      <c r="A168" s="602">
        <v>20131</v>
      </c>
      <c r="B168" s="80" t="s">
        <v>176</v>
      </c>
      <c r="C168" s="550">
        <v>2993</v>
      </c>
    </row>
    <row r="169" spans="1:3">
      <c r="A169" s="602">
        <v>2013101</v>
      </c>
      <c r="B169" s="80" t="s">
        <v>83</v>
      </c>
      <c r="C169" s="550">
        <v>826</v>
      </c>
    </row>
    <row r="170" spans="1:3">
      <c r="A170" s="602">
        <v>2013102</v>
      </c>
      <c r="B170" s="80" t="s">
        <v>84</v>
      </c>
      <c r="C170" s="550">
        <v>1745</v>
      </c>
    </row>
    <row r="171" hidden="1" spans="1:3">
      <c r="A171" s="602">
        <v>2013103</v>
      </c>
      <c r="B171" s="80" t="s">
        <v>85</v>
      </c>
      <c r="C171" s="550">
        <v>0</v>
      </c>
    </row>
    <row r="172" hidden="1" spans="1:3">
      <c r="A172" s="602">
        <v>2013105</v>
      </c>
      <c r="B172" s="80" t="s">
        <v>177</v>
      </c>
      <c r="C172" s="550">
        <v>0</v>
      </c>
    </row>
    <row r="173" spans="1:3">
      <c r="A173" s="602">
        <v>2013150</v>
      </c>
      <c r="B173" s="80" t="s">
        <v>92</v>
      </c>
      <c r="C173" s="550">
        <v>422</v>
      </c>
    </row>
    <row r="174" hidden="1" spans="1:3">
      <c r="A174" s="602">
        <v>2013199</v>
      </c>
      <c r="B174" s="80" t="s">
        <v>178</v>
      </c>
      <c r="C174" s="550">
        <v>0</v>
      </c>
    </row>
    <row r="175" spans="1:3">
      <c r="A175" s="602">
        <v>20132</v>
      </c>
      <c r="B175" s="80" t="s">
        <v>179</v>
      </c>
      <c r="C175" s="550">
        <v>1682</v>
      </c>
    </row>
    <row r="176" spans="1:3">
      <c r="A176" s="602">
        <v>2013201</v>
      </c>
      <c r="B176" s="80" t="s">
        <v>83</v>
      </c>
      <c r="C176" s="550">
        <v>679</v>
      </c>
    </row>
    <row r="177" spans="1:3">
      <c r="A177" s="602">
        <v>2013202</v>
      </c>
      <c r="B177" s="80" t="s">
        <v>84</v>
      </c>
      <c r="C177" s="550">
        <v>794</v>
      </c>
    </row>
    <row r="178" hidden="1" spans="1:3">
      <c r="A178" s="602">
        <v>2013203</v>
      </c>
      <c r="B178" s="80" t="s">
        <v>85</v>
      </c>
      <c r="C178" s="550">
        <v>0</v>
      </c>
    </row>
    <row r="179" hidden="1" spans="1:3">
      <c r="A179" s="602">
        <v>2013204</v>
      </c>
      <c r="B179" s="80" t="s">
        <v>180</v>
      </c>
      <c r="C179" s="550">
        <v>0</v>
      </c>
    </row>
    <row r="180" spans="1:3">
      <c r="A180" s="602">
        <v>2013250</v>
      </c>
      <c r="B180" s="80" t="s">
        <v>92</v>
      </c>
      <c r="C180" s="550">
        <v>209</v>
      </c>
    </row>
    <row r="181" hidden="1" spans="1:3">
      <c r="A181" s="602">
        <v>2013299</v>
      </c>
      <c r="B181" s="80" t="s">
        <v>181</v>
      </c>
      <c r="C181" s="550">
        <v>0</v>
      </c>
    </row>
    <row r="182" spans="1:3">
      <c r="A182" s="602">
        <v>20133</v>
      </c>
      <c r="B182" s="80" t="s">
        <v>182</v>
      </c>
      <c r="C182" s="550">
        <v>1524</v>
      </c>
    </row>
    <row r="183" spans="1:3">
      <c r="A183" s="602">
        <v>2013301</v>
      </c>
      <c r="B183" s="80" t="s">
        <v>83</v>
      </c>
      <c r="C183" s="550">
        <v>571</v>
      </c>
    </row>
    <row r="184" spans="1:3">
      <c r="A184" s="602">
        <v>2013302</v>
      </c>
      <c r="B184" s="80" t="s">
        <v>84</v>
      </c>
      <c r="C184" s="550">
        <v>816</v>
      </c>
    </row>
    <row r="185" hidden="1" spans="1:3">
      <c r="A185" s="602">
        <v>2013303</v>
      </c>
      <c r="B185" s="80" t="s">
        <v>85</v>
      </c>
      <c r="C185" s="550">
        <v>0</v>
      </c>
    </row>
    <row r="186" hidden="1" spans="1:3">
      <c r="A186" s="602">
        <v>2013304</v>
      </c>
      <c r="B186" s="80" t="s">
        <v>183</v>
      </c>
      <c r="C186" s="550">
        <v>0</v>
      </c>
    </row>
    <row r="187" spans="1:3">
      <c r="A187" s="602">
        <v>2013350</v>
      </c>
      <c r="B187" s="80" t="s">
        <v>92</v>
      </c>
      <c r="C187" s="550">
        <v>137</v>
      </c>
    </row>
    <row r="188" hidden="1" spans="1:3">
      <c r="A188" s="602">
        <v>2013399</v>
      </c>
      <c r="B188" s="80" t="s">
        <v>184</v>
      </c>
      <c r="C188" s="550">
        <v>0</v>
      </c>
    </row>
    <row r="189" spans="1:3">
      <c r="A189" s="602">
        <v>20134</v>
      </c>
      <c r="B189" s="80" t="s">
        <v>185</v>
      </c>
      <c r="C189" s="550">
        <v>803</v>
      </c>
    </row>
    <row r="190" spans="1:3">
      <c r="A190" s="602">
        <v>2013401</v>
      </c>
      <c r="B190" s="80" t="s">
        <v>83</v>
      </c>
      <c r="C190" s="550">
        <v>366</v>
      </c>
    </row>
    <row r="191" spans="1:3">
      <c r="A191" s="602">
        <v>2013402</v>
      </c>
      <c r="B191" s="80" t="s">
        <v>84</v>
      </c>
      <c r="C191" s="550">
        <v>140</v>
      </c>
    </row>
    <row r="192" hidden="1" spans="1:3">
      <c r="A192" s="602">
        <v>2013403</v>
      </c>
      <c r="B192" s="80" t="s">
        <v>85</v>
      </c>
      <c r="C192" s="550">
        <v>0</v>
      </c>
    </row>
    <row r="193" spans="1:3">
      <c r="A193" s="602">
        <v>2013404</v>
      </c>
      <c r="B193" s="80" t="s">
        <v>186</v>
      </c>
      <c r="C193" s="550">
        <v>186</v>
      </c>
    </row>
    <row r="194" spans="1:3">
      <c r="A194" s="602">
        <v>2013405</v>
      </c>
      <c r="B194" s="80" t="s">
        <v>187</v>
      </c>
      <c r="C194" s="550">
        <v>20</v>
      </c>
    </row>
    <row r="195" spans="1:3">
      <c r="A195" s="602">
        <v>2013450</v>
      </c>
      <c r="B195" s="80" t="s">
        <v>92</v>
      </c>
      <c r="C195" s="550">
        <v>91</v>
      </c>
    </row>
    <row r="196" hidden="1" spans="1:3">
      <c r="A196" s="602">
        <v>2013499</v>
      </c>
      <c r="B196" s="80" t="s">
        <v>188</v>
      </c>
      <c r="C196" s="550">
        <v>0</v>
      </c>
    </row>
    <row r="197" hidden="1" spans="1:3">
      <c r="A197" s="602">
        <v>20135</v>
      </c>
      <c r="B197" s="80" t="s">
        <v>189</v>
      </c>
      <c r="C197" s="550">
        <v>0</v>
      </c>
    </row>
    <row r="198" hidden="1" spans="1:3">
      <c r="A198" s="602">
        <v>2013501</v>
      </c>
      <c r="B198" s="80" t="s">
        <v>83</v>
      </c>
      <c r="C198" s="550">
        <v>0</v>
      </c>
    </row>
    <row r="199" hidden="1" spans="1:3">
      <c r="A199" s="602">
        <v>2013502</v>
      </c>
      <c r="B199" s="80" t="s">
        <v>84</v>
      </c>
      <c r="C199" s="550">
        <v>0</v>
      </c>
    </row>
    <row r="200" hidden="1" spans="1:3">
      <c r="A200" s="602">
        <v>2013503</v>
      </c>
      <c r="B200" s="80" t="s">
        <v>85</v>
      </c>
      <c r="C200" s="550">
        <v>0</v>
      </c>
    </row>
    <row r="201" hidden="1" spans="1:3">
      <c r="A201" s="602">
        <v>2013550</v>
      </c>
      <c r="B201" s="80" t="s">
        <v>92</v>
      </c>
      <c r="C201" s="550">
        <v>0</v>
      </c>
    </row>
    <row r="202" hidden="1" spans="1:3">
      <c r="A202" s="602">
        <v>2013599</v>
      </c>
      <c r="B202" s="80" t="s">
        <v>190</v>
      </c>
      <c r="C202" s="550">
        <v>0</v>
      </c>
    </row>
    <row r="203" spans="1:3">
      <c r="A203" s="602">
        <v>20136</v>
      </c>
      <c r="B203" s="80" t="s">
        <v>191</v>
      </c>
      <c r="C203" s="550">
        <v>1919</v>
      </c>
    </row>
    <row r="204" spans="1:3">
      <c r="A204" s="602">
        <v>2013601</v>
      </c>
      <c r="B204" s="80" t="s">
        <v>83</v>
      </c>
      <c r="C204" s="550">
        <v>664</v>
      </c>
    </row>
    <row r="205" spans="1:3">
      <c r="A205" s="602">
        <v>2013602</v>
      </c>
      <c r="B205" s="80" t="s">
        <v>84</v>
      </c>
      <c r="C205" s="550">
        <v>1003</v>
      </c>
    </row>
    <row r="206" hidden="1" spans="1:3">
      <c r="A206" s="602">
        <v>2013603</v>
      </c>
      <c r="B206" s="80" t="s">
        <v>85</v>
      </c>
      <c r="C206" s="550">
        <v>0</v>
      </c>
    </row>
    <row r="207" spans="1:3">
      <c r="A207" s="602">
        <v>2013650</v>
      </c>
      <c r="B207" s="80" t="s">
        <v>92</v>
      </c>
      <c r="C207" s="550">
        <v>252</v>
      </c>
    </row>
    <row r="208" hidden="1" spans="1:3">
      <c r="A208" s="602">
        <v>2013699</v>
      </c>
      <c r="B208" s="80" t="s">
        <v>192</v>
      </c>
      <c r="C208" s="550">
        <v>0</v>
      </c>
    </row>
    <row r="209" spans="1:3">
      <c r="A209" s="602">
        <v>20137</v>
      </c>
      <c r="B209" s="80" t="s">
        <v>193</v>
      </c>
      <c r="C209" s="550">
        <v>364</v>
      </c>
    </row>
    <row r="210" spans="1:3">
      <c r="A210" s="602">
        <v>2013701</v>
      </c>
      <c r="B210" s="80" t="s">
        <v>83</v>
      </c>
      <c r="C210" s="550">
        <v>128</v>
      </c>
    </row>
    <row r="211" spans="1:3">
      <c r="A211" s="602">
        <v>2013702</v>
      </c>
      <c r="B211" s="80" t="s">
        <v>84</v>
      </c>
      <c r="C211" s="550">
        <v>70</v>
      </c>
    </row>
    <row r="212" hidden="1" spans="1:3">
      <c r="A212" s="602">
        <v>2013703</v>
      </c>
      <c r="B212" s="80" t="s">
        <v>85</v>
      </c>
      <c r="C212" s="550">
        <v>0</v>
      </c>
    </row>
    <row r="213" hidden="1" spans="1:3">
      <c r="A213" s="602">
        <v>2013704</v>
      </c>
      <c r="B213" s="80" t="s">
        <v>194</v>
      </c>
      <c r="C213" s="550">
        <v>0</v>
      </c>
    </row>
    <row r="214" spans="1:3">
      <c r="A214" s="602">
        <v>2013750</v>
      </c>
      <c r="B214" s="80" t="s">
        <v>92</v>
      </c>
      <c r="C214" s="550">
        <v>166</v>
      </c>
    </row>
    <row r="215" hidden="1" spans="1:3">
      <c r="A215" s="602">
        <v>2013799</v>
      </c>
      <c r="B215" s="80" t="s">
        <v>195</v>
      </c>
      <c r="C215" s="550">
        <v>0</v>
      </c>
    </row>
    <row r="216" spans="1:3">
      <c r="A216" s="602">
        <v>20138</v>
      </c>
      <c r="B216" s="80" t="s">
        <v>196</v>
      </c>
      <c r="C216" s="550">
        <v>4787</v>
      </c>
    </row>
    <row r="217" spans="1:3">
      <c r="A217" s="602">
        <v>2013801</v>
      </c>
      <c r="B217" s="80" t="s">
        <v>83</v>
      </c>
      <c r="C217" s="550">
        <v>3400</v>
      </c>
    </row>
    <row r="218" spans="1:3">
      <c r="A218" s="602">
        <v>2013802</v>
      </c>
      <c r="B218" s="80" t="s">
        <v>84</v>
      </c>
      <c r="C218" s="550">
        <v>26</v>
      </c>
    </row>
    <row r="219" hidden="1" spans="1:3">
      <c r="A219" s="602">
        <v>2013803</v>
      </c>
      <c r="B219" s="80" t="s">
        <v>85</v>
      </c>
      <c r="C219" s="550">
        <v>0</v>
      </c>
    </row>
    <row r="220" spans="1:3">
      <c r="A220" s="602">
        <v>2013804</v>
      </c>
      <c r="B220" s="80" t="s">
        <v>197</v>
      </c>
      <c r="C220" s="550">
        <v>760</v>
      </c>
    </row>
    <row r="221" spans="1:3">
      <c r="A221" s="602">
        <v>2013805</v>
      </c>
      <c r="B221" s="80" t="s">
        <v>198</v>
      </c>
      <c r="C221" s="550">
        <v>3</v>
      </c>
    </row>
    <row r="222" hidden="1" spans="1:3">
      <c r="A222" s="602">
        <v>2013808</v>
      </c>
      <c r="B222" s="80" t="s">
        <v>123</v>
      </c>
      <c r="C222" s="550">
        <v>0</v>
      </c>
    </row>
    <row r="223" hidden="1" spans="1:3">
      <c r="A223" s="602">
        <v>2013810</v>
      </c>
      <c r="B223" s="80" t="s">
        <v>199</v>
      </c>
      <c r="C223" s="550">
        <v>0</v>
      </c>
    </row>
    <row r="224" spans="1:3">
      <c r="A224" s="602">
        <v>2013812</v>
      </c>
      <c r="B224" s="80" t="s">
        <v>200</v>
      </c>
      <c r="C224" s="550">
        <v>35</v>
      </c>
    </row>
    <row r="225" hidden="1" spans="1:3">
      <c r="A225" s="602">
        <v>2013813</v>
      </c>
      <c r="B225" s="80" t="s">
        <v>201</v>
      </c>
      <c r="C225" s="550">
        <v>0</v>
      </c>
    </row>
    <row r="226" spans="1:3">
      <c r="A226" s="602">
        <v>2013814</v>
      </c>
      <c r="B226" s="80" t="s">
        <v>202</v>
      </c>
      <c r="C226" s="550">
        <v>4</v>
      </c>
    </row>
    <row r="227" hidden="1" spans="1:3">
      <c r="A227" s="602">
        <v>2013815</v>
      </c>
      <c r="B227" s="80" t="s">
        <v>203</v>
      </c>
      <c r="C227" s="550">
        <v>0</v>
      </c>
    </row>
    <row r="228" spans="1:3">
      <c r="A228" s="602">
        <v>2013816</v>
      </c>
      <c r="B228" s="80" t="s">
        <v>204</v>
      </c>
      <c r="C228" s="550">
        <v>258</v>
      </c>
    </row>
    <row r="229" spans="1:3">
      <c r="A229" s="602">
        <v>2013850</v>
      </c>
      <c r="B229" s="80" t="s">
        <v>92</v>
      </c>
      <c r="C229" s="550">
        <v>301</v>
      </c>
    </row>
    <row r="230" hidden="1" spans="1:3">
      <c r="A230" s="602">
        <v>2013899</v>
      </c>
      <c r="B230" s="80" t="s">
        <v>205</v>
      </c>
      <c r="C230" s="550">
        <v>0</v>
      </c>
    </row>
    <row r="231" spans="1:3">
      <c r="A231" s="602">
        <v>20139</v>
      </c>
      <c r="B231" s="80" t="s">
        <v>206</v>
      </c>
      <c r="C231" s="550">
        <v>449</v>
      </c>
    </row>
    <row r="232" spans="1:3">
      <c r="A232" s="602">
        <v>2013901</v>
      </c>
      <c r="B232" s="80" t="s">
        <v>83</v>
      </c>
      <c r="C232" s="550">
        <v>185</v>
      </c>
    </row>
    <row r="233" spans="1:3">
      <c r="A233" s="602">
        <v>2013902</v>
      </c>
      <c r="B233" s="80" t="s">
        <v>84</v>
      </c>
      <c r="C233" s="550">
        <v>214</v>
      </c>
    </row>
    <row r="234" hidden="1" spans="1:3">
      <c r="A234" s="602">
        <v>2013903</v>
      </c>
      <c r="B234" s="80" t="s">
        <v>85</v>
      </c>
      <c r="C234" s="550">
        <v>0</v>
      </c>
    </row>
    <row r="235" hidden="1" spans="1:3">
      <c r="A235" s="602">
        <v>2013904</v>
      </c>
      <c r="B235" s="80" t="s">
        <v>177</v>
      </c>
      <c r="C235" s="550">
        <v>0</v>
      </c>
    </row>
    <row r="236" spans="1:3">
      <c r="A236" s="602">
        <v>2013950</v>
      </c>
      <c r="B236" s="80" t="s">
        <v>92</v>
      </c>
      <c r="C236" s="550">
        <v>50</v>
      </c>
    </row>
    <row r="237" hidden="1" spans="1:3">
      <c r="A237" s="602">
        <v>2013999</v>
      </c>
      <c r="B237" s="80" t="s">
        <v>207</v>
      </c>
      <c r="C237" s="550">
        <v>0</v>
      </c>
    </row>
    <row r="238" spans="1:3">
      <c r="A238" s="602">
        <v>20140</v>
      </c>
      <c r="B238" s="80" t="s">
        <v>208</v>
      </c>
      <c r="C238" s="550">
        <v>713</v>
      </c>
    </row>
    <row r="239" spans="1:3">
      <c r="A239" s="602">
        <v>2014001</v>
      </c>
      <c r="B239" s="80" t="s">
        <v>83</v>
      </c>
      <c r="C239" s="550">
        <v>341</v>
      </c>
    </row>
    <row r="240" spans="1:3">
      <c r="A240" s="602">
        <v>2014002</v>
      </c>
      <c r="B240" s="80" t="s">
        <v>84</v>
      </c>
      <c r="C240" s="550">
        <v>120</v>
      </c>
    </row>
    <row r="241" hidden="1" spans="1:3">
      <c r="A241" s="602">
        <v>2014003</v>
      </c>
      <c r="B241" s="80" t="s">
        <v>85</v>
      </c>
      <c r="C241" s="550">
        <v>0</v>
      </c>
    </row>
    <row r="242" hidden="1" spans="1:3">
      <c r="A242" s="602">
        <v>2014004</v>
      </c>
      <c r="B242" s="80" t="s">
        <v>209</v>
      </c>
      <c r="C242" s="550">
        <v>0</v>
      </c>
    </row>
    <row r="243" spans="1:3">
      <c r="A243" s="602">
        <v>2014050</v>
      </c>
      <c r="B243" s="80" t="s">
        <v>92</v>
      </c>
      <c r="C243" s="550">
        <v>252</v>
      </c>
    </row>
    <row r="244" hidden="1" spans="1:3">
      <c r="A244" s="602">
        <v>2014099</v>
      </c>
      <c r="B244" s="80" t="s">
        <v>210</v>
      </c>
      <c r="C244" s="550">
        <v>0</v>
      </c>
    </row>
    <row r="245" spans="1:3">
      <c r="A245" s="602">
        <v>20141</v>
      </c>
      <c r="B245" s="80" t="s">
        <v>211</v>
      </c>
      <c r="C245" s="550">
        <v>2042</v>
      </c>
    </row>
    <row r="246" spans="1:3">
      <c r="A246" s="602">
        <v>2014101</v>
      </c>
      <c r="B246" s="80" t="s">
        <v>83</v>
      </c>
      <c r="C246" s="550">
        <v>254</v>
      </c>
    </row>
    <row r="247" spans="1:3">
      <c r="A247" s="602">
        <v>2014102</v>
      </c>
      <c r="B247" s="80" t="s">
        <v>84</v>
      </c>
      <c r="C247" s="550">
        <v>1262</v>
      </c>
    </row>
    <row r="248" hidden="1" spans="1:3">
      <c r="A248" s="602">
        <v>2014103</v>
      </c>
      <c r="B248" s="80" t="s">
        <v>85</v>
      </c>
      <c r="C248" s="550">
        <v>0</v>
      </c>
    </row>
    <row r="249" spans="1:3">
      <c r="A249" s="602">
        <v>2014150</v>
      </c>
      <c r="B249" s="80" t="s">
        <v>92</v>
      </c>
      <c r="C249" s="550">
        <v>206</v>
      </c>
    </row>
    <row r="250" spans="1:3">
      <c r="A250" s="602">
        <v>2014199</v>
      </c>
      <c r="B250" s="80" t="s">
        <v>212</v>
      </c>
      <c r="C250" s="550">
        <v>320</v>
      </c>
    </row>
    <row r="251" hidden="1" spans="1:3">
      <c r="A251" s="602">
        <v>20199</v>
      </c>
      <c r="B251" s="80" t="s">
        <v>213</v>
      </c>
      <c r="C251" s="550">
        <v>0</v>
      </c>
    </row>
    <row r="252" hidden="1" spans="1:3">
      <c r="A252" s="602">
        <v>2019901</v>
      </c>
      <c r="B252" s="80" t="s">
        <v>214</v>
      </c>
      <c r="C252" s="550">
        <v>0</v>
      </c>
    </row>
    <row r="253" hidden="1" spans="1:3">
      <c r="A253" s="602">
        <v>2019999</v>
      </c>
      <c r="B253" s="80" t="s">
        <v>215</v>
      </c>
      <c r="C253" s="550">
        <v>0</v>
      </c>
    </row>
    <row r="254" hidden="1" spans="1:3">
      <c r="A254" s="602">
        <v>202</v>
      </c>
      <c r="B254" s="80" t="s">
        <v>216</v>
      </c>
      <c r="C254" s="550">
        <v>0</v>
      </c>
    </row>
    <row r="255" hidden="1" spans="1:3">
      <c r="A255" s="602">
        <v>20201</v>
      </c>
      <c r="B255" s="80" t="s">
        <v>217</v>
      </c>
      <c r="C255" s="550">
        <v>0</v>
      </c>
    </row>
    <row r="256" hidden="1" spans="1:3">
      <c r="A256" s="602">
        <v>2020101</v>
      </c>
      <c r="B256" s="80" t="s">
        <v>83</v>
      </c>
      <c r="C256" s="550">
        <v>0</v>
      </c>
    </row>
    <row r="257" hidden="1" spans="1:3">
      <c r="A257" s="602">
        <v>2020102</v>
      </c>
      <c r="B257" s="80" t="s">
        <v>84</v>
      </c>
      <c r="C257" s="550">
        <v>0</v>
      </c>
    </row>
    <row r="258" hidden="1" spans="1:3">
      <c r="A258" s="602">
        <v>2020103</v>
      </c>
      <c r="B258" s="80" t="s">
        <v>85</v>
      </c>
      <c r="C258" s="550">
        <v>0</v>
      </c>
    </row>
    <row r="259" hidden="1" spans="1:3">
      <c r="A259" s="602">
        <v>2020104</v>
      </c>
      <c r="B259" s="80" t="s">
        <v>177</v>
      </c>
      <c r="C259" s="550">
        <v>0</v>
      </c>
    </row>
    <row r="260" hidden="1" spans="1:3">
      <c r="A260" s="602">
        <v>2020150</v>
      </c>
      <c r="B260" s="80" t="s">
        <v>92</v>
      </c>
      <c r="C260" s="550">
        <v>0</v>
      </c>
    </row>
    <row r="261" hidden="1" spans="1:3">
      <c r="A261" s="602">
        <v>2020199</v>
      </c>
      <c r="B261" s="80" t="s">
        <v>218</v>
      </c>
      <c r="C261" s="550">
        <v>0</v>
      </c>
    </row>
    <row r="262" hidden="1" spans="1:3">
      <c r="A262" s="602">
        <v>20202</v>
      </c>
      <c r="B262" s="80" t="s">
        <v>219</v>
      </c>
      <c r="C262" s="550">
        <v>0</v>
      </c>
    </row>
    <row r="263" hidden="1" spans="1:3">
      <c r="A263" s="602">
        <v>2020201</v>
      </c>
      <c r="B263" s="80" t="s">
        <v>220</v>
      </c>
      <c r="C263" s="550">
        <v>0</v>
      </c>
    </row>
    <row r="264" hidden="1" spans="1:3">
      <c r="A264" s="602">
        <v>2020202</v>
      </c>
      <c r="B264" s="80" t="s">
        <v>221</v>
      </c>
      <c r="C264" s="550">
        <v>0</v>
      </c>
    </row>
    <row r="265" hidden="1" spans="1:3">
      <c r="A265" s="602">
        <v>20203</v>
      </c>
      <c r="B265" s="80" t="s">
        <v>222</v>
      </c>
      <c r="C265" s="550">
        <v>0</v>
      </c>
    </row>
    <row r="266" hidden="1" spans="1:3">
      <c r="A266" s="602">
        <v>2020304</v>
      </c>
      <c r="B266" s="80" t="s">
        <v>223</v>
      </c>
      <c r="C266" s="550">
        <v>0</v>
      </c>
    </row>
    <row r="267" hidden="1" spans="1:3">
      <c r="A267" s="602">
        <v>2020306</v>
      </c>
      <c r="B267" s="80" t="s">
        <v>224</v>
      </c>
      <c r="C267" s="550">
        <v>0</v>
      </c>
    </row>
    <row r="268" hidden="1" spans="1:3">
      <c r="A268" s="602">
        <v>20204</v>
      </c>
      <c r="B268" s="80" t="s">
        <v>225</v>
      </c>
      <c r="C268" s="550">
        <v>0</v>
      </c>
    </row>
    <row r="269" hidden="1" spans="1:3">
      <c r="A269" s="602">
        <v>2020401</v>
      </c>
      <c r="B269" s="80" t="s">
        <v>226</v>
      </c>
      <c r="C269" s="550">
        <v>0</v>
      </c>
    </row>
    <row r="270" hidden="1" spans="1:3">
      <c r="A270" s="602">
        <v>2020402</v>
      </c>
      <c r="B270" s="80" t="s">
        <v>227</v>
      </c>
      <c r="C270" s="550">
        <v>0</v>
      </c>
    </row>
    <row r="271" hidden="1" spans="1:3">
      <c r="A271" s="602">
        <v>2020403</v>
      </c>
      <c r="B271" s="80" t="s">
        <v>228</v>
      </c>
      <c r="C271" s="550">
        <v>0</v>
      </c>
    </row>
    <row r="272" hidden="1" spans="1:3">
      <c r="A272" s="602">
        <v>2020404</v>
      </c>
      <c r="B272" s="80" t="s">
        <v>229</v>
      </c>
      <c r="C272" s="550">
        <v>0</v>
      </c>
    </row>
    <row r="273" hidden="1" spans="1:3">
      <c r="A273" s="602">
        <v>2020499</v>
      </c>
      <c r="B273" s="80" t="s">
        <v>230</v>
      </c>
      <c r="C273" s="550">
        <v>0</v>
      </c>
    </row>
    <row r="274" hidden="1" spans="1:3">
      <c r="A274" s="602">
        <v>20205</v>
      </c>
      <c r="B274" s="80" t="s">
        <v>231</v>
      </c>
      <c r="C274" s="550">
        <v>0</v>
      </c>
    </row>
    <row r="275" hidden="1" spans="1:3">
      <c r="A275" s="602">
        <v>2020503</v>
      </c>
      <c r="B275" s="80" t="s">
        <v>232</v>
      </c>
      <c r="C275" s="550">
        <v>0</v>
      </c>
    </row>
    <row r="276" hidden="1" spans="1:3">
      <c r="A276" s="602">
        <v>2020504</v>
      </c>
      <c r="B276" s="80" t="s">
        <v>233</v>
      </c>
      <c r="C276" s="550">
        <v>0</v>
      </c>
    </row>
    <row r="277" hidden="1" spans="1:3">
      <c r="A277" s="602">
        <v>2020505</v>
      </c>
      <c r="B277" s="80" t="s">
        <v>234</v>
      </c>
      <c r="C277" s="550">
        <v>0</v>
      </c>
    </row>
    <row r="278" hidden="1" spans="1:3">
      <c r="A278" s="602">
        <v>2020599</v>
      </c>
      <c r="B278" s="80" t="s">
        <v>235</v>
      </c>
      <c r="C278" s="550">
        <v>0</v>
      </c>
    </row>
    <row r="279" hidden="1" spans="1:3">
      <c r="A279" s="602">
        <v>20206</v>
      </c>
      <c r="B279" s="80" t="s">
        <v>236</v>
      </c>
      <c r="C279" s="550">
        <v>0</v>
      </c>
    </row>
    <row r="280" hidden="1" spans="1:3">
      <c r="A280" s="602">
        <v>2020601</v>
      </c>
      <c r="B280" s="80" t="s">
        <v>237</v>
      </c>
      <c r="C280" s="550">
        <v>0</v>
      </c>
    </row>
    <row r="281" hidden="1" spans="1:3">
      <c r="A281" s="602">
        <v>20207</v>
      </c>
      <c r="B281" s="80" t="s">
        <v>238</v>
      </c>
      <c r="C281" s="550">
        <v>0</v>
      </c>
    </row>
    <row r="282" hidden="1" spans="1:3">
      <c r="A282" s="602">
        <v>2020701</v>
      </c>
      <c r="B282" s="80" t="s">
        <v>239</v>
      </c>
      <c r="C282" s="550">
        <v>0</v>
      </c>
    </row>
    <row r="283" hidden="1" spans="1:3">
      <c r="A283" s="602">
        <v>2020702</v>
      </c>
      <c r="B283" s="80" t="s">
        <v>240</v>
      </c>
      <c r="C283" s="550">
        <v>0</v>
      </c>
    </row>
    <row r="284" hidden="1" spans="1:3">
      <c r="A284" s="602">
        <v>2020703</v>
      </c>
      <c r="B284" s="80" t="s">
        <v>241</v>
      </c>
      <c r="C284" s="550">
        <v>0</v>
      </c>
    </row>
    <row r="285" hidden="1" spans="1:3">
      <c r="A285" s="602">
        <v>2020799</v>
      </c>
      <c r="B285" s="80" t="s">
        <v>242</v>
      </c>
      <c r="C285" s="550">
        <v>0</v>
      </c>
    </row>
    <row r="286" hidden="1" spans="1:3">
      <c r="A286" s="602">
        <v>20208</v>
      </c>
      <c r="B286" s="80" t="s">
        <v>243</v>
      </c>
      <c r="C286" s="550">
        <v>0</v>
      </c>
    </row>
    <row r="287" hidden="1" spans="1:3">
      <c r="A287" s="602">
        <v>2020801</v>
      </c>
      <c r="B287" s="80" t="s">
        <v>83</v>
      </c>
      <c r="C287" s="550">
        <v>0</v>
      </c>
    </row>
    <row r="288" hidden="1" spans="1:3">
      <c r="A288" s="602">
        <v>2020802</v>
      </c>
      <c r="B288" s="80" t="s">
        <v>84</v>
      </c>
      <c r="C288" s="550">
        <v>0</v>
      </c>
    </row>
    <row r="289" hidden="1" spans="1:3">
      <c r="A289" s="602">
        <v>2020803</v>
      </c>
      <c r="B289" s="80" t="s">
        <v>85</v>
      </c>
      <c r="C289" s="550">
        <v>0</v>
      </c>
    </row>
    <row r="290" hidden="1" spans="1:3">
      <c r="A290" s="602">
        <v>2020850</v>
      </c>
      <c r="B290" s="80" t="s">
        <v>92</v>
      </c>
      <c r="C290" s="550">
        <v>0</v>
      </c>
    </row>
    <row r="291" hidden="1" spans="1:3">
      <c r="A291" s="602">
        <v>2020899</v>
      </c>
      <c r="B291" s="80" t="s">
        <v>244</v>
      </c>
      <c r="C291" s="550">
        <v>0</v>
      </c>
    </row>
    <row r="292" hidden="1" spans="1:3">
      <c r="A292" s="602">
        <v>20299</v>
      </c>
      <c r="B292" s="80" t="s">
        <v>245</v>
      </c>
      <c r="C292" s="550">
        <v>0</v>
      </c>
    </row>
    <row r="293" hidden="1" spans="1:3">
      <c r="A293" s="602">
        <v>2029999</v>
      </c>
      <c r="B293" s="80" t="s">
        <v>246</v>
      </c>
      <c r="C293" s="550">
        <v>0</v>
      </c>
    </row>
    <row r="294" spans="1:3">
      <c r="A294" s="602">
        <v>203</v>
      </c>
      <c r="B294" s="80" t="s">
        <v>247</v>
      </c>
      <c r="C294" s="550">
        <v>577</v>
      </c>
    </row>
    <row r="295" hidden="1" spans="1:3">
      <c r="A295" s="602">
        <v>20301</v>
      </c>
      <c r="B295" s="80" t="s">
        <v>248</v>
      </c>
      <c r="C295" s="550">
        <v>0</v>
      </c>
    </row>
    <row r="296" hidden="1" spans="1:3">
      <c r="A296" s="602">
        <v>2030101</v>
      </c>
      <c r="B296" s="80" t="s">
        <v>249</v>
      </c>
      <c r="C296" s="550">
        <v>0</v>
      </c>
    </row>
    <row r="297" hidden="1" spans="1:3">
      <c r="A297" s="602">
        <v>2030102</v>
      </c>
      <c r="B297" s="80" t="s">
        <v>250</v>
      </c>
      <c r="C297" s="550">
        <v>0</v>
      </c>
    </row>
    <row r="298" hidden="1" spans="1:3">
      <c r="A298" s="602">
        <v>2030199</v>
      </c>
      <c r="B298" s="80" t="s">
        <v>251</v>
      </c>
      <c r="C298" s="550">
        <v>0</v>
      </c>
    </row>
    <row r="299" hidden="1" spans="1:3">
      <c r="A299" s="602">
        <v>20304</v>
      </c>
      <c r="B299" s="80" t="s">
        <v>252</v>
      </c>
      <c r="C299" s="550">
        <v>0</v>
      </c>
    </row>
    <row r="300" hidden="1" spans="1:3">
      <c r="A300" s="602">
        <v>2030401</v>
      </c>
      <c r="B300" s="80" t="s">
        <v>253</v>
      </c>
      <c r="C300" s="550">
        <v>0</v>
      </c>
    </row>
    <row r="301" hidden="1" spans="1:3">
      <c r="A301" s="602">
        <v>20305</v>
      </c>
      <c r="B301" s="80" t="s">
        <v>254</v>
      </c>
      <c r="C301" s="550">
        <v>0</v>
      </c>
    </row>
    <row r="302" hidden="1" spans="1:3">
      <c r="A302" s="602">
        <v>2030501</v>
      </c>
      <c r="B302" s="80" t="s">
        <v>255</v>
      </c>
      <c r="C302" s="550">
        <v>0</v>
      </c>
    </row>
    <row r="303" spans="1:3">
      <c r="A303" s="602">
        <v>20306</v>
      </c>
      <c r="B303" s="80" t="s">
        <v>256</v>
      </c>
      <c r="C303" s="550">
        <v>577</v>
      </c>
    </row>
    <row r="304" spans="1:3">
      <c r="A304" s="602">
        <v>2030601</v>
      </c>
      <c r="B304" s="80" t="s">
        <v>257</v>
      </c>
      <c r="C304" s="550">
        <v>225</v>
      </c>
    </row>
    <row r="305" hidden="1" spans="1:3">
      <c r="A305" s="602">
        <v>2030602</v>
      </c>
      <c r="B305" s="80" t="s">
        <v>258</v>
      </c>
      <c r="C305" s="550">
        <v>0</v>
      </c>
    </row>
    <row r="306" spans="1:3">
      <c r="A306" s="602">
        <v>2030603</v>
      </c>
      <c r="B306" s="80" t="s">
        <v>259</v>
      </c>
      <c r="C306" s="550">
        <v>25</v>
      </c>
    </row>
    <row r="307" hidden="1" spans="1:3">
      <c r="A307" s="602">
        <v>2030604</v>
      </c>
      <c r="B307" s="80" t="s">
        <v>260</v>
      </c>
      <c r="C307" s="550">
        <v>0</v>
      </c>
    </row>
    <row r="308" spans="1:3">
      <c r="A308" s="602">
        <v>2030607</v>
      </c>
      <c r="B308" s="80" t="s">
        <v>261</v>
      </c>
      <c r="C308" s="550">
        <v>263</v>
      </c>
    </row>
    <row r="309" hidden="1" spans="1:3">
      <c r="A309" s="602">
        <v>2030608</v>
      </c>
      <c r="B309" s="80" t="s">
        <v>262</v>
      </c>
      <c r="C309" s="550">
        <v>0</v>
      </c>
    </row>
    <row r="310" spans="1:3">
      <c r="A310" s="602">
        <v>2030699</v>
      </c>
      <c r="B310" s="80" t="s">
        <v>263</v>
      </c>
      <c r="C310" s="550">
        <v>64</v>
      </c>
    </row>
    <row r="311" hidden="1" spans="1:3">
      <c r="A311" s="602">
        <v>20399</v>
      </c>
      <c r="B311" s="80" t="s">
        <v>264</v>
      </c>
      <c r="C311" s="550">
        <v>0</v>
      </c>
    </row>
    <row r="312" hidden="1" spans="1:3">
      <c r="A312" s="602">
        <v>2039999</v>
      </c>
      <c r="B312" s="80" t="s">
        <v>265</v>
      </c>
      <c r="C312" s="550">
        <v>0</v>
      </c>
    </row>
    <row r="313" spans="1:3">
      <c r="A313" s="602">
        <v>204</v>
      </c>
      <c r="B313" s="80" t="s">
        <v>266</v>
      </c>
      <c r="C313" s="550">
        <v>44182</v>
      </c>
    </row>
    <row r="314" hidden="1" spans="1:3">
      <c r="A314" s="602">
        <v>20401</v>
      </c>
      <c r="B314" s="80" t="s">
        <v>267</v>
      </c>
      <c r="C314" s="550">
        <v>0</v>
      </c>
    </row>
    <row r="315" hidden="1" spans="1:3">
      <c r="A315" s="602">
        <v>2040101</v>
      </c>
      <c r="B315" s="80" t="s">
        <v>268</v>
      </c>
      <c r="C315" s="550">
        <v>0</v>
      </c>
    </row>
    <row r="316" hidden="1" spans="1:3">
      <c r="A316" s="602">
        <v>2040199</v>
      </c>
      <c r="B316" s="80" t="s">
        <v>269</v>
      </c>
      <c r="C316" s="550">
        <v>0</v>
      </c>
    </row>
    <row r="317" spans="1:3">
      <c r="A317" s="602">
        <v>20402</v>
      </c>
      <c r="B317" s="80" t="s">
        <v>270</v>
      </c>
      <c r="C317" s="550">
        <v>41641</v>
      </c>
    </row>
    <row r="318" spans="1:3">
      <c r="A318" s="602">
        <v>2040201</v>
      </c>
      <c r="B318" s="80" t="s">
        <v>83</v>
      </c>
      <c r="C318" s="550">
        <v>19977</v>
      </c>
    </row>
    <row r="319" spans="1:3">
      <c r="A319" s="602">
        <v>2040202</v>
      </c>
      <c r="B319" s="80" t="s">
        <v>84</v>
      </c>
      <c r="C319" s="550">
        <v>9786</v>
      </c>
    </row>
    <row r="320" hidden="1" spans="1:3">
      <c r="A320" s="602">
        <v>2040203</v>
      </c>
      <c r="B320" s="80" t="s">
        <v>85</v>
      </c>
      <c r="C320" s="550">
        <v>0</v>
      </c>
    </row>
    <row r="321" spans="1:3">
      <c r="A321" s="602">
        <v>2040219</v>
      </c>
      <c r="B321" s="80" t="s">
        <v>123</v>
      </c>
      <c r="C321" s="550">
        <v>223</v>
      </c>
    </row>
    <row r="322" spans="1:3">
      <c r="A322" s="602">
        <v>2040220</v>
      </c>
      <c r="B322" s="80" t="s">
        <v>271</v>
      </c>
      <c r="C322" s="550">
        <v>9431</v>
      </c>
    </row>
    <row r="323" hidden="1" spans="1:3">
      <c r="A323" s="602">
        <v>2040221</v>
      </c>
      <c r="B323" s="80" t="s">
        <v>272</v>
      </c>
      <c r="C323" s="550">
        <v>0</v>
      </c>
    </row>
    <row r="324" hidden="1" spans="1:3">
      <c r="A324" s="602">
        <v>2040222</v>
      </c>
      <c r="B324" s="80" t="s">
        <v>273</v>
      </c>
      <c r="C324" s="550">
        <v>0</v>
      </c>
    </row>
    <row r="325" hidden="1" spans="1:3">
      <c r="A325" s="602">
        <v>2040223</v>
      </c>
      <c r="B325" s="80" t="s">
        <v>274</v>
      </c>
      <c r="C325" s="550">
        <v>0</v>
      </c>
    </row>
    <row r="326" spans="1:3">
      <c r="A326" s="602">
        <v>2040250</v>
      </c>
      <c r="B326" s="80" t="s">
        <v>92</v>
      </c>
      <c r="C326" s="550">
        <v>2189</v>
      </c>
    </row>
    <row r="327" spans="1:3">
      <c r="A327" s="602">
        <v>2040299</v>
      </c>
      <c r="B327" s="80" t="s">
        <v>275</v>
      </c>
      <c r="C327" s="550">
        <v>35</v>
      </c>
    </row>
    <row r="328" hidden="1" spans="1:3">
      <c r="A328" s="602">
        <v>20403</v>
      </c>
      <c r="B328" s="80" t="s">
        <v>276</v>
      </c>
      <c r="C328" s="550">
        <v>0</v>
      </c>
    </row>
    <row r="329" hidden="1" spans="1:3">
      <c r="A329" s="602">
        <v>2040301</v>
      </c>
      <c r="B329" s="80" t="s">
        <v>83</v>
      </c>
      <c r="C329" s="550">
        <v>0</v>
      </c>
    </row>
    <row r="330" hidden="1" spans="1:3">
      <c r="A330" s="602">
        <v>2040302</v>
      </c>
      <c r="B330" s="80" t="s">
        <v>84</v>
      </c>
      <c r="C330" s="550">
        <v>0</v>
      </c>
    </row>
    <row r="331" hidden="1" spans="1:3">
      <c r="A331" s="602">
        <v>2040303</v>
      </c>
      <c r="B331" s="80" t="s">
        <v>85</v>
      </c>
      <c r="C331" s="550">
        <v>0</v>
      </c>
    </row>
    <row r="332" hidden="1" spans="1:3">
      <c r="A332" s="602">
        <v>2040304</v>
      </c>
      <c r="B332" s="80" t="s">
        <v>277</v>
      </c>
      <c r="C332" s="550">
        <v>0</v>
      </c>
    </row>
    <row r="333" hidden="1" spans="1:3">
      <c r="A333" s="602">
        <v>2040350</v>
      </c>
      <c r="B333" s="80" t="s">
        <v>92</v>
      </c>
      <c r="C333" s="550">
        <v>0</v>
      </c>
    </row>
    <row r="334" hidden="1" spans="1:3">
      <c r="A334" s="602">
        <v>2040399</v>
      </c>
      <c r="B334" s="80" t="s">
        <v>278</v>
      </c>
      <c r="C334" s="550">
        <v>0</v>
      </c>
    </row>
    <row r="335" spans="1:3">
      <c r="A335" s="602">
        <v>20404</v>
      </c>
      <c r="B335" s="80" t="s">
        <v>279</v>
      </c>
      <c r="C335" s="550">
        <v>4</v>
      </c>
    </row>
    <row r="336" hidden="1" spans="1:3">
      <c r="A336" s="602">
        <v>2040401</v>
      </c>
      <c r="B336" s="80" t="s">
        <v>83</v>
      </c>
      <c r="C336" s="550">
        <v>0</v>
      </c>
    </row>
    <row r="337" spans="1:3">
      <c r="A337" s="602">
        <v>2040402</v>
      </c>
      <c r="B337" s="80" t="s">
        <v>84</v>
      </c>
      <c r="C337" s="550">
        <v>4</v>
      </c>
    </row>
    <row r="338" hidden="1" spans="1:3">
      <c r="A338" s="602">
        <v>2040403</v>
      </c>
      <c r="B338" s="80" t="s">
        <v>85</v>
      </c>
      <c r="C338" s="550">
        <v>0</v>
      </c>
    </row>
    <row r="339" hidden="1" spans="1:3">
      <c r="A339" s="602">
        <v>2040409</v>
      </c>
      <c r="B339" s="80" t="s">
        <v>280</v>
      </c>
      <c r="C339" s="550">
        <v>0</v>
      </c>
    </row>
    <row r="340" hidden="1" spans="1:3">
      <c r="A340" s="602">
        <v>2040410</v>
      </c>
      <c r="B340" s="80" t="s">
        <v>281</v>
      </c>
      <c r="C340" s="550">
        <v>0</v>
      </c>
    </row>
    <row r="341" hidden="1" spans="1:3">
      <c r="A341" s="602">
        <v>2040450</v>
      </c>
      <c r="B341" s="80" t="s">
        <v>92</v>
      </c>
      <c r="C341" s="550">
        <v>0</v>
      </c>
    </row>
    <row r="342" hidden="1" spans="1:3">
      <c r="A342" s="602">
        <v>2040499</v>
      </c>
      <c r="B342" s="80" t="s">
        <v>282</v>
      </c>
      <c r="C342" s="550">
        <v>0</v>
      </c>
    </row>
    <row r="343" spans="1:3">
      <c r="A343" s="602">
        <v>20405</v>
      </c>
      <c r="B343" s="80" t="s">
        <v>283</v>
      </c>
      <c r="C343" s="550">
        <v>8</v>
      </c>
    </row>
    <row r="344" hidden="1" spans="1:3">
      <c r="A344" s="602">
        <v>2040501</v>
      </c>
      <c r="B344" s="80" t="s">
        <v>83</v>
      </c>
      <c r="C344" s="550">
        <v>0</v>
      </c>
    </row>
    <row r="345" spans="1:3">
      <c r="A345" s="602">
        <v>2040502</v>
      </c>
      <c r="B345" s="80" t="s">
        <v>84</v>
      </c>
      <c r="C345" s="550">
        <v>8</v>
      </c>
    </row>
    <row r="346" hidden="1" spans="1:3">
      <c r="A346" s="602">
        <v>2040503</v>
      </c>
      <c r="B346" s="80" t="s">
        <v>85</v>
      </c>
      <c r="C346" s="550">
        <v>0</v>
      </c>
    </row>
    <row r="347" hidden="1" spans="1:3">
      <c r="A347" s="602">
        <v>2040504</v>
      </c>
      <c r="B347" s="80" t="s">
        <v>284</v>
      </c>
      <c r="C347" s="550">
        <v>0</v>
      </c>
    </row>
    <row r="348" hidden="1" spans="1:3">
      <c r="A348" s="602">
        <v>2040505</v>
      </c>
      <c r="B348" s="80" t="s">
        <v>285</v>
      </c>
      <c r="C348" s="550">
        <v>0</v>
      </c>
    </row>
    <row r="349" hidden="1" spans="1:3">
      <c r="A349" s="602">
        <v>2040506</v>
      </c>
      <c r="B349" s="80" t="s">
        <v>286</v>
      </c>
      <c r="C349" s="550">
        <v>0</v>
      </c>
    </row>
    <row r="350" hidden="1" spans="1:3">
      <c r="A350" s="602">
        <v>2040550</v>
      </c>
      <c r="B350" s="80" t="s">
        <v>92</v>
      </c>
      <c r="C350" s="550">
        <v>0</v>
      </c>
    </row>
    <row r="351" hidden="1" spans="1:3">
      <c r="A351" s="602">
        <v>2040599</v>
      </c>
      <c r="B351" s="80" t="s">
        <v>287</v>
      </c>
      <c r="C351" s="550">
        <v>0</v>
      </c>
    </row>
    <row r="352" spans="1:3">
      <c r="A352" s="602">
        <v>20406</v>
      </c>
      <c r="B352" s="80" t="s">
        <v>288</v>
      </c>
      <c r="C352" s="550">
        <v>2529</v>
      </c>
    </row>
    <row r="353" spans="1:3">
      <c r="A353" s="602">
        <v>2040601</v>
      </c>
      <c r="B353" s="80" t="s">
        <v>83</v>
      </c>
      <c r="C353" s="550">
        <v>1392</v>
      </c>
    </row>
    <row r="354" spans="1:3">
      <c r="A354" s="602">
        <v>2040602</v>
      </c>
      <c r="B354" s="80" t="s">
        <v>84</v>
      </c>
      <c r="C354" s="550">
        <v>91</v>
      </c>
    </row>
    <row r="355" hidden="1" spans="1:3">
      <c r="A355" s="602">
        <v>2040603</v>
      </c>
      <c r="B355" s="80" t="s">
        <v>85</v>
      </c>
      <c r="C355" s="550">
        <v>0</v>
      </c>
    </row>
    <row r="356" spans="1:3">
      <c r="A356" s="602">
        <v>2040604</v>
      </c>
      <c r="B356" s="80" t="s">
        <v>289</v>
      </c>
      <c r="C356" s="550">
        <v>726</v>
      </c>
    </row>
    <row r="357" spans="1:3">
      <c r="A357" s="602">
        <v>2040605</v>
      </c>
      <c r="B357" s="80" t="s">
        <v>290</v>
      </c>
      <c r="C357" s="550">
        <v>13</v>
      </c>
    </row>
    <row r="358" spans="1:3">
      <c r="A358" s="602">
        <v>2040606</v>
      </c>
      <c r="B358" s="80" t="s">
        <v>291</v>
      </c>
      <c r="C358" s="550">
        <v>6</v>
      </c>
    </row>
    <row r="359" spans="1:3">
      <c r="A359" s="602">
        <v>2040607</v>
      </c>
      <c r="B359" s="80" t="s">
        <v>292</v>
      </c>
      <c r="C359" s="550">
        <v>3</v>
      </c>
    </row>
    <row r="360" hidden="1" spans="1:3">
      <c r="A360" s="602">
        <v>2040608</v>
      </c>
      <c r="B360" s="80" t="s">
        <v>293</v>
      </c>
      <c r="C360" s="550">
        <v>0</v>
      </c>
    </row>
    <row r="361" hidden="1" spans="1:3">
      <c r="A361" s="602">
        <v>2040610</v>
      </c>
      <c r="B361" s="80" t="s">
        <v>294</v>
      </c>
      <c r="C361" s="550">
        <v>0</v>
      </c>
    </row>
    <row r="362" hidden="1" spans="1:3">
      <c r="A362" s="602">
        <v>2040612</v>
      </c>
      <c r="B362" s="80" t="s">
        <v>295</v>
      </c>
      <c r="C362" s="550">
        <v>0</v>
      </c>
    </row>
    <row r="363" hidden="1" spans="1:3">
      <c r="A363" s="602">
        <v>2040613</v>
      </c>
      <c r="B363" s="80" t="s">
        <v>123</v>
      </c>
      <c r="C363" s="550">
        <v>0</v>
      </c>
    </row>
    <row r="364" spans="1:3">
      <c r="A364" s="602">
        <v>2040650</v>
      </c>
      <c r="B364" s="80" t="s">
        <v>92</v>
      </c>
      <c r="C364" s="550">
        <v>298</v>
      </c>
    </row>
    <row r="365" hidden="1" spans="1:3">
      <c r="A365" s="602">
        <v>2040699</v>
      </c>
      <c r="B365" s="80" t="s">
        <v>296</v>
      </c>
      <c r="C365" s="550">
        <v>0</v>
      </c>
    </row>
    <row r="366" hidden="1" spans="1:3">
      <c r="A366" s="602">
        <v>20407</v>
      </c>
      <c r="B366" s="80" t="s">
        <v>297</v>
      </c>
      <c r="C366" s="550">
        <v>0</v>
      </c>
    </row>
    <row r="367" hidden="1" spans="1:3">
      <c r="A367" s="602">
        <v>2040701</v>
      </c>
      <c r="B367" s="80" t="s">
        <v>83</v>
      </c>
      <c r="C367" s="550">
        <v>0</v>
      </c>
    </row>
    <row r="368" hidden="1" spans="1:3">
      <c r="A368" s="602">
        <v>2040702</v>
      </c>
      <c r="B368" s="80" t="s">
        <v>84</v>
      </c>
      <c r="C368" s="550">
        <v>0</v>
      </c>
    </row>
    <row r="369" hidden="1" spans="1:3">
      <c r="A369" s="602">
        <v>2040703</v>
      </c>
      <c r="B369" s="80" t="s">
        <v>85</v>
      </c>
      <c r="C369" s="550">
        <v>0</v>
      </c>
    </row>
    <row r="370" hidden="1" spans="1:3">
      <c r="A370" s="602">
        <v>2040704</v>
      </c>
      <c r="B370" s="80" t="s">
        <v>298</v>
      </c>
      <c r="C370" s="550">
        <v>0</v>
      </c>
    </row>
    <row r="371" hidden="1" spans="1:3">
      <c r="A371" s="602">
        <v>2040705</v>
      </c>
      <c r="B371" s="80" t="s">
        <v>299</v>
      </c>
      <c r="C371" s="550">
        <v>0</v>
      </c>
    </row>
    <row r="372" hidden="1" spans="1:3">
      <c r="A372" s="602">
        <v>2040706</v>
      </c>
      <c r="B372" s="80" t="s">
        <v>300</v>
      </c>
      <c r="C372" s="550">
        <v>0</v>
      </c>
    </row>
    <row r="373" hidden="1" spans="1:3">
      <c r="A373" s="602">
        <v>2040707</v>
      </c>
      <c r="B373" s="80" t="s">
        <v>123</v>
      </c>
      <c r="C373" s="550">
        <v>0</v>
      </c>
    </row>
    <row r="374" hidden="1" spans="1:3">
      <c r="A374" s="602">
        <v>2040750</v>
      </c>
      <c r="B374" s="80" t="s">
        <v>92</v>
      </c>
      <c r="C374" s="550">
        <v>0</v>
      </c>
    </row>
    <row r="375" hidden="1" spans="1:3">
      <c r="A375" s="602">
        <v>2040799</v>
      </c>
      <c r="B375" s="80" t="s">
        <v>301</v>
      </c>
      <c r="C375" s="550">
        <v>0</v>
      </c>
    </row>
    <row r="376" hidden="1" spans="1:3">
      <c r="A376" s="602">
        <v>20408</v>
      </c>
      <c r="B376" s="80" t="s">
        <v>302</v>
      </c>
      <c r="C376" s="550">
        <v>0</v>
      </c>
    </row>
    <row r="377" hidden="1" spans="1:3">
      <c r="A377" s="602">
        <v>2040801</v>
      </c>
      <c r="B377" s="80" t="s">
        <v>83</v>
      </c>
      <c r="C377" s="550">
        <v>0</v>
      </c>
    </row>
    <row r="378" hidden="1" spans="1:3">
      <c r="A378" s="602">
        <v>2040802</v>
      </c>
      <c r="B378" s="80" t="s">
        <v>84</v>
      </c>
      <c r="C378" s="550">
        <v>0</v>
      </c>
    </row>
    <row r="379" hidden="1" spans="1:3">
      <c r="A379" s="602">
        <v>2040803</v>
      </c>
      <c r="B379" s="80" t="s">
        <v>85</v>
      </c>
      <c r="C379" s="550">
        <v>0</v>
      </c>
    </row>
    <row r="380" hidden="1" spans="1:3">
      <c r="A380" s="602">
        <v>2040804</v>
      </c>
      <c r="B380" s="80" t="s">
        <v>303</v>
      </c>
      <c r="C380" s="550">
        <v>0</v>
      </c>
    </row>
    <row r="381" hidden="1" spans="1:3">
      <c r="A381" s="602">
        <v>2040805</v>
      </c>
      <c r="B381" s="80" t="s">
        <v>304</v>
      </c>
      <c r="C381" s="550">
        <v>0</v>
      </c>
    </row>
    <row r="382" hidden="1" spans="1:3">
      <c r="A382" s="602">
        <v>2040806</v>
      </c>
      <c r="B382" s="80" t="s">
        <v>305</v>
      </c>
      <c r="C382" s="550">
        <v>0</v>
      </c>
    </row>
    <row r="383" hidden="1" spans="1:3">
      <c r="A383" s="602">
        <v>2040807</v>
      </c>
      <c r="B383" s="80" t="s">
        <v>123</v>
      </c>
      <c r="C383" s="550">
        <v>0</v>
      </c>
    </row>
    <row r="384" hidden="1" spans="1:3">
      <c r="A384" s="602">
        <v>2040850</v>
      </c>
      <c r="B384" s="80" t="s">
        <v>92</v>
      </c>
      <c r="C384" s="550">
        <v>0</v>
      </c>
    </row>
    <row r="385" hidden="1" spans="1:3">
      <c r="A385" s="602">
        <v>2040899</v>
      </c>
      <c r="B385" s="80" t="s">
        <v>306</v>
      </c>
      <c r="C385" s="550">
        <v>0</v>
      </c>
    </row>
    <row r="386" hidden="1" spans="1:3">
      <c r="A386" s="602">
        <v>20409</v>
      </c>
      <c r="B386" s="80" t="s">
        <v>307</v>
      </c>
      <c r="C386" s="550">
        <v>0</v>
      </c>
    </row>
    <row r="387" hidden="1" spans="1:3">
      <c r="A387" s="602">
        <v>2040901</v>
      </c>
      <c r="B387" s="80" t="s">
        <v>83</v>
      </c>
      <c r="C387" s="550">
        <v>0</v>
      </c>
    </row>
    <row r="388" hidden="1" spans="1:3">
      <c r="A388" s="602">
        <v>2040902</v>
      </c>
      <c r="B388" s="80" t="s">
        <v>84</v>
      </c>
      <c r="C388" s="550">
        <v>0</v>
      </c>
    </row>
    <row r="389" hidden="1" spans="1:3">
      <c r="A389" s="602">
        <v>2040903</v>
      </c>
      <c r="B389" s="80" t="s">
        <v>85</v>
      </c>
      <c r="C389" s="550">
        <v>0</v>
      </c>
    </row>
    <row r="390" hidden="1" spans="1:3">
      <c r="A390" s="602">
        <v>2040904</v>
      </c>
      <c r="B390" s="80" t="s">
        <v>308</v>
      </c>
      <c r="C390" s="550">
        <v>0</v>
      </c>
    </row>
    <row r="391" hidden="1" spans="1:3">
      <c r="A391" s="602">
        <v>2040905</v>
      </c>
      <c r="B391" s="80" t="s">
        <v>309</v>
      </c>
      <c r="C391" s="550">
        <v>0</v>
      </c>
    </row>
    <row r="392" hidden="1" spans="1:3">
      <c r="A392" s="602">
        <v>2040950</v>
      </c>
      <c r="B392" s="80" t="s">
        <v>92</v>
      </c>
      <c r="C392" s="550">
        <v>0</v>
      </c>
    </row>
    <row r="393" hidden="1" spans="1:3">
      <c r="A393" s="602">
        <v>2040999</v>
      </c>
      <c r="B393" s="80" t="s">
        <v>310</v>
      </c>
      <c r="C393" s="550">
        <v>0</v>
      </c>
    </row>
    <row r="394" hidden="1" spans="1:3">
      <c r="A394" s="602">
        <v>20410</v>
      </c>
      <c r="B394" s="80" t="s">
        <v>311</v>
      </c>
      <c r="C394" s="550">
        <v>0</v>
      </c>
    </row>
    <row r="395" hidden="1" spans="1:3">
      <c r="A395" s="602">
        <v>2041001</v>
      </c>
      <c r="B395" s="80" t="s">
        <v>83</v>
      </c>
      <c r="C395" s="550">
        <v>0</v>
      </c>
    </row>
    <row r="396" hidden="1" spans="1:3">
      <c r="A396" s="602">
        <v>2041002</v>
      </c>
      <c r="B396" s="80" t="s">
        <v>84</v>
      </c>
      <c r="C396" s="550">
        <v>0</v>
      </c>
    </row>
    <row r="397" hidden="1" spans="1:3">
      <c r="A397" s="602">
        <v>2041006</v>
      </c>
      <c r="B397" s="80" t="s">
        <v>123</v>
      </c>
      <c r="C397" s="550">
        <v>0</v>
      </c>
    </row>
    <row r="398" hidden="1" spans="1:3">
      <c r="A398" s="602">
        <v>2041007</v>
      </c>
      <c r="B398" s="80" t="s">
        <v>312</v>
      </c>
      <c r="C398" s="550">
        <v>0</v>
      </c>
    </row>
    <row r="399" hidden="1" spans="1:3">
      <c r="A399" s="602">
        <v>2041099</v>
      </c>
      <c r="B399" s="80" t="s">
        <v>313</v>
      </c>
      <c r="C399" s="550">
        <v>0</v>
      </c>
    </row>
    <row r="400" hidden="1" spans="1:3">
      <c r="A400" s="602">
        <v>20499</v>
      </c>
      <c r="B400" s="80" t="s">
        <v>314</v>
      </c>
      <c r="C400" s="550">
        <v>0</v>
      </c>
    </row>
    <row r="401" hidden="1" spans="1:3">
      <c r="A401" s="602">
        <v>2049902</v>
      </c>
      <c r="B401" s="80" t="s">
        <v>315</v>
      </c>
      <c r="C401" s="550">
        <v>0</v>
      </c>
    </row>
    <row r="402" hidden="1" spans="1:3">
      <c r="A402" s="602">
        <v>2049999</v>
      </c>
      <c r="B402" s="80" t="s">
        <v>316</v>
      </c>
      <c r="C402" s="550">
        <v>0</v>
      </c>
    </row>
    <row r="403" spans="1:3">
      <c r="A403" s="602">
        <v>205</v>
      </c>
      <c r="B403" s="80" t="s">
        <v>317</v>
      </c>
      <c r="C403" s="550">
        <v>242327</v>
      </c>
    </row>
    <row r="404" spans="1:3">
      <c r="A404" s="602">
        <v>20501</v>
      </c>
      <c r="B404" s="80" t="s">
        <v>318</v>
      </c>
      <c r="C404" s="550">
        <v>1220</v>
      </c>
    </row>
    <row r="405" spans="1:3">
      <c r="A405" s="602">
        <v>2050101</v>
      </c>
      <c r="B405" s="80" t="s">
        <v>83</v>
      </c>
      <c r="C405" s="550">
        <v>413</v>
      </c>
    </row>
    <row r="406" hidden="1" spans="1:3">
      <c r="A406" s="602">
        <v>2050102</v>
      </c>
      <c r="B406" s="80" t="s">
        <v>84</v>
      </c>
      <c r="C406" s="550">
        <v>0</v>
      </c>
    </row>
    <row r="407" hidden="1" spans="1:3">
      <c r="A407" s="602">
        <v>2050103</v>
      </c>
      <c r="B407" s="80" t="s">
        <v>85</v>
      </c>
      <c r="C407" s="550">
        <v>0</v>
      </c>
    </row>
    <row r="408" spans="1:3">
      <c r="A408" s="602">
        <v>2050199</v>
      </c>
      <c r="B408" s="80" t="s">
        <v>319</v>
      </c>
      <c r="C408" s="550">
        <v>807</v>
      </c>
    </row>
    <row r="409" spans="1:3">
      <c r="A409" s="602">
        <v>20502</v>
      </c>
      <c r="B409" s="80" t="s">
        <v>320</v>
      </c>
      <c r="C409" s="550">
        <v>229955</v>
      </c>
    </row>
    <row r="410" spans="1:3">
      <c r="A410" s="602">
        <v>2050201</v>
      </c>
      <c r="B410" s="80" t="s">
        <v>321</v>
      </c>
      <c r="C410" s="550">
        <v>14396</v>
      </c>
    </row>
    <row r="411" spans="1:3">
      <c r="A411" s="602">
        <v>2050202</v>
      </c>
      <c r="B411" s="80" t="s">
        <v>322</v>
      </c>
      <c r="C411" s="550">
        <v>99924</v>
      </c>
    </row>
    <row r="412" spans="1:3">
      <c r="A412" s="602">
        <v>2050203</v>
      </c>
      <c r="B412" s="80" t="s">
        <v>323</v>
      </c>
      <c r="C412" s="550">
        <v>72738</v>
      </c>
    </row>
    <row r="413" spans="1:3">
      <c r="A413" s="602">
        <v>2050204</v>
      </c>
      <c r="B413" s="80" t="s">
        <v>324</v>
      </c>
      <c r="C413" s="550">
        <v>42897</v>
      </c>
    </row>
    <row r="414" hidden="1" spans="1:3">
      <c r="A414" s="602">
        <v>2050205</v>
      </c>
      <c r="B414" s="80" t="s">
        <v>325</v>
      </c>
      <c r="C414" s="550">
        <v>0</v>
      </c>
    </row>
    <row r="415" hidden="1" spans="1:3">
      <c r="A415" s="602">
        <v>2050299</v>
      </c>
      <c r="B415" s="80" t="s">
        <v>326</v>
      </c>
      <c r="C415" s="550">
        <v>0</v>
      </c>
    </row>
    <row r="416" spans="1:3">
      <c r="A416" s="602">
        <v>20503</v>
      </c>
      <c r="B416" s="80" t="s">
        <v>327</v>
      </c>
      <c r="C416" s="550">
        <v>8029</v>
      </c>
    </row>
    <row r="417" hidden="1" spans="1:3">
      <c r="A417" s="602">
        <v>2050301</v>
      </c>
      <c r="B417" s="80" t="s">
        <v>328</v>
      </c>
      <c r="C417" s="550">
        <v>0</v>
      </c>
    </row>
    <row r="418" spans="1:3">
      <c r="A418" s="602">
        <v>2050302</v>
      </c>
      <c r="B418" s="80" t="s">
        <v>329</v>
      </c>
      <c r="C418" s="550">
        <v>8029</v>
      </c>
    </row>
    <row r="419" hidden="1" spans="1:3">
      <c r="A419" s="602">
        <v>2050303</v>
      </c>
      <c r="B419" s="80" t="s">
        <v>330</v>
      </c>
      <c r="C419" s="550">
        <v>0</v>
      </c>
    </row>
    <row r="420" hidden="1" spans="1:3">
      <c r="A420" s="602">
        <v>2050305</v>
      </c>
      <c r="B420" s="80" t="s">
        <v>331</v>
      </c>
      <c r="C420" s="550">
        <v>0</v>
      </c>
    </row>
    <row r="421" hidden="1" spans="1:3">
      <c r="A421" s="602">
        <v>2050399</v>
      </c>
      <c r="B421" s="80" t="s">
        <v>332</v>
      </c>
      <c r="C421" s="550">
        <v>0</v>
      </c>
    </row>
    <row r="422" hidden="1" spans="1:3">
      <c r="A422" s="602">
        <v>20504</v>
      </c>
      <c r="B422" s="80" t="s">
        <v>333</v>
      </c>
      <c r="C422" s="550">
        <v>0</v>
      </c>
    </row>
    <row r="423" hidden="1" spans="1:3">
      <c r="A423" s="602">
        <v>2050401</v>
      </c>
      <c r="B423" s="80" t="s">
        <v>334</v>
      </c>
      <c r="C423" s="550">
        <v>0</v>
      </c>
    </row>
    <row r="424" hidden="1" spans="1:3">
      <c r="A424" s="602">
        <v>2050402</v>
      </c>
      <c r="B424" s="80" t="s">
        <v>335</v>
      </c>
      <c r="C424" s="550">
        <v>0</v>
      </c>
    </row>
    <row r="425" hidden="1" spans="1:3">
      <c r="A425" s="602">
        <v>2050403</v>
      </c>
      <c r="B425" s="80" t="s">
        <v>336</v>
      </c>
      <c r="C425" s="550">
        <v>0</v>
      </c>
    </row>
    <row r="426" hidden="1" spans="1:3">
      <c r="A426" s="602">
        <v>2050404</v>
      </c>
      <c r="B426" s="80" t="s">
        <v>337</v>
      </c>
      <c r="C426" s="550">
        <v>0</v>
      </c>
    </row>
    <row r="427" hidden="1" spans="1:3">
      <c r="A427" s="602">
        <v>2050499</v>
      </c>
      <c r="B427" s="80" t="s">
        <v>338</v>
      </c>
      <c r="C427" s="550">
        <v>0</v>
      </c>
    </row>
    <row r="428" hidden="1" spans="1:3">
      <c r="A428" s="602">
        <v>20505</v>
      </c>
      <c r="B428" s="80" t="s">
        <v>339</v>
      </c>
      <c r="C428" s="550">
        <v>0</v>
      </c>
    </row>
    <row r="429" hidden="1" spans="1:3">
      <c r="A429" s="602">
        <v>2050501</v>
      </c>
      <c r="B429" s="80" t="s">
        <v>340</v>
      </c>
      <c r="C429" s="550">
        <v>0</v>
      </c>
    </row>
    <row r="430" hidden="1" spans="1:3">
      <c r="A430" s="602">
        <v>2050502</v>
      </c>
      <c r="B430" s="80" t="s">
        <v>341</v>
      </c>
      <c r="C430" s="550">
        <v>0</v>
      </c>
    </row>
    <row r="431" hidden="1" spans="1:3">
      <c r="A431" s="602">
        <v>2050599</v>
      </c>
      <c r="B431" s="80" t="s">
        <v>342</v>
      </c>
      <c r="C431" s="550">
        <v>0</v>
      </c>
    </row>
    <row r="432" hidden="1" spans="1:3">
      <c r="A432" s="602">
        <v>20506</v>
      </c>
      <c r="B432" s="80" t="s">
        <v>343</v>
      </c>
      <c r="C432" s="550">
        <v>0</v>
      </c>
    </row>
    <row r="433" hidden="1" spans="1:3">
      <c r="A433" s="602">
        <v>2050601</v>
      </c>
      <c r="B433" s="80" t="s">
        <v>344</v>
      </c>
      <c r="C433" s="550">
        <v>0</v>
      </c>
    </row>
    <row r="434" hidden="1" spans="1:3">
      <c r="A434" s="602">
        <v>2050602</v>
      </c>
      <c r="B434" s="80" t="s">
        <v>345</v>
      </c>
      <c r="C434" s="550">
        <v>0</v>
      </c>
    </row>
    <row r="435" hidden="1" spans="1:3">
      <c r="A435" s="602">
        <v>2050699</v>
      </c>
      <c r="B435" s="80" t="s">
        <v>346</v>
      </c>
      <c r="C435" s="550">
        <v>0</v>
      </c>
    </row>
    <row r="436" spans="1:3">
      <c r="A436" s="602">
        <v>20507</v>
      </c>
      <c r="B436" s="80" t="s">
        <v>347</v>
      </c>
      <c r="C436" s="550">
        <v>943</v>
      </c>
    </row>
    <row r="437" spans="1:3">
      <c r="A437" s="602">
        <v>2050701</v>
      </c>
      <c r="B437" s="80" t="s">
        <v>348</v>
      </c>
      <c r="C437" s="550">
        <v>943</v>
      </c>
    </row>
    <row r="438" hidden="1" spans="1:3">
      <c r="A438" s="602">
        <v>2050702</v>
      </c>
      <c r="B438" s="80" t="s">
        <v>349</v>
      </c>
      <c r="C438" s="550">
        <v>0</v>
      </c>
    </row>
    <row r="439" hidden="1" spans="1:3">
      <c r="A439" s="602">
        <v>2050799</v>
      </c>
      <c r="B439" s="80" t="s">
        <v>350</v>
      </c>
      <c r="C439" s="550">
        <v>0</v>
      </c>
    </row>
    <row r="440" spans="1:3">
      <c r="A440" s="602">
        <v>20508</v>
      </c>
      <c r="B440" s="80" t="s">
        <v>351</v>
      </c>
      <c r="C440" s="550">
        <v>2156</v>
      </c>
    </row>
    <row r="441" spans="1:3">
      <c r="A441" s="602">
        <v>2050801</v>
      </c>
      <c r="B441" s="80" t="s">
        <v>352</v>
      </c>
      <c r="C441" s="550">
        <v>1582</v>
      </c>
    </row>
    <row r="442" spans="1:3">
      <c r="A442" s="602">
        <v>2050802</v>
      </c>
      <c r="B442" s="80" t="s">
        <v>353</v>
      </c>
      <c r="C442" s="550">
        <v>532</v>
      </c>
    </row>
    <row r="443" spans="1:3">
      <c r="A443" s="602">
        <v>2050803</v>
      </c>
      <c r="B443" s="80" t="s">
        <v>354</v>
      </c>
      <c r="C443" s="550">
        <v>42</v>
      </c>
    </row>
    <row r="444" hidden="1" spans="1:3">
      <c r="A444" s="602">
        <v>2050804</v>
      </c>
      <c r="B444" s="80" t="s">
        <v>355</v>
      </c>
      <c r="C444" s="550">
        <v>0</v>
      </c>
    </row>
    <row r="445" hidden="1" spans="1:3">
      <c r="A445" s="602">
        <v>2050899</v>
      </c>
      <c r="B445" s="80" t="s">
        <v>356</v>
      </c>
      <c r="C445" s="550">
        <v>0</v>
      </c>
    </row>
    <row r="446" spans="1:3">
      <c r="A446" s="602">
        <v>20509</v>
      </c>
      <c r="B446" s="80" t="s">
        <v>357</v>
      </c>
      <c r="C446" s="550">
        <v>24</v>
      </c>
    </row>
    <row r="447" spans="1:3">
      <c r="A447" s="602">
        <v>2050901</v>
      </c>
      <c r="B447" s="80" t="s">
        <v>358</v>
      </c>
      <c r="C447" s="550">
        <v>24</v>
      </c>
    </row>
    <row r="448" hidden="1" spans="1:3">
      <c r="A448" s="602">
        <v>2050902</v>
      </c>
      <c r="B448" s="80" t="s">
        <v>359</v>
      </c>
      <c r="C448" s="550">
        <v>0</v>
      </c>
    </row>
    <row r="449" hidden="1" spans="1:3">
      <c r="A449" s="602">
        <v>2050903</v>
      </c>
      <c r="B449" s="80" t="s">
        <v>360</v>
      </c>
      <c r="C449" s="550">
        <v>0</v>
      </c>
    </row>
    <row r="450" hidden="1" spans="1:3">
      <c r="A450" s="602">
        <v>2050904</v>
      </c>
      <c r="B450" s="80" t="s">
        <v>361</v>
      </c>
      <c r="C450" s="550">
        <v>0</v>
      </c>
    </row>
    <row r="451" hidden="1" spans="1:3">
      <c r="A451" s="602">
        <v>2050905</v>
      </c>
      <c r="B451" s="80" t="s">
        <v>362</v>
      </c>
      <c r="C451" s="550">
        <v>0</v>
      </c>
    </row>
    <row r="452" hidden="1" spans="1:3">
      <c r="A452" s="602">
        <v>2050999</v>
      </c>
      <c r="B452" s="80" t="s">
        <v>363</v>
      </c>
      <c r="C452" s="550">
        <v>0</v>
      </c>
    </row>
    <row r="453" hidden="1" spans="1:3">
      <c r="A453" s="602">
        <v>20599</v>
      </c>
      <c r="B453" s="80" t="s">
        <v>364</v>
      </c>
      <c r="C453" s="550">
        <v>0</v>
      </c>
    </row>
    <row r="454" hidden="1" spans="1:3">
      <c r="A454" s="602">
        <v>2059999</v>
      </c>
      <c r="B454" s="80" t="s">
        <v>365</v>
      </c>
      <c r="C454" s="550">
        <v>0</v>
      </c>
    </row>
    <row r="455" spans="1:3">
      <c r="A455" s="602">
        <v>206</v>
      </c>
      <c r="B455" s="80" t="s">
        <v>366</v>
      </c>
      <c r="C455" s="550">
        <v>3600</v>
      </c>
    </row>
    <row r="456" spans="1:3">
      <c r="A456" s="602">
        <v>20601</v>
      </c>
      <c r="B456" s="80" t="s">
        <v>367</v>
      </c>
      <c r="C456" s="550">
        <v>334</v>
      </c>
    </row>
    <row r="457" spans="1:3">
      <c r="A457" s="602">
        <v>2060101</v>
      </c>
      <c r="B457" s="80" t="s">
        <v>83</v>
      </c>
      <c r="C457" s="550">
        <v>334</v>
      </c>
    </row>
    <row r="458" hidden="1" spans="1:3">
      <c r="A458" s="602">
        <v>2060102</v>
      </c>
      <c r="B458" s="80" t="s">
        <v>84</v>
      </c>
      <c r="C458" s="550">
        <v>0</v>
      </c>
    </row>
    <row r="459" hidden="1" spans="1:3">
      <c r="A459" s="602">
        <v>2060103</v>
      </c>
      <c r="B459" s="80" t="s">
        <v>85</v>
      </c>
      <c r="C459" s="550">
        <v>0</v>
      </c>
    </row>
    <row r="460" hidden="1" spans="1:3">
      <c r="A460" s="602">
        <v>2060199</v>
      </c>
      <c r="B460" s="80" t="s">
        <v>368</v>
      </c>
      <c r="C460" s="550">
        <v>0</v>
      </c>
    </row>
    <row r="461" hidden="1" spans="1:3">
      <c r="A461" s="602">
        <v>20602</v>
      </c>
      <c r="B461" s="80" t="s">
        <v>369</v>
      </c>
      <c r="C461" s="550">
        <v>0</v>
      </c>
    </row>
    <row r="462" hidden="1" spans="1:3">
      <c r="A462" s="602">
        <v>2060201</v>
      </c>
      <c r="B462" s="80" t="s">
        <v>370</v>
      </c>
      <c r="C462" s="550">
        <v>0</v>
      </c>
    </row>
    <row r="463" hidden="1" spans="1:3">
      <c r="A463" s="602">
        <v>2060203</v>
      </c>
      <c r="B463" s="80" t="s">
        <v>371</v>
      </c>
      <c r="C463" s="550">
        <v>0</v>
      </c>
    </row>
    <row r="464" hidden="1" spans="1:3">
      <c r="A464" s="602">
        <v>2060204</v>
      </c>
      <c r="B464" s="80" t="s">
        <v>372</v>
      </c>
      <c r="C464" s="550">
        <v>0</v>
      </c>
    </row>
    <row r="465" hidden="1" spans="1:3">
      <c r="A465" s="602">
        <v>2060205</v>
      </c>
      <c r="B465" s="80" t="s">
        <v>373</v>
      </c>
      <c r="C465" s="550">
        <v>0</v>
      </c>
    </row>
    <row r="466" hidden="1" spans="1:3">
      <c r="A466" s="602">
        <v>2060206</v>
      </c>
      <c r="B466" s="80" t="s">
        <v>374</v>
      </c>
      <c r="C466" s="550">
        <v>0</v>
      </c>
    </row>
    <row r="467" hidden="1" spans="1:3">
      <c r="A467" s="602">
        <v>2060207</v>
      </c>
      <c r="B467" s="80" t="s">
        <v>375</v>
      </c>
      <c r="C467" s="550">
        <v>0</v>
      </c>
    </row>
    <row r="468" hidden="1" spans="1:3">
      <c r="A468" s="602">
        <v>2060208</v>
      </c>
      <c r="B468" s="80" t="s">
        <v>376</v>
      </c>
      <c r="C468" s="550">
        <v>0</v>
      </c>
    </row>
    <row r="469" hidden="1" spans="1:3">
      <c r="A469" s="602">
        <v>2060299</v>
      </c>
      <c r="B469" s="80" t="s">
        <v>377</v>
      </c>
      <c r="C469" s="550">
        <v>0</v>
      </c>
    </row>
    <row r="470" hidden="1" spans="1:3">
      <c r="A470" s="602">
        <v>20603</v>
      </c>
      <c r="B470" s="80" t="s">
        <v>378</v>
      </c>
      <c r="C470" s="550">
        <v>0</v>
      </c>
    </row>
    <row r="471" hidden="1" spans="1:3">
      <c r="A471" s="602">
        <v>2060301</v>
      </c>
      <c r="B471" s="80" t="s">
        <v>370</v>
      </c>
      <c r="C471" s="550">
        <v>0</v>
      </c>
    </row>
    <row r="472" hidden="1" spans="1:3">
      <c r="A472" s="602">
        <v>2060302</v>
      </c>
      <c r="B472" s="80" t="s">
        <v>379</v>
      </c>
      <c r="C472" s="550">
        <v>0</v>
      </c>
    </row>
    <row r="473" hidden="1" spans="1:3">
      <c r="A473" s="602">
        <v>2060303</v>
      </c>
      <c r="B473" s="80" t="s">
        <v>380</v>
      </c>
      <c r="C473" s="550">
        <v>0</v>
      </c>
    </row>
    <row r="474" hidden="1" spans="1:3">
      <c r="A474" s="602">
        <v>2060304</v>
      </c>
      <c r="B474" s="80" t="s">
        <v>381</v>
      </c>
      <c r="C474" s="550">
        <v>0</v>
      </c>
    </row>
    <row r="475" hidden="1" spans="1:3">
      <c r="A475" s="602">
        <v>2060399</v>
      </c>
      <c r="B475" s="80" t="s">
        <v>382</v>
      </c>
      <c r="C475" s="550">
        <v>0</v>
      </c>
    </row>
    <row r="476" spans="1:3">
      <c r="A476" s="602">
        <v>20604</v>
      </c>
      <c r="B476" s="80" t="s">
        <v>383</v>
      </c>
      <c r="C476" s="550">
        <v>1901</v>
      </c>
    </row>
    <row r="477" hidden="1" spans="1:3">
      <c r="A477" s="602">
        <v>2060401</v>
      </c>
      <c r="B477" s="80" t="s">
        <v>370</v>
      </c>
      <c r="C477" s="550">
        <v>0</v>
      </c>
    </row>
    <row r="478" spans="1:3">
      <c r="A478" s="602">
        <v>2060404</v>
      </c>
      <c r="B478" s="80" t="s">
        <v>384</v>
      </c>
      <c r="C478" s="550">
        <v>1901</v>
      </c>
    </row>
    <row r="479" hidden="1" spans="1:3">
      <c r="A479" s="602">
        <v>2060405</v>
      </c>
      <c r="B479" s="80" t="s">
        <v>385</v>
      </c>
      <c r="C479" s="550">
        <v>0</v>
      </c>
    </row>
    <row r="480" hidden="1" spans="1:3">
      <c r="A480" s="602">
        <v>2060499</v>
      </c>
      <c r="B480" s="80" t="s">
        <v>386</v>
      </c>
      <c r="C480" s="550">
        <v>0</v>
      </c>
    </row>
    <row r="481" spans="1:3">
      <c r="A481" s="602">
        <v>20605</v>
      </c>
      <c r="B481" s="80" t="s">
        <v>387</v>
      </c>
      <c r="C481" s="550">
        <v>133</v>
      </c>
    </row>
    <row r="482" spans="1:3">
      <c r="A482" s="602">
        <v>2060501</v>
      </c>
      <c r="B482" s="80" t="s">
        <v>370</v>
      </c>
      <c r="C482" s="550">
        <v>123</v>
      </c>
    </row>
    <row r="483" hidden="1" spans="1:3">
      <c r="A483" s="602">
        <v>2060502</v>
      </c>
      <c r="B483" s="80" t="s">
        <v>388</v>
      </c>
      <c r="C483" s="550">
        <v>0</v>
      </c>
    </row>
    <row r="484" hidden="1" spans="1:3">
      <c r="A484" s="602">
        <v>2060503</v>
      </c>
      <c r="B484" s="80" t="s">
        <v>389</v>
      </c>
      <c r="C484" s="550">
        <v>0</v>
      </c>
    </row>
    <row r="485" spans="1:3">
      <c r="A485" s="602">
        <v>2060599</v>
      </c>
      <c r="B485" s="80" t="s">
        <v>390</v>
      </c>
      <c r="C485" s="550">
        <v>10</v>
      </c>
    </row>
    <row r="486" hidden="1" spans="1:3">
      <c r="A486" s="602">
        <v>20606</v>
      </c>
      <c r="B486" s="80" t="s">
        <v>391</v>
      </c>
      <c r="C486" s="550">
        <v>0</v>
      </c>
    </row>
    <row r="487" hidden="1" spans="1:3">
      <c r="A487" s="602">
        <v>2060601</v>
      </c>
      <c r="B487" s="80" t="s">
        <v>392</v>
      </c>
      <c r="C487" s="550">
        <v>0</v>
      </c>
    </row>
    <row r="488" hidden="1" spans="1:3">
      <c r="A488" s="602">
        <v>2060602</v>
      </c>
      <c r="B488" s="80" t="s">
        <v>393</v>
      </c>
      <c r="C488" s="550">
        <v>0</v>
      </c>
    </row>
    <row r="489" hidden="1" spans="1:3">
      <c r="A489" s="602">
        <v>2060603</v>
      </c>
      <c r="B489" s="80" t="s">
        <v>394</v>
      </c>
      <c r="C489" s="550">
        <v>0</v>
      </c>
    </row>
    <row r="490" hidden="1" spans="1:3">
      <c r="A490" s="602">
        <v>2060699</v>
      </c>
      <c r="B490" s="80" t="s">
        <v>395</v>
      </c>
      <c r="C490" s="550">
        <v>0</v>
      </c>
    </row>
    <row r="491" spans="1:3">
      <c r="A491" s="602">
        <v>20607</v>
      </c>
      <c r="B491" s="80" t="s">
        <v>396</v>
      </c>
      <c r="C491" s="550">
        <v>1232</v>
      </c>
    </row>
    <row r="492" hidden="1" spans="1:3">
      <c r="A492" s="602">
        <v>2060701</v>
      </c>
      <c r="B492" s="80" t="s">
        <v>370</v>
      </c>
      <c r="C492" s="550">
        <v>0</v>
      </c>
    </row>
    <row r="493" spans="1:3">
      <c r="A493" s="602">
        <v>2060702</v>
      </c>
      <c r="B493" s="80" t="s">
        <v>397</v>
      </c>
      <c r="C493" s="550">
        <v>72</v>
      </c>
    </row>
    <row r="494" hidden="1" spans="1:3">
      <c r="A494" s="602">
        <v>2060703</v>
      </c>
      <c r="B494" s="80" t="s">
        <v>398</v>
      </c>
      <c r="C494" s="550">
        <v>0</v>
      </c>
    </row>
    <row r="495" hidden="1" spans="1:3">
      <c r="A495" s="602">
        <v>2060704</v>
      </c>
      <c r="B495" s="80" t="s">
        <v>399</v>
      </c>
      <c r="C495" s="550">
        <v>0</v>
      </c>
    </row>
    <row r="496" hidden="1" spans="1:3">
      <c r="A496" s="602">
        <v>2060705</v>
      </c>
      <c r="B496" s="80" t="s">
        <v>400</v>
      </c>
      <c r="C496" s="550">
        <v>0</v>
      </c>
    </row>
    <row r="497" spans="1:3">
      <c r="A497" s="602">
        <v>2060799</v>
      </c>
      <c r="B497" s="80" t="s">
        <v>401</v>
      </c>
      <c r="C497" s="550">
        <v>1160</v>
      </c>
    </row>
    <row r="498" hidden="1" spans="1:3">
      <c r="A498" s="602">
        <v>20608</v>
      </c>
      <c r="B498" s="80" t="s">
        <v>402</v>
      </c>
      <c r="C498" s="550">
        <v>0</v>
      </c>
    </row>
    <row r="499" hidden="1" spans="1:3">
      <c r="A499" s="602">
        <v>2060801</v>
      </c>
      <c r="B499" s="80" t="s">
        <v>403</v>
      </c>
      <c r="C499" s="550">
        <v>0</v>
      </c>
    </row>
    <row r="500" hidden="1" spans="1:3">
      <c r="A500" s="602">
        <v>2060802</v>
      </c>
      <c r="B500" s="80" t="s">
        <v>404</v>
      </c>
      <c r="C500" s="550">
        <v>0</v>
      </c>
    </row>
    <row r="501" hidden="1" spans="1:3">
      <c r="A501" s="602">
        <v>2060899</v>
      </c>
      <c r="B501" s="80" t="s">
        <v>405</v>
      </c>
      <c r="C501" s="550">
        <v>0</v>
      </c>
    </row>
    <row r="502" hidden="1" spans="1:3">
      <c r="A502" s="602">
        <v>20609</v>
      </c>
      <c r="B502" s="80" t="s">
        <v>406</v>
      </c>
      <c r="C502" s="550">
        <v>0</v>
      </c>
    </row>
    <row r="503" hidden="1" spans="1:3">
      <c r="A503" s="602">
        <v>2060901</v>
      </c>
      <c r="B503" s="80" t="s">
        <v>407</v>
      </c>
      <c r="C503" s="550">
        <v>0</v>
      </c>
    </row>
    <row r="504" hidden="1" spans="1:3">
      <c r="A504" s="602">
        <v>2060902</v>
      </c>
      <c r="B504" s="80" t="s">
        <v>408</v>
      </c>
      <c r="C504" s="550">
        <v>0</v>
      </c>
    </row>
    <row r="505" hidden="1" spans="1:3">
      <c r="A505" s="602">
        <v>2060999</v>
      </c>
      <c r="B505" s="80" t="s">
        <v>409</v>
      </c>
      <c r="C505" s="550">
        <v>0</v>
      </c>
    </row>
    <row r="506" hidden="1" spans="1:3">
      <c r="A506" s="602">
        <v>20699</v>
      </c>
      <c r="B506" s="80" t="s">
        <v>410</v>
      </c>
      <c r="C506" s="550">
        <v>0</v>
      </c>
    </row>
    <row r="507" hidden="1" spans="1:3">
      <c r="A507" s="602">
        <v>2069901</v>
      </c>
      <c r="B507" s="80" t="s">
        <v>411</v>
      </c>
      <c r="C507" s="550">
        <v>0</v>
      </c>
    </row>
    <row r="508" hidden="1" spans="1:3">
      <c r="A508" s="602">
        <v>2069902</v>
      </c>
      <c r="B508" s="80" t="s">
        <v>412</v>
      </c>
      <c r="C508" s="550">
        <v>0</v>
      </c>
    </row>
    <row r="509" hidden="1" spans="1:3">
      <c r="A509" s="602">
        <v>2069903</v>
      </c>
      <c r="B509" s="80" t="s">
        <v>413</v>
      </c>
      <c r="C509" s="550">
        <v>0</v>
      </c>
    </row>
    <row r="510" hidden="1" spans="1:3">
      <c r="A510" s="602">
        <v>2069999</v>
      </c>
      <c r="B510" s="80" t="s">
        <v>414</v>
      </c>
      <c r="C510" s="550">
        <v>0</v>
      </c>
    </row>
    <row r="511" spans="1:3">
      <c r="A511" s="602">
        <v>207</v>
      </c>
      <c r="B511" s="80" t="s">
        <v>415</v>
      </c>
      <c r="C511" s="550">
        <v>9135</v>
      </c>
    </row>
    <row r="512" spans="1:3">
      <c r="A512" s="602">
        <v>20701</v>
      </c>
      <c r="B512" s="80" t="s">
        <v>416</v>
      </c>
      <c r="C512" s="550">
        <v>3109</v>
      </c>
    </row>
    <row r="513" spans="1:3">
      <c r="A513" s="602">
        <v>2070101</v>
      </c>
      <c r="B513" s="80" t="s">
        <v>83</v>
      </c>
      <c r="C513" s="550">
        <v>625</v>
      </c>
    </row>
    <row r="514" hidden="1" spans="1:3">
      <c r="A514" s="602">
        <v>2070102</v>
      </c>
      <c r="B514" s="80" t="s">
        <v>84</v>
      </c>
      <c r="C514" s="550">
        <v>0</v>
      </c>
    </row>
    <row r="515" hidden="1" spans="1:3">
      <c r="A515" s="602">
        <v>2070103</v>
      </c>
      <c r="B515" s="80" t="s">
        <v>85</v>
      </c>
      <c r="C515" s="550">
        <v>0</v>
      </c>
    </row>
    <row r="516" spans="1:3">
      <c r="A516" s="602">
        <v>2070104</v>
      </c>
      <c r="B516" s="80" t="s">
        <v>417</v>
      </c>
      <c r="C516" s="550">
        <v>338</v>
      </c>
    </row>
    <row r="517" hidden="1" spans="1:3">
      <c r="A517" s="602">
        <v>2070105</v>
      </c>
      <c r="B517" s="80" t="s">
        <v>418</v>
      </c>
      <c r="C517" s="550">
        <v>0</v>
      </c>
    </row>
    <row r="518" hidden="1" spans="1:3">
      <c r="A518" s="602">
        <v>2070106</v>
      </c>
      <c r="B518" s="80" t="s">
        <v>419</v>
      </c>
      <c r="C518" s="550">
        <v>0</v>
      </c>
    </row>
    <row r="519" hidden="1" spans="1:3">
      <c r="A519" s="602">
        <v>2070107</v>
      </c>
      <c r="B519" s="80" t="s">
        <v>420</v>
      </c>
      <c r="C519" s="550">
        <v>0</v>
      </c>
    </row>
    <row r="520" hidden="1" spans="1:3">
      <c r="A520" s="602">
        <v>2070108</v>
      </c>
      <c r="B520" s="80" t="s">
        <v>421</v>
      </c>
      <c r="C520" s="550">
        <v>0</v>
      </c>
    </row>
    <row r="521" spans="1:3">
      <c r="A521" s="602">
        <v>2070109</v>
      </c>
      <c r="B521" s="80" t="s">
        <v>422</v>
      </c>
      <c r="C521" s="550">
        <v>688</v>
      </c>
    </row>
    <row r="522" hidden="1" spans="1:3">
      <c r="A522" s="602">
        <v>2070110</v>
      </c>
      <c r="B522" s="80" t="s">
        <v>423</v>
      </c>
      <c r="C522" s="550">
        <v>0</v>
      </c>
    </row>
    <row r="523" hidden="1" spans="1:3">
      <c r="A523" s="602">
        <v>2070111</v>
      </c>
      <c r="B523" s="80" t="s">
        <v>424</v>
      </c>
      <c r="C523" s="550">
        <v>0</v>
      </c>
    </row>
    <row r="524" spans="1:3">
      <c r="A524" s="602">
        <v>2070112</v>
      </c>
      <c r="B524" s="80" t="s">
        <v>425</v>
      </c>
      <c r="C524" s="550">
        <v>20</v>
      </c>
    </row>
    <row r="525" hidden="1" spans="1:3">
      <c r="A525" s="602">
        <v>2070113</v>
      </c>
      <c r="B525" s="80" t="s">
        <v>426</v>
      </c>
      <c r="C525" s="550">
        <v>0</v>
      </c>
    </row>
    <row r="526" spans="1:3">
      <c r="A526" s="602">
        <v>2070114</v>
      </c>
      <c r="B526" s="80" t="s">
        <v>427</v>
      </c>
      <c r="C526" s="550">
        <v>158</v>
      </c>
    </row>
    <row r="527" spans="1:3">
      <c r="A527" s="602">
        <v>2070199</v>
      </c>
      <c r="B527" s="80" t="s">
        <v>428</v>
      </c>
      <c r="C527" s="550">
        <v>1280</v>
      </c>
    </row>
    <row r="528" spans="1:3">
      <c r="A528" s="602">
        <v>20702</v>
      </c>
      <c r="B528" s="80" t="s">
        <v>429</v>
      </c>
      <c r="C528" s="550">
        <v>1680</v>
      </c>
    </row>
    <row r="529" hidden="1" spans="1:3">
      <c r="A529" s="602">
        <v>2070201</v>
      </c>
      <c r="B529" s="80" t="s">
        <v>83</v>
      </c>
      <c r="C529" s="550">
        <v>0</v>
      </c>
    </row>
    <row r="530" hidden="1" spans="1:3">
      <c r="A530" s="602">
        <v>2070202</v>
      </c>
      <c r="B530" s="80" t="s">
        <v>84</v>
      </c>
      <c r="C530" s="550">
        <v>0</v>
      </c>
    </row>
    <row r="531" hidden="1" spans="1:3">
      <c r="A531" s="602">
        <v>2070203</v>
      </c>
      <c r="B531" s="80" t="s">
        <v>85</v>
      </c>
      <c r="C531" s="550">
        <v>0</v>
      </c>
    </row>
    <row r="532" spans="1:3">
      <c r="A532" s="602">
        <v>2070204</v>
      </c>
      <c r="B532" s="80" t="s">
        <v>430</v>
      </c>
      <c r="C532" s="550">
        <v>807</v>
      </c>
    </row>
    <row r="533" spans="1:3">
      <c r="A533" s="602">
        <v>2070205</v>
      </c>
      <c r="B533" s="80" t="s">
        <v>431</v>
      </c>
      <c r="C533" s="550">
        <v>873</v>
      </c>
    </row>
    <row r="534" hidden="1" spans="1:3">
      <c r="A534" s="602">
        <v>2070206</v>
      </c>
      <c r="B534" s="80" t="s">
        <v>432</v>
      </c>
      <c r="C534" s="550">
        <v>0</v>
      </c>
    </row>
    <row r="535" hidden="1" spans="1:3">
      <c r="A535" s="602">
        <v>2070299</v>
      </c>
      <c r="B535" s="80" t="s">
        <v>433</v>
      </c>
      <c r="C535" s="550">
        <v>0</v>
      </c>
    </row>
    <row r="536" spans="1:3">
      <c r="A536" s="602">
        <v>20703</v>
      </c>
      <c r="B536" s="80" t="s">
        <v>434</v>
      </c>
      <c r="C536" s="550">
        <v>1944</v>
      </c>
    </row>
    <row r="537" hidden="1" spans="1:3">
      <c r="A537" s="602">
        <v>2070301</v>
      </c>
      <c r="B537" s="80" t="s">
        <v>83</v>
      </c>
      <c r="C537" s="550">
        <v>0</v>
      </c>
    </row>
    <row r="538" hidden="1" spans="1:3">
      <c r="A538" s="602">
        <v>2070302</v>
      </c>
      <c r="B538" s="80" t="s">
        <v>84</v>
      </c>
      <c r="C538" s="550">
        <v>0</v>
      </c>
    </row>
    <row r="539" hidden="1" spans="1:3">
      <c r="A539" s="602">
        <v>2070303</v>
      </c>
      <c r="B539" s="80" t="s">
        <v>85</v>
      </c>
      <c r="C539" s="550">
        <v>0</v>
      </c>
    </row>
    <row r="540" spans="1:3">
      <c r="A540" s="602">
        <v>2070304</v>
      </c>
      <c r="B540" s="80" t="s">
        <v>435</v>
      </c>
      <c r="C540" s="550">
        <v>412</v>
      </c>
    </row>
    <row r="541" hidden="1" spans="1:3">
      <c r="A541" s="602">
        <v>2070305</v>
      </c>
      <c r="B541" s="80" t="s">
        <v>436</v>
      </c>
      <c r="C541" s="550">
        <v>0</v>
      </c>
    </row>
    <row r="542" spans="1:3">
      <c r="A542" s="602">
        <v>2070306</v>
      </c>
      <c r="B542" s="80" t="s">
        <v>437</v>
      </c>
      <c r="C542" s="550">
        <v>80</v>
      </c>
    </row>
    <row r="543" hidden="1" spans="1:3">
      <c r="A543" s="602">
        <v>2070307</v>
      </c>
      <c r="B543" s="80" t="s">
        <v>438</v>
      </c>
      <c r="C543" s="550">
        <v>0</v>
      </c>
    </row>
    <row r="544" spans="1:3">
      <c r="A544" s="602">
        <v>2070308</v>
      </c>
      <c r="B544" s="80" t="s">
        <v>439</v>
      </c>
      <c r="C544" s="550">
        <v>1452</v>
      </c>
    </row>
    <row r="545" hidden="1" spans="1:3">
      <c r="A545" s="602">
        <v>2070309</v>
      </c>
      <c r="B545" s="80" t="s">
        <v>440</v>
      </c>
      <c r="C545" s="550">
        <v>0</v>
      </c>
    </row>
    <row r="546" hidden="1" spans="1:3">
      <c r="A546" s="602">
        <v>2070399</v>
      </c>
      <c r="B546" s="80" t="s">
        <v>441</v>
      </c>
      <c r="C546" s="550">
        <v>0</v>
      </c>
    </row>
    <row r="547" spans="1:3">
      <c r="A547" s="602">
        <v>20706</v>
      </c>
      <c r="B547" s="80" t="s">
        <v>442</v>
      </c>
      <c r="C547" s="550">
        <v>150</v>
      </c>
    </row>
    <row r="548" hidden="1" spans="1:3">
      <c r="A548" s="602">
        <v>2070601</v>
      </c>
      <c r="B548" s="80" t="s">
        <v>83</v>
      </c>
      <c r="C548" s="550">
        <v>0</v>
      </c>
    </row>
    <row r="549" hidden="1" spans="1:3">
      <c r="A549" s="602">
        <v>2070602</v>
      </c>
      <c r="B549" s="80" t="s">
        <v>84</v>
      </c>
      <c r="C549" s="550">
        <v>0</v>
      </c>
    </row>
    <row r="550" hidden="1" spans="1:3">
      <c r="A550" s="602">
        <v>2070603</v>
      </c>
      <c r="B550" s="80" t="s">
        <v>85</v>
      </c>
      <c r="C550" s="550">
        <v>0</v>
      </c>
    </row>
    <row r="551" hidden="1" spans="1:3">
      <c r="A551" s="602">
        <v>2070604</v>
      </c>
      <c r="B551" s="80" t="s">
        <v>443</v>
      </c>
      <c r="C551" s="550">
        <v>0</v>
      </c>
    </row>
    <row r="552" spans="1:3">
      <c r="A552" s="602">
        <v>2070605</v>
      </c>
      <c r="B552" s="80" t="s">
        <v>444</v>
      </c>
      <c r="C552" s="550">
        <v>68</v>
      </c>
    </row>
    <row r="553" hidden="1" spans="1:3">
      <c r="A553" s="602">
        <v>2070606</v>
      </c>
      <c r="B553" s="80" t="s">
        <v>445</v>
      </c>
      <c r="C553" s="550">
        <v>0</v>
      </c>
    </row>
    <row r="554" spans="1:3">
      <c r="A554" s="602">
        <v>2070607</v>
      </c>
      <c r="B554" s="80" t="s">
        <v>446</v>
      </c>
      <c r="C554" s="550">
        <v>82</v>
      </c>
    </row>
    <row r="555" hidden="1" spans="1:3">
      <c r="A555" s="602">
        <v>2070699</v>
      </c>
      <c r="B555" s="80" t="s">
        <v>447</v>
      </c>
      <c r="C555" s="550">
        <v>0</v>
      </c>
    </row>
    <row r="556" spans="1:3">
      <c r="A556" s="602">
        <v>20708</v>
      </c>
      <c r="B556" s="80" t="s">
        <v>448</v>
      </c>
      <c r="C556" s="550">
        <v>2252</v>
      </c>
    </row>
    <row r="557" hidden="1" spans="1:3">
      <c r="A557" s="602">
        <v>2070801</v>
      </c>
      <c r="B557" s="80" t="s">
        <v>83</v>
      </c>
      <c r="C557" s="550">
        <v>0</v>
      </c>
    </row>
    <row r="558" hidden="1" spans="1:3">
      <c r="A558" s="602">
        <v>2070802</v>
      </c>
      <c r="B558" s="80" t="s">
        <v>84</v>
      </c>
      <c r="C558" s="550">
        <v>0</v>
      </c>
    </row>
    <row r="559" hidden="1" spans="1:3">
      <c r="A559" s="602">
        <v>2070803</v>
      </c>
      <c r="B559" s="80" t="s">
        <v>85</v>
      </c>
      <c r="C559" s="550">
        <v>0</v>
      </c>
    </row>
    <row r="560" hidden="1" spans="1:3">
      <c r="A560" s="602">
        <v>2070806</v>
      </c>
      <c r="B560" s="80" t="s">
        <v>449</v>
      </c>
      <c r="C560" s="550">
        <v>0</v>
      </c>
    </row>
    <row r="561" spans="1:3">
      <c r="A561" s="602">
        <v>2070807</v>
      </c>
      <c r="B561" s="80" t="s">
        <v>450</v>
      </c>
      <c r="C561" s="550">
        <v>193</v>
      </c>
    </row>
    <row r="562" spans="1:3">
      <c r="A562" s="602">
        <v>2070808</v>
      </c>
      <c r="B562" s="80" t="s">
        <v>451</v>
      </c>
      <c r="C562" s="550">
        <v>2050</v>
      </c>
    </row>
    <row r="563" spans="1:3">
      <c r="A563" s="602">
        <v>2070899</v>
      </c>
      <c r="B563" s="80" t="s">
        <v>452</v>
      </c>
      <c r="C563" s="550">
        <v>9</v>
      </c>
    </row>
    <row r="564" hidden="1" spans="1:3">
      <c r="A564" s="602">
        <v>20799</v>
      </c>
      <c r="B564" s="80" t="s">
        <v>453</v>
      </c>
      <c r="C564" s="550">
        <v>0</v>
      </c>
    </row>
    <row r="565" hidden="1" spans="1:3">
      <c r="A565" s="602">
        <v>2079903</v>
      </c>
      <c r="B565" s="80" t="s">
        <v>454</v>
      </c>
      <c r="C565" s="550">
        <v>0</v>
      </c>
    </row>
    <row r="566" hidden="1" spans="1:3">
      <c r="A566" s="602">
        <v>2079999</v>
      </c>
      <c r="B566" s="80" t="s">
        <v>455</v>
      </c>
      <c r="C566" s="550">
        <v>0</v>
      </c>
    </row>
    <row r="567" spans="1:3">
      <c r="A567" s="602">
        <v>208</v>
      </c>
      <c r="B567" s="80" t="s">
        <v>456</v>
      </c>
      <c r="C567" s="550">
        <v>196598</v>
      </c>
    </row>
    <row r="568" spans="1:3">
      <c r="A568" s="602">
        <v>20801</v>
      </c>
      <c r="B568" s="80" t="s">
        <v>457</v>
      </c>
      <c r="C568" s="550">
        <v>3995</v>
      </c>
    </row>
    <row r="569" spans="1:3">
      <c r="A569" s="602">
        <v>2080101</v>
      </c>
      <c r="B569" s="80" t="s">
        <v>83</v>
      </c>
      <c r="C569" s="550">
        <v>640</v>
      </c>
    </row>
    <row r="570" spans="1:3">
      <c r="A570" s="602">
        <v>2080102</v>
      </c>
      <c r="B570" s="80" t="s">
        <v>84</v>
      </c>
      <c r="C570" s="550">
        <v>263</v>
      </c>
    </row>
    <row r="571" hidden="1" spans="1:3">
      <c r="A571" s="602">
        <v>2080103</v>
      </c>
      <c r="B571" s="80" t="s">
        <v>85</v>
      </c>
      <c r="C571" s="550">
        <v>0</v>
      </c>
    </row>
    <row r="572" hidden="1" spans="1:3">
      <c r="A572" s="602">
        <v>2080104</v>
      </c>
      <c r="B572" s="80" t="s">
        <v>458</v>
      </c>
      <c r="C572" s="550">
        <v>0</v>
      </c>
    </row>
    <row r="573" hidden="1" spans="1:3">
      <c r="A573" s="602">
        <v>2080105</v>
      </c>
      <c r="B573" s="80" t="s">
        <v>459</v>
      </c>
      <c r="C573" s="550">
        <v>0</v>
      </c>
    </row>
    <row r="574" hidden="1" spans="1:3">
      <c r="A574" s="602">
        <v>2080106</v>
      </c>
      <c r="B574" s="80" t="s">
        <v>460</v>
      </c>
      <c r="C574" s="550">
        <v>0</v>
      </c>
    </row>
    <row r="575" hidden="1" spans="1:3">
      <c r="A575" s="602">
        <v>2080107</v>
      </c>
      <c r="B575" s="80" t="s">
        <v>461</v>
      </c>
      <c r="C575" s="550">
        <v>0</v>
      </c>
    </row>
    <row r="576" spans="1:3">
      <c r="A576" s="602">
        <v>2080108</v>
      </c>
      <c r="B576" s="80" t="s">
        <v>123</v>
      </c>
      <c r="C576" s="550">
        <v>39</v>
      </c>
    </row>
    <row r="577" spans="1:3">
      <c r="A577" s="602">
        <v>2080109</v>
      </c>
      <c r="B577" s="80" t="s">
        <v>462</v>
      </c>
      <c r="C577" s="550">
        <v>1603</v>
      </c>
    </row>
    <row r="578" hidden="1" spans="1:3">
      <c r="A578" s="602">
        <v>2080110</v>
      </c>
      <c r="B578" s="80" t="s">
        <v>463</v>
      </c>
      <c r="C578" s="550">
        <v>0</v>
      </c>
    </row>
    <row r="579" hidden="1" spans="1:3">
      <c r="A579" s="602">
        <v>2080111</v>
      </c>
      <c r="B579" s="80" t="s">
        <v>464</v>
      </c>
      <c r="C579" s="550">
        <v>0</v>
      </c>
    </row>
    <row r="580" hidden="1" spans="1:3">
      <c r="A580" s="602">
        <v>2080112</v>
      </c>
      <c r="B580" s="80" t="s">
        <v>465</v>
      </c>
      <c r="C580" s="550">
        <v>0</v>
      </c>
    </row>
    <row r="581" hidden="1" spans="1:3">
      <c r="A581" s="602">
        <v>2080113</v>
      </c>
      <c r="B581" s="80" t="s">
        <v>466</v>
      </c>
      <c r="C581" s="550">
        <v>0</v>
      </c>
    </row>
    <row r="582" hidden="1" spans="1:3">
      <c r="A582" s="602">
        <v>2080114</v>
      </c>
      <c r="B582" s="80" t="s">
        <v>467</v>
      </c>
      <c r="C582" s="550">
        <v>0</v>
      </c>
    </row>
    <row r="583" hidden="1" spans="1:3">
      <c r="A583" s="602">
        <v>2080115</v>
      </c>
      <c r="B583" s="80" t="s">
        <v>468</v>
      </c>
      <c r="C583" s="550">
        <v>0</v>
      </c>
    </row>
    <row r="584" spans="1:3">
      <c r="A584" s="602">
        <v>2080116</v>
      </c>
      <c r="B584" s="80" t="s">
        <v>469</v>
      </c>
      <c r="C584" s="550">
        <v>13</v>
      </c>
    </row>
    <row r="585" spans="1:3">
      <c r="A585" s="602">
        <v>2080150</v>
      </c>
      <c r="B585" s="80" t="s">
        <v>92</v>
      </c>
      <c r="C585" s="550">
        <v>316</v>
      </c>
    </row>
    <row r="586" spans="1:3">
      <c r="A586" s="602">
        <v>2080199</v>
      </c>
      <c r="B586" s="80" t="s">
        <v>470</v>
      </c>
      <c r="C586" s="550">
        <v>1121</v>
      </c>
    </row>
    <row r="587" spans="1:3">
      <c r="A587" s="602">
        <v>20802</v>
      </c>
      <c r="B587" s="80" t="s">
        <v>471</v>
      </c>
      <c r="C587" s="550">
        <v>975</v>
      </c>
    </row>
    <row r="588" spans="1:3">
      <c r="A588" s="602">
        <v>2080201</v>
      </c>
      <c r="B588" s="80" t="s">
        <v>83</v>
      </c>
      <c r="C588" s="550">
        <v>518</v>
      </c>
    </row>
    <row r="589" hidden="1" spans="1:3">
      <c r="A589" s="602">
        <v>2080202</v>
      </c>
      <c r="B589" s="80" t="s">
        <v>84</v>
      </c>
      <c r="C589" s="550">
        <v>0</v>
      </c>
    </row>
    <row r="590" hidden="1" spans="1:3">
      <c r="A590" s="602">
        <v>2080203</v>
      </c>
      <c r="B590" s="80" t="s">
        <v>85</v>
      </c>
      <c r="C590" s="550">
        <v>0</v>
      </c>
    </row>
    <row r="591" hidden="1" spans="1:3">
      <c r="A591" s="602">
        <v>2080206</v>
      </c>
      <c r="B591" s="80" t="s">
        <v>472</v>
      </c>
      <c r="C591" s="550">
        <v>0</v>
      </c>
    </row>
    <row r="592" spans="1:3">
      <c r="A592" s="602">
        <v>2080207</v>
      </c>
      <c r="B592" s="80" t="s">
        <v>473</v>
      </c>
      <c r="C592" s="550">
        <v>20</v>
      </c>
    </row>
    <row r="593" spans="1:3">
      <c r="A593" s="602">
        <v>2080209</v>
      </c>
      <c r="B593" s="80" t="s">
        <v>474</v>
      </c>
      <c r="C593" s="550">
        <v>120</v>
      </c>
    </row>
    <row r="594" spans="1:3">
      <c r="A594" s="602">
        <v>2080299</v>
      </c>
      <c r="B594" s="80" t="s">
        <v>475</v>
      </c>
      <c r="C594" s="550">
        <v>317</v>
      </c>
    </row>
    <row r="595" hidden="1" spans="1:3">
      <c r="A595" s="602">
        <v>20804</v>
      </c>
      <c r="B595" s="80" t="s">
        <v>476</v>
      </c>
      <c r="C595" s="550">
        <v>0</v>
      </c>
    </row>
    <row r="596" hidden="1" spans="1:3">
      <c r="A596" s="602">
        <v>2080402</v>
      </c>
      <c r="B596" s="80" t="s">
        <v>477</v>
      </c>
      <c r="C596" s="550">
        <v>0</v>
      </c>
    </row>
    <row r="597" spans="1:3">
      <c r="A597" s="602">
        <v>20805</v>
      </c>
      <c r="B597" s="80" t="s">
        <v>478</v>
      </c>
      <c r="C597" s="550">
        <v>91467</v>
      </c>
    </row>
    <row r="598" spans="1:3">
      <c r="A598" s="602">
        <v>2080501</v>
      </c>
      <c r="B598" s="80" t="s">
        <v>479</v>
      </c>
      <c r="C598" s="550">
        <v>32</v>
      </c>
    </row>
    <row r="599" spans="1:3">
      <c r="A599" s="602">
        <v>2080502</v>
      </c>
      <c r="B599" s="80" t="s">
        <v>480</v>
      </c>
      <c r="C599" s="550">
        <v>14</v>
      </c>
    </row>
    <row r="600" hidden="1" spans="1:3">
      <c r="A600" s="602">
        <v>2080503</v>
      </c>
      <c r="B600" s="80" t="s">
        <v>481</v>
      </c>
      <c r="C600" s="550">
        <v>0</v>
      </c>
    </row>
    <row r="601" spans="1:3">
      <c r="A601" s="602">
        <v>2080505</v>
      </c>
      <c r="B601" s="80" t="s">
        <v>482</v>
      </c>
      <c r="C601" s="550">
        <v>41087</v>
      </c>
    </row>
    <row r="602" spans="1:3">
      <c r="A602" s="602">
        <v>2080506</v>
      </c>
      <c r="B602" s="80" t="s">
        <v>483</v>
      </c>
      <c r="C602" s="550">
        <v>21464</v>
      </c>
    </row>
    <row r="603" hidden="1" spans="1:3">
      <c r="A603" s="602">
        <v>2080507</v>
      </c>
      <c r="B603" s="80" t="s">
        <v>484</v>
      </c>
      <c r="C603" s="550">
        <v>0</v>
      </c>
    </row>
    <row r="604" hidden="1" spans="1:3">
      <c r="A604" s="602">
        <v>2080508</v>
      </c>
      <c r="B604" s="80" t="s">
        <v>485</v>
      </c>
      <c r="C604" s="550">
        <v>0</v>
      </c>
    </row>
    <row r="605" spans="1:3">
      <c r="A605" s="602">
        <v>2080599</v>
      </c>
      <c r="B605" s="80" t="s">
        <v>486</v>
      </c>
      <c r="C605" s="550">
        <v>28870</v>
      </c>
    </row>
    <row r="606" hidden="1" spans="1:3">
      <c r="A606" s="602">
        <v>20806</v>
      </c>
      <c r="B606" s="80" t="s">
        <v>487</v>
      </c>
      <c r="C606" s="550">
        <v>0</v>
      </c>
    </row>
    <row r="607" hidden="1" spans="1:3">
      <c r="A607" s="602">
        <v>2080601</v>
      </c>
      <c r="B607" s="80" t="s">
        <v>488</v>
      </c>
      <c r="C607" s="550">
        <v>0</v>
      </c>
    </row>
    <row r="608" hidden="1" spans="1:3">
      <c r="A608" s="602">
        <v>2080602</v>
      </c>
      <c r="B608" s="80" t="s">
        <v>489</v>
      </c>
      <c r="C608" s="550">
        <v>0</v>
      </c>
    </row>
    <row r="609" hidden="1" spans="1:3">
      <c r="A609" s="602">
        <v>2080699</v>
      </c>
      <c r="B609" s="80" t="s">
        <v>490</v>
      </c>
      <c r="C609" s="550">
        <v>0</v>
      </c>
    </row>
    <row r="610" spans="1:3">
      <c r="A610" s="602">
        <v>20807</v>
      </c>
      <c r="B610" s="80" t="s">
        <v>491</v>
      </c>
      <c r="C610" s="550">
        <v>8339</v>
      </c>
    </row>
    <row r="611" spans="1:3">
      <c r="A611" s="602">
        <v>2080701</v>
      </c>
      <c r="B611" s="80" t="s">
        <v>492</v>
      </c>
      <c r="C611" s="550">
        <v>747</v>
      </c>
    </row>
    <row r="612" hidden="1" spans="1:3">
      <c r="A612" s="602">
        <v>2080702</v>
      </c>
      <c r="B612" s="80" t="s">
        <v>493</v>
      </c>
      <c r="C612" s="550">
        <v>0</v>
      </c>
    </row>
    <row r="613" spans="1:3">
      <c r="A613" s="602">
        <v>2080704</v>
      </c>
      <c r="B613" s="80" t="s">
        <v>494</v>
      </c>
      <c r="C613" s="550">
        <v>3390</v>
      </c>
    </row>
    <row r="614" spans="1:3">
      <c r="A614" s="602">
        <v>2080705</v>
      </c>
      <c r="B614" s="80" t="s">
        <v>495</v>
      </c>
      <c r="C614" s="550">
        <v>1624</v>
      </c>
    </row>
    <row r="615" hidden="1" spans="1:3">
      <c r="A615" s="602">
        <v>2080709</v>
      </c>
      <c r="B615" s="80" t="s">
        <v>496</v>
      </c>
      <c r="C615" s="550">
        <v>0</v>
      </c>
    </row>
    <row r="616" spans="1:3">
      <c r="A616" s="602">
        <v>2080711</v>
      </c>
      <c r="B616" s="80" t="s">
        <v>497</v>
      </c>
      <c r="C616" s="550">
        <v>131</v>
      </c>
    </row>
    <row r="617" hidden="1" spans="1:3">
      <c r="A617" s="602">
        <v>2080712</v>
      </c>
      <c r="B617" s="80" t="s">
        <v>498</v>
      </c>
      <c r="C617" s="550">
        <v>0</v>
      </c>
    </row>
    <row r="618" hidden="1" spans="1:3">
      <c r="A618" s="602">
        <v>2080713</v>
      </c>
      <c r="B618" s="80" t="s">
        <v>499</v>
      </c>
      <c r="C618" s="550">
        <v>0</v>
      </c>
    </row>
    <row r="619" spans="1:3">
      <c r="A619" s="602">
        <v>2080799</v>
      </c>
      <c r="B619" s="80" t="s">
        <v>500</v>
      </c>
      <c r="C619" s="550">
        <v>2447</v>
      </c>
    </row>
    <row r="620" spans="1:3">
      <c r="A620" s="602">
        <v>20808</v>
      </c>
      <c r="B620" s="80" t="s">
        <v>501</v>
      </c>
      <c r="C620" s="550">
        <v>14339</v>
      </c>
    </row>
    <row r="621" spans="1:3">
      <c r="A621" s="602">
        <v>2080801</v>
      </c>
      <c r="B621" s="80" t="s">
        <v>502</v>
      </c>
      <c r="C621" s="550">
        <v>2898</v>
      </c>
    </row>
    <row r="622" spans="1:3">
      <c r="A622" s="602">
        <v>2080802</v>
      </c>
      <c r="B622" s="80" t="s">
        <v>503</v>
      </c>
      <c r="C622" s="550">
        <v>3108</v>
      </c>
    </row>
    <row r="623" spans="1:3">
      <c r="A623" s="602">
        <v>2080803</v>
      </c>
      <c r="B623" s="80" t="s">
        <v>504</v>
      </c>
      <c r="C623" s="550">
        <v>6281</v>
      </c>
    </row>
    <row r="624" spans="1:3">
      <c r="A624" s="602">
        <v>2080805</v>
      </c>
      <c r="B624" s="80" t="s">
        <v>505</v>
      </c>
      <c r="C624" s="550">
        <v>1419</v>
      </c>
    </row>
    <row r="625" hidden="1" spans="1:3">
      <c r="A625" s="602">
        <v>2080806</v>
      </c>
      <c r="B625" s="80" t="s">
        <v>506</v>
      </c>
      <c r="C625" s="550">
        <v>0</v>
      </c>
    </row>
    <row r="626" spans="1:3">
      <c r="A626" s="602">
        <v>2080807</v>
      </c>
      <c r="B626" s="80" t="s">
        <v>507</v>
      </c>
      <c r="C626" s="550">
        <v>68</v>
      </c>
    </row>
    <row r="627" spans="1:3">
      <c r="A627" s="602">
        <v>2080808</v>
      </c>
      <c r="B627" s="80" t="s">
        <v>508</v>
      </c>
      <c r="C627" s="550">
        <v>41</v>
      </c>
    </row>
    <row r="628" spans="1:3">
      <c r="A628" s="602">
        <v>2080899</v>
      </c>
      <c r="B628" s="80" t="s">
        <v>509</v>
      </c>
      <c r="C628" s="550">
        <v>524</v>
      </c>
    </row>
    <row r="629" spans="1:3">
      <c r="A629" s="602">
        <v>20809</v>
      </c>
      <c r="B629" s="80" t="s">
        <v>510</v>
      </c>
      <c r="C629" s="550">
        <v>4454</v>
      </c>
    </row>
    <row r="630" spans="1:3">
      <c r="A630" s="602">
        <v>2080901</v>
      </c>
      <c r="B630" s="80" t="s">
        <v>511</v>
      </c>
      <c r="C630" s="550">
        <v>2056</v>
      </c>
    </row>
    <row r="631" spans="1:3">
      <c r="A631" s="602">
        <v>2080902</v>
      </c>
      <c r="B631" s="80" t="s">
        <v>512</v>
      </c>
      <c r="C631" s="550">
        <v>537</v>
      </c>
    </row>
    <row r="632" spans="1:3">
      <c r="A632" s="602">
        <v>2080903</v>
      </c>
      <c r="B632" s="80" t="s">
        <v>513</v>
      </c>
      <c r="C632" s="550">
        <v>168</v>
      </c>
    </row>
    <row r="633" spans="1:3">
      <c r="A633" s="602">
        <v>2080904</v>
      </c>
      <c r="B633" s="80" t="s">
        <v>514</v>
      </c>
      <c r="C633" s="550">
        <v>93</v>
      </c>
    </row>
    <row r="634" spans="1:3">
      <c r="A634" s="602">
        <v>2080905</v>
      </c>
      <c r="B634" s="80" t="s">
        <v>515</v>
      </c>
      <c r="C634" s="550">
        <v>1485</v>
      </c>
    </row>
    <row r="635" spans="1:3">
      <c r="A635" s="602">
        <v>2080999</v>
      </c>
      <c r="B635" s="80" t="s">
        <v>516</v>
      </c>
      <c r="C635" s="550">
        <v>115</v>
      </c>
    </row>
    <row r="636" spans="1:3">
      <c r="A636" s="602">
        <v>20810</v>
      </c>
      <c r="B636" s="80" t="s">
        <v>517</v>
      </c>
      <c r="C636" s="550">
        <v>9029</v>
      </c>
    </row>
    <row r="637" spans="1:3">
      <c r="A637" s="602">
        <v>2081001</v>
      </c>
      <c r="B637" s="80" t="s">
        <v>518</v>
      </c>
      <c r="C637" s="550">
        <v>1111</v>
      </c>
    </row>
    <row r="638" spans="1:3">
      <c r="A638" s="602">
        <v>2081002</v>
      </c>
      <c r="B638" s="80" t="s">
        <v>519</v>
      </c>
      <c r="C638" s="550">
        <v>2465</v>
      </c>
    </row>
    <row r="639" hidden="1" spans="1:3">
      <c r="A639" s="602">
        <v>2081003</v>
      </c>
      <c r="B639" s="80" t="s">
        <v>520</v>
      </c>
      <c r="C639" s="550">
        <v>0</v>
      </c>
    </row>
    <row r="640" spans="1:3">
      <c r="A640" s="602">
        <v>2081004</v>
      </c>
      <c r="B640" s="80" t="s">
        <v>521</v>
      </c>
      <c r="C640" s="550">
        <v>62</v>
      </c>
    </row>
    <row r="641" spans="1:3">
      <c r="A641" s="602">
        <v>2081005</v>
      </c>
      <c r="B641" s="80" t="s">
        <v>522</v>
      </c>
      <c r="C641" s="550">
        <v>905</v>
      </c>
    </row>
    <row r="642" spans="1:3">
      <c r="A642" s="602">
        <v>2081006</v>
      </c>
      <c r="B642" s="80" t="s">
        <v>523</v>
      </c>
      <c r="C642" s="550">
        <v>1242</v>
      </c>
    </row>
    <row r="643" spans="1:3">
      <c r="A643" s="602">
        <v>2081099</v>
      </c>
      <c r="B643" s="80" t="s">
        <v>524</v>
      </c>
      <c r="C643" s="550">
        <v>3244</v>
      </c>
    </row>
    <row r="644" spans="1:3">
      <c r="A644" s="602">
        <v>20811</v>
      </c>
      <c r="B644" s="80" t="s">
        <v>525</v>
      </c>
      <c r="C644" s="550">
        <v>6801</v>
      </c>
    </row>
    <row r="645" spans="1:3">
      <c r="A645" s="602">
        <v>2081101</v>
      </c>
      <c r="B645" s="80" t="s">
        <v>83</v>
      </c>
      <c r="C645" s="550">
        <v>107</v>
      </c>
    </row>
    <row r="646" spans="1:3">
      <c r="A646" s="602">
        <v>2081102</v>
      </c>
      <c r="B646" s="80" t="s">
        <v>84</v>
      </c>
      <c r="C646" s="550">
        <v>20</v>
      </c>
    </row>
    <row r="647" hidden="1" spans="1:3">
      <c r="A647" s="602">
        <v>2081103</v>
      </c>
      <c r="B647" s="80" t="s">
        <v>85</v>
      </c>
      <c r="C647" s="550">
        <v>0</v>
      </c>
    </row>
    <row r="648" spans="1:3">
      <c r="A648" s="602">
        <v>2081104</v>
      </c>
      <c r="B648" s="80" t="s">
        <v>526</v>
      </c>
      <c r="C648" s="550">
        <v>1909</v>
      </c>
    </row>
    <row r="649" spans="1:3">
      <c r="A649" s="602">
        <v>2081105</v>
      </c>
      <c r="B649" s="80" t="s">
        <v>527</v>
      </c>
      <c r="C649" s="550">
        <v>245</v>
      </c>
    </row>
    <row r="650" hidden="1" spans="1:3">
      <c r="A650" s="602">
        <v>2081106</v>
      </c>
      <c r="B650" s="80" t="s">
        <v>528</v>
      </c>
      <c r="C650" s="550">
        <v>0</v>
      </c>
    </row>
    <row r="651" spans="1:3">
      <c r="A651" s="602">
        <v>2081107</v>
      </c>
      <c r="B651" s="80" t="s">
        <v>529</v>
      </c>
      <c r="C651" s="550">
        <v>3367</v>
      </c>
    </row>
    <row r="652" spans="1:3">
      <c r="A652" s="602">
        <v>2081199</v>
      </c>
      <c r="B652" s="80" t="s">
        <v>530</v>
      </c>
      <c r="C652" s="550">
        <v>1153</v>
      </c>
    </row>
    <row r="653" spans="1:3">
      <c r="A653" s="602">
        <v>20816</v>
      </c>
      <c r="B653" s="80" t="s">
        <v>531</v>
      </c>
      <c r="C653" s="550">
        <v>146</v>
      </c>
    </row>
    <row r="654" spans="1:3">
      <c r="A654" s="602">
        <v>2081601</v>
      </c>
      <c r="B654" s="80" t="s">
        <v>83</v>
      </c>
      <c r="C654" s="550">
        <v>113</v>
      </c>
    </row>
    <row r="655" spans="1:3">
      <c r="A655" s="602">
        <v>2081602</v>
      </c>
      <c r="B655" s="80" t="s">
        <v>84</v>
      </c>
      <c r="C655" s="550">
        <v>33</v>
      </c>
    </row>
    <row r="656" hidden="1" spans="1:3">
      <c r="A656" s="602">
        <v>2081603</v>
      </c>
      <c r="B656" s="80" t="s">
        <v>85</v>
      </c>
      <c r="C656" s="550">
        <v>0</v>
      </c>
    </row>
    <row r="657" hidden="1" spans="1:3">
      <c r="A657" s="602">
        <v>2081650</v>
      </c>
      <c r="B657" s="80" t="s">
        <v>92</v>
      </c>
      <c r="C657" s="550">
        <v>0</v>
      </c>
    </row>
    <row r="658" hidden="1" spans="1:3">
      <c r="A658" s="602">
        <v>2081699</v>
      </c>
      <c r="B658" s="80" t="s">
        <v>532</v>
      </c>
      <c r="C658" s="550">
        <v>0</v>
      </c>
    </row>
    <row r="659" spans="1:3">
      <c r="A659" s="602">
        <v>20819</v>
      </c>
      <c r="B659" s="80" t="s">
        <v>533</v>
      </c>
      <c r="C659" s="550">
        <v>34484</v>
      </c>
    </row>
    <row r="660" spans="1:3">
      <c r="A660" s="602">
        <v>2081901</v>
      </c>
      <c r="B660" s="80" t="s">
        <v>534</v>
      </c>
      <c r="C660" s="550">
        <v>10415</v>
      </c>
    </row>
    <row r="661" spans="1:3">
      <c r="A661" s="602">
        <v>2081902</v>
      </c>
      <c r="B661" s="80" t="s">
        <v>535</v>
      </c>
      <c r="C661" s="550">
        <v>24069</v>
      </c>
    </row>
    <row r="662" spans="1:3">
      <c r="A662" s="602">
        <v>20820</v>
      </c>
      <c r="B662" s="80" t="s">
        <v>536</v>
      </c>
      <c r="C662" s="550">
        <v>2145</v>
      </c>
    </row>
    <row r="663" spans="1:3">
      <c r="A663" s="602">
        <v>2082001</v>
      </c>
      <c r="B663" s="80" t="s">
        <v>537</v>
      </c>
      <c r="C663" s="550">
        <v>2124</v>
      </c>
    </row>
    <row r="664" spans="1:3">
      <c r="A664" s="602">
        <v>2082002</v>
      </c>
      <c r="B664" s="80" t="s">
        <v>538</v>
      </c>
      <c r="C664" s="550">
        <v>21</v>
      </c>
    </row>
    <row r="665" spans="1:3">
      <c r="A665" s="602">
        <v>20821</v>
      </c>
      <c r="B665" s="80" t="s">
        <v>539</v>
      </c>
      <c r="C665" s="550">
        <v>14769</v>
      </c>
    </row>
    <row r="666" spans="1:3">
      <c r="A666" s="602">
        <v>2082101</v>
      </c>
      <c r="B666" s="80" t="s">
        <v>540</v>
      </c>
      <c r="C666" s="550">
        <v>8429</v>
      </c>
    </row>
    <row r="667" spans="1:3">
      <c r="A667" s="602">
        <v>2082102</v>
      </c>
      <c r="B667" s="80" t="s">
        <v>541</v>
      </c>
      <c r="C667" s="550">
        <v>6340</v>
      </c>
    </row>
    <row r="668" hidden="1" spans="1:3">
      <c r="A668" s="602">
        <v>20824</v>
      </c>
      <c r="B668" s="80" t="s">
        <v>542</v>
      </c>
      <c r="C668" s="550">
        <v>0</v>
      </c>
    </row>
    <row r="669" hidden="1" spans="1:3">
      <c r="A669" s="602">
        <v>2082401</v>
      </c>
      <c r="B669" s="80" t="s">
        <v>543</v>
      </c>
      <c r="C669" s="550">
        <v>0</v>
      </c>
    </row>
    <row r="670" hidden="1" spans="1:3">
      <c r="A670" s="602">
        <v>2082402</v>
      </c>
      <c r="B670" s="80" t="s">
        <v>544</v>
      </c>
      <c r="C670" s="550">
        <v>0</v>
      </c>
    </row>
    <row r="671" spans="1:3">
      <c r="A671" s="602">
        <v>20825</v>
      </c>
      <c r="B671" s="80" t="s">
        <v>545</v>
      </c>
      <c r="C671" s="550">
        <v>1543</v>
      </c>
    </row>
    <row r="672" spans="1:3">
      <c r="A672" s="602">
        <v>2082501</v>
      </c>
      <c r="B672" s="80" t="s">
        <v>546</v>
      </c>
      <c r="C672" s="550">
        <v>1092</v>
      </c>
    </row>
    <row r="673" spans="1:3">
      <c r="A673" s="602">
        <v>2082502</v>
      </c>
      <c r="B673" s="80" t="s">
        <v>547</v>
      </c>
      <c r="C673" s="550">
        <v>451</v>
      </c>
    </row>
    <row r="674" hidden="1" spans="1:3">
      <c r="A674" s="602">
        <v>20826</v>
      </c>
      <c r="B674" s="80" t="s">
        <v>548</v>
      </c>
      <c r="C674" s="550">
        <v>0</v>
      </c>
    </row>
    <row r="675" hidden="1" spans="1:3">
      <c r="A675" s="602">
        <v>2082601</v>
      </c>
      <c r="B675" s="80" t="s">
        <v>549</v>
      </c>
      <c r="C675" s="550">
        <v>0</v>
      </c>
    </row>
    <row r="676" hidden="1" spans="1:3">
      <c r="A676" s="602">
        <v>2082602</v>
      </c>
      <c r="B676" s="80" t="s">
        <v>550</v>
      </c>
      <c r="C676" s="550">
        <v>0</v>
      </c>
    </row>
    <row r="677" hidden="1" spans="1:3">
      <c r="A677" s="602">
        <v>2082699</v>
      </c>
      <c r="B677" s="80" t="s">
        <v>551</v>
      </c>
      <c r="C677" s="550">
        <v>0</v>
      </c>
    </row>
    <row r="678" hidden="1" spans="1:3">
      <c r="A678" s="602">
        <v>20827</v>
      </c>
      <c r="B678" s="80" t="s">
        <v>552</v>
      </c>
      <c r="C678" s="550">
        <v>0</v>
      </c>
    </row>
    <row r="679" hidden="1" spans="1:3">
      <c r="A679" s="602">
        <v>2082701</v>
      </c>
      <c r="B679" s="80" t="s">
        <v>553</v>
      </c>
      <c r="C679" s="550">
        <v>0</v>
      </c>
    </row>
    <row r="680" hidden="1" spans="1:3">
      <c r="A680" s="602">
        <v>2082702</v>
      </c>
      <c r="B680" s="80" t="s">
        <v>554</v>
      </c>
      <c r="C680" s="550">
        <v>0</v>
      </c>
    </row>
    <row r="681" hidden="1" spans="1:3">
      <c r="A681" s="602">
        <v>2082799</v>
      </c>
      <c r="B681" s="80" t="s">
        <v>555</v>
      </c>
      <c r="C681" s="550">
        <v>0</v>
      </c>
    </row>
    <row r="682" spans="1:3">
      <c r="A682" s="602">
        <v>20828</v>
      </c>
      <c r="B682" s="80" t="s">
        <v>556</v>
      </c>
      <c r="C682" s="550">
        <v>939</v>
      </c>
    </row>
    <row r="683" spans="1:3">
      <c r="A683" s="602">
        <v>2082801</v>
      </c>
      <c r="B683" s="80" t="s">
        <v>83</v>
      </c>
      <c r="C683" s="550">
        <v>222</v>
      </c>
    </row>
    <row r="684" hidden="1" spans="1:3">
      <c r="A684" s="602">
        <v>2082802</v>
      </c>
      <c r="B684" s="80" t="s">
        <v>84</v>
      </c>
      <c r="C684" s="550">
        <v>0</v>
      </c>
    </row>
    <row r="685" hidden="1" spans="1:3">
      <c r="A685" s="602">
        <v>2082803</v>
      </c>
      <c r="B685" s="80" t="s">
        <v>85</v>
      </c>
      <c r="C685" s="550">
        <v>0</v>
      </c>
    </row>
    <row r="686" spans="1:3">
      <c r="A686" s="602">
        <v>2082804</v>
      </c>
      <c r="B686" s="80" t="s">
        <v>557</v>
      </c>
      <c r="C686" s="550">
        <v>112</v>
      </c>
    </row>
    <row r="687" hidden="1" spans="1:3">
      <c r="A687" s="602">
        <v>2082805</v>
      </c>
      <c r="B687" s="80" t="s">
        <v>558</v>
      </c>
      <c r="C687" s="550">
        <v>0</v>
      </c>
    </row>
    <row r="688" hidden="1" spans="1:3">
      <c r="A688" s="602">
        <v>2082806</v>
      </c>
      <c r="B688" s="80" t="s">
        <v>123</v>
      </c>
      <c r="C688" s="550">
        <v>0</v>
      </c>
    </row>
    <row r="689" spans="1:3">
      <c r="A689" s="602">
        <v>2082850</v>
      </c>
      <c r="B689" s="80" t="s">
        <v>92</v>
      </c>
      <c r="C689" s="550">
        <v>346</v>
      </c>
    </row>
    <row r="690" spans="1:3">
      <c r="A690" s="602">
        <v>2082899</v>
      </c>
      <c r="B690" s="80" t="s">
        <v>559</v>
      </c>
      <c r="C690" s="550">
        <v>259</v>
      </c>
    </row>
    <row r="691" spans="1:3">
      <c r="A691" s="602">
        <v>20830</v>
      </c>
      <c r="B691" s="80" t="s">
        <v>560</v>
      </c>
      <c r="C691" s="550">
        <v>3173</v>
      </c>
    </row>
    <row r="692" hidden="1" spans="1:3">
      <c r="A692" s="602">
        <v>2083001</v>
      </c>
      <c r="B692" s="80" t="s">
        <v>561</v>
      </c>
      <c r="C692" s="550">
        <v>0</v>
      </c>
    </row>
    <row r="693" spans="1:3">
      <c r="A693" s="602">
        <v>2083099</v>
      </c>
      <c r="B693" s="80" t="s">
        <v>562</v>
      </c>
      <c r="C693" s="550">
        <v>3173</v>
      </c>
    </row>
    <row r="694" hidden="1" spans="1:3">
      <c r="A694" s="602">
        <v>20899</v>
      </c>
      <c r="B694" s="80" t="s">
        <v>563</v>
      </c>
      <c r="C694" s="550">
        <v>0</v>
      </c>
    </row>
    <row r="695" hidden="1" spans="1:3">
      <c r="A695" s="602">
        <v>2089999</v>
      </c>
      <c r="B695" s="80" t="s">
        <v>564</v>
      </c>
      <c r="C695" s="550">
        <v>0</v>
      </c>
    </row>
    <row r="696" spans="1:3">
      <c r="A696" s="602">
        <v>210</v>
      </c>
      <c r="B696" s="80" t="s">
        <v>565</v>
      </c>
      <c r="C696" s="550">
        <v>93444</v>
      </c>
    </row>
    <row r="697" spans="1:3">
      <c r="A697" s="602">
        <v>21001</v>
      </c>
      <c r="B697" s="80" t="s">
        <v>566</v>
      </c>
      <c r="C697" s="550">
        <v>2810</v>
      </c>
    </row>
    <row r="698" spans="1:3">
      <c r="A698" s="602">
        <v>2100101</v>
      </c>
      <c r="B698" s="80" t="s">
        <v>83</v>
      </c>
      <c r="C698" s="550">
        <v>435</v>
      </c>
    </row>
    <row r="699" spans="1:3">
      <c r="A699" s="602">
        <v>2100102</v>
      </c>
      <c r="B699" s="80" t="s">
        <v>84</v>
      </c>
      <c r="C699" s="550">
        <v>19</v>
      </c>
    </row>
    <row r="700" hidden="1" spans="1:3">
      <c r="A700" s="602">
        <v>2100103</v>
      </c>
      <c r="B700" s="80" t="s">
        <v>85</v>
      </c>
      <c r="C700" s="550">
        <v>0</v>
      </c>
    </row>
    <row r="701" spans="1:3">
      <c r="A701" s="602">
        <v>2100199</v>
      </c>
      <c r="B701" s="80" t="s">
        <v>567</v>
      </c>
      <c r="C701" s="550">
        <v>2356</v>
      </c>
    </row>
    <row r="702" spans="1:3">
      <c r="A702" s="602">
        <v>21002</v>
      </c>
      <c r="B702" s="80" t="s">
        <v>568</v>
      </c>
      <c r="C702" s="550">
        <v>216</v>
      </c>
    </row>
    <row r="703" spans="1:3">
      <c r="A703" s="602">
        <v>2100201</v>
      </c>
      <c r="B703" s="80" t="s">
        <v>569</v>
      </c>
      <c r="C703" s="550">
        <v>27</v>
      </c>
    </row>
    <row r="704" spans="1:3">
      <c r="A704" s="602">
        <v>2100202</v>
      </c>
      <c r="B704" s="80" t="s">
        <v>570</v>
      </c>
      <c r="C704" s="550">
        <v>4</v>
      </c>
    </row>
    <row r="705" hidden="1" spans="1:3">
      <c r="A705" s="602">
        <v>2100203</v>
      </c>
      <c r="B705" s="80" t="s">
        <v>571</v>
      </c>
      <c r="C705" s="550">
        <v>0</v>
      </c>
    </row>
    <row r="706" hidden="1" spans="1:3">
      <c r="A706" s="602">
        <v>2100204</v>
      </c>
      <c r="B706" s="80" t="s">
        <v>572</v>
      </c>
      <c r="C706" s="550">
        <v>0</v>
      </c>
    </row>
    <row r="707" hidden="1" spans="1:3">
      <c r="A707" s="602">
        <v>2100205</v>
      </c>
      <c r="B707" s="80" t="s">
        <v>573</v>
      </c>
      <c r="C707" s="550">
        <v>0</v>
      </c>
    </row>
    <row r="708" hidden="1" spans="1:3">
      <c r="A708" s="602">
        <v>2100206</v>
      </c>
      <c r="B708" s="80" t="s">
        <v>574</v>
      </c>
      <c r="C708" s="550">
        <v>0</v>
      </c>
    </row>
    <row r="709" hidden="1" spans="1:3">
      <c r="A709" s="602">
        <v>2100207</v>
      </c>
      <c r="B709" s="80" t="s">
        <v>575</v>
      </c>
      <c r="C709" s="550">
        <v>0</v>
      </c>
    </row>
    <row r="710" hidden="1" spans="1:3">
      <c r="A710" s="602">
        <v>2100208</v>
      </c>
      <c r="B710" s="80" t="s">
        <v>576</v>
      </c>
      <c r="C710" s="550">
        <v>0</v>
      </c>
    </row>
    <row r="711" hidden="1" spans="1:3">
      <c r="A711" s="602">
        <v>2100209</v>
      </c>
      <c r="B711" s="80" t="s">
        <v>577</v>
      </c>
      <c r="C711" s="550">
        <v>0</v>
      </c>
    </row>
    <row r="712" hidden="1" spans="1:3">
      <c r="A712" s="602">
        <v>2100210</v>
      </c>
      <c r="B712" s="80" t="s">
        <v>578</v>
      </c>
      <c r="C712" s="550">
        <v>0</v>
      </c>
    </row>
    <row r="713" hidden="1" spans="1:3">
      <c r="A713" s="602">
        <v>2100211</v>
      </c>
      <c r="B713" s="80" t="s">
        <v>579</v>
      </c>
      <c r="C713" s="550">
        <v>0</v>
      </c>
    </row>
    <row r="714" hidden="1" spans="1:3">
      <c r="A714" s="602">
        <v>2100212</v>
      </c>
      <c r="B714" s="80" t="s">
        <v>580</v>
      </c>
      <c r="C714" s="550">
        <v>0</v>
      </c>
    </row>
    <row r="715" hidden="1" spans="1:3">
      <c r="A715" s="602">
        <v>2100213</v>
      </c>
      <c r="B715" s="80" t="s">
        <v>581</v>
      </c>
      <c r="C715" s="550">
        <v>0</v>
      </c>
    </row>
    <row r="716" spans="1:3">
      <c r="A716" s="602">
        <v>2100299</v>
      </c>
      <c r="B716" s="80" t="s">
        <v>582</v>
      </c>
      <c r="C716" s="550">
        <v>185</v>
      </c>
    </row>
    <row r="717" spans="1:3">
      <c r="A717" s="602">
        <v>21003</v>
      </c>
      <c r="B717" s="80" t="s">
        <v>583</v>
      </c>
      <c r="C717" s="550">
        <v>15652</v>
      </c>
    </row>
    <row r="718" spans="1:3">
      <c r="A718" s="602">
        <v>2100301</v>
      </c>
      <c r="B718" s="80" t="s">
        <v>584</v>
      </c>
      <c r="C718" s="550">
        <v>3001</v>
      </c>
    </row>
    <row r="719" spans="1:3">
      <c r="A719" s="602">
        <v>2100302</v>
      </c>
      <c r="B719" s="80" t="s">
        <v>585</v>
      </c>
      <c r="C719" s="550">
        <v>10616</v>
      </c>
    </row>
    <row r="720" spans="1:3">
      <c r="A720" s="602">
        <v>2100399</v>
      </c>
      <c r="B720" s="80" t="s">
        <v>586</v>
      </c>
      <c r="C720" s="550">
        <v>2035</v>
      </c>
    </row>
    <row r="721" spans="1:3">
      <c r="A721" s="602">
        <v>21004</v>
      </c>
      <c r="B721" s="80" t="s">
        <v>587</v>
      </c>
      <c r="C721" s="550">
        <v>20403</v>
      </c>
    </row>
    <row r="722" spans="1:3">
      <c r="A722" s="602">
        <v>2100401</v>
      </c>
      <c r="B722" s="80" t="s">
        <v>588</v>
      </c>
      <c r="C722" s="550">
        <v>2818</v>
      </c>
    </row>
    <row r="723" spans="1:3">
      <c r="A723" s="602">
        <v>2100402</v>
      </c>
      <c r="B723" s="80" t="s">
        <v>589</v>
      </c>
      <c r="C723" s="550">
        <v>549</v>
      </c>
    </row>
    <row r="724" spans="1:3">
      <c r="A724" s="602">
        <v>2100403</v>
      </c>
      <c r="B724" s="80" t="s">
        <v>590</v>
      </c>
      <c r="C724" s="550">
        <v>1875</v>
      </c>
    </row>
    <row r="725" spans="1:3">
      <c r="A725" s="602">
        <v>2100404</v>
      </c>
      <c r="B725" s="80" t="s">
        <v>591</v>
      </c>
      <c r="C725" s="550">
        <v>1316</v>
      </c>
    </row>
    <row r="726" hidden="1" spans="1:3">
      <c r="A726" s="602">
        <v>2100405</v>
      </c>
      <c r="B726" s="80" t="s">
        <v>592</v>
      </c>
      <c r="C726" s="550">
        <v>0</v>
      </c>
    </row>
    <row r="727" hidden="1" spans="1:3">
      <c r="A727" s="602">
        <v>2100406</v>
      </c>
      <c r="B727" s="80" t="s">
        <v>593</v>
      </c>
      <c r="C727" s="550">
        <v>0</v>
      </c>
    </row>
    <row r="728" hidden="1" spans="1:3">
      <c r="A728" s="602">
        <v>2100407</v>
      </c>
      <c r="B728" s="80" t="s">
        <v>594</v>
      </c>
      <c r="C728" s="550">
        <v>0</v>
      </c>
    </row>
    <row r="729" spans="1:3">
      <c r="A729" s="602">
        <v>2100408</v>
      </c>
      <c r="B729" s="80" t="s">
        <v>595</v>
      </c>
      <c r="C729" s="550">
        <v>11530</v>
      </c>
    </row>
    <row r="730" spans="1:3">
      <c r="A730" s="602">
        <v>2100409</v>
      </c>
      <c r="B730" s="80" t="s">
        <v>596</v>
      </c>
      <c r="C730" s="550">
        <v>1086</v>
      </c>
    </row>
    <row r="731" hidden="1" spans="1:3">
      <c r="A731" s="602">
        <v>2100410</v>
      </c>
      <c r="B731" s="80" t="s">
        <v>597</v>
      </c>
      <c r="C731" s="550">
        <v>0</v>
      </c>
    </row>
    <row r="732" spans="1:3">
      <c r="A732" s="602">
        <v>2100499</v>
      </c>
      <c r="B732" s="80" t="s">
        <v>598</v>
      </c>
      <c r="C732" s="550">
        <v>1229</v>
      </c>
    </row>
    <row r="733" spans="1:3">
      <c r="A733" s="602">
        <v>21007</v>
      </c>
      <c r="B733" s="80" t="s">
        <v>599</v>
      </c>
      <c r="C733" s="550">
        <v>6676</v>
      </c>
    </row>
    <row r="734" spans="1:3">
      <c r="A734" s="602">
        <v>2100716</v>
      </c>
      <c r="B734" s="80" t="s">
        <v>600</v>
      </c>
      <c r="C734" s="550">
        <v>149</v>
      </c>
    </row>
    <row r="735" spans="1:3">
      <c r="A735" s="602">
        <v>2100717</v>
      </c>
      <c r="B735" s="80" t="s">
        <v>601</v>
      </c>
      <c r="C735" s="550">
        <v>6527</v>
      </c>
    </row>
    <row r="736" hidden="1" spans="1:3">
      <c r="A736" s="602">
        <v>2100799</v>
      </c>
      <c r="B736" s="80" t="s">
        <v>602</v>
      </c>
      <c r="C736" s="550">
        <v>0</v>
      </c>
    </row>
    <row r="737" spans="1:3">
      <c r="A737" s="602">
        <v>21011</v>
      </c>
      <c r="B737" s="80" t="s">
        <v>603</v>
      </c>
      <c r="C737" s="550">
        <v>24744</v>
      </c>
    </row>
    <row r="738" spans="1:3">
      <c r="A738" s="602">
        <v>2101101</v>
      </c>
      <c r="B738" s="80" t="s">
        <v>604</v>
      </c>
      <c r="C738" s="550">
        <v>4236</v>
      </c>
    </row>
    <row r="739" spans="1:3">
      <c r="A739" s="602">
        <v>2101102</v>
      </c>
      <c r="B739" s="80" t="s">
        <v>605</v>
      </c>
      <c r="C739" s="550">
        <v>19655</v>
      </c>
    </row>
    <row r="740" hidden="1" spans="1:3">
      <c r="A740" s="602">
        <v>2101103</v>
      </c>
      <c r="B740" s="80" t="s">
        <v>606</v>
      </c>
      <c r="C740" s="550">
        <v>0</v>
      </c>
    </row>
    <row r="741" spans="1:3">
      <c r="A741" s="602">
        <v>2101199</v>
      </c>
      <c r="B741" s="80" t="s">
        <v>607</v>
      </c>
      <c r="C741" s="550">
        <v>853</v>
      </c>
    </row>
    <row r="742" spans="1:3">
      <c r="A742" s="602">
        <v>21012</v>
      </c>
      <c r="B742" s="80" t="s">
        <v>608</v>
      </c>
      <c r="C742" s="550">
        <v>3438</v>
      </c>
    </row>
    <row r="743" spans="1:3">
      <c r="A743" s="602">
        <v>2101201</v>
      </c>
      <c r="B743" s="80" t="s">
        <v>609</v>
      </c>
      <c r="C743" s="550">
        <v>54</v>
      </c>
    </row>
    <row r="744" spans="1:3">
      <c r="A744" s="602">
        <v>2101202</v>
      </c>
      <c r="B744" s="80" t="s">
        <v>610</v>
      </c>
      <c r="C744" s="550">
        <v>3384</v>
      </c>
    </row>
    <row r="745" hidden="1" spans="1:3">
      <c r="A745" s="602">
        <v>2101299</v>
      </c>
      <c r="B745" s="80" t="s">
        <v>611</v>
      </c>
      <c r="C745" s="550">
        <v>0</v>
      </c>
    </row>
    <row r="746" spans="1:3">
      <c r="A746" s="602">
        <v>21013</v>
      </c>
      <c r="B746" s="80" t="s">
        <v>612</v>
      </c>
      <c r="C746" s="550">
        <v>7944</v>
      </c>
    </row>
    <row r="747" spans="1:3">
      <c r="A747" s="602">
        <v>2101301</v>
      </c>
      <c r="B747" s="80" t="s">
        <v>613</v>
      </c>
      <c r="C747" s="550">
        <v>7890</v>
      </c>
    </row>
    <row r="748" hidden="1" spans="1:3">
      <c r="A748" s="602">
        <v>2101302</v>
      </c>
      <c r="B748" s="80" t="s">
        <v>614</v>
      </c>
      <c r="C748" s="550">
        <v>0</v>
      </c>
    </row>
    <row r="749" spans="1:3">
      <c r="A749" s="602">
        <v>2101399</v>
      </c>
      <c r="B749" s="80" t="s">
        <v>615</v>
      </c>
      <c r="C749" s="550">
        <v>54</v>
      </c>
    </row>
    <row r="750" spans="1:3">
      <c r="A750" s="602">
        <v>21014</v>
      </c>
      <c r="B750" s="80" t="s">
        <v>616</v>
      </c>
      <c r="C750" s="550">
        <v>949</v>
      </c>
    </row>
    <row r="751" spans="1:3">
      <c r="A751" s="602">
        <v>2101401</v>
      </c>
      <c r="B751" s="80" t="s">
        <v>617</v>
      </c>
      <c r="C751" s="550">
        <v>949</v>
      </c>
    </row>
    <row r="752" hidden="1" spans="1:3">
      <c r="A752" s="602">
        <v>2101499</v>
      </c>
      <c r="B752" s="80" t="s">
        <v>618</v>
      </c>
      <c r="C752" s="550">
        <v>0</v>
      </c>
    </row>
    <row r="753" spans="1:3">
      <c r="A753" s="602">
        <v>21015</v>
      </c>
      <c r="B753" s="80" t="s">
        <v>619</v>
      </c>
      <c r="C753" s="550">
        <v>1403</v>
      </c>
    </row>
    <row r="754" spans="1:3">
      <c r="A754" s="602">
        <v>2101501</v>
      </c>
      <c r="B754" s="80" t="s">
        <v>83</v>
      </c>
      <c r="C754" s="550">
        <v>554</v>
      </c>
    </row>
    <row r="755" spans="1:3">
      <c r="A755" s="602">
        <v>2101502</v>
      </c>
      <c r="B755" s="80" t="s">
        <v>84</v>
      </c>
      <c r="C755" s="550">
        <v>36</v>
      </c>
    </row>
    <row r="756" hidden="1" spans="1:3">
      <c r="A756" s="602">
        <v>2101503</v>
      </c>
      <c r="B756" s="80" t="s">
        <v>85</v>
      </c>
      <c r="C756" s="550">
        <v>0</v>
      </c>
    </row>
    <row r="757" hidden="1" spans="1:3">
      <c r="A757" s="602">
        <v>2101504</v>
      </c>
      <c r="B757" s="80" t="s">
        <v>123</v>
      </c>
      <c r="C757" s="550">
        <v>0</v>
      </c>
    </row>
    <row r="758" spans="1:3">
      <c r="A758" s="602">
        <v>2101505</v>
      </c>
      <c r="B758" s="80" t="s">
        <v>620</v>
      </c>
      <c r="C758" s="550">
        <v>163</v>
      </c>
    </row>
    <row r="759" hidden="1" spans="1:3">
      <c r="A759" s="602">
        <v>2101506</v>
      </c>
      <c r="B759" s="80" t="s">
        <v>621</v>
      </c>
      <c r="C759" s="550">
        <v>0</v>
      </c>
    </row>
    <row r="760" spans="1:3">
      <c r="A760" s="602">
        <v>2101550</v>
      </c>
      <c r="B760" s="80" t="s">
        <v>92</v>
      </c>
      <c r="C760" s="550">
        <v>255</v>
      </c>
    </row>
    <row r="761" spans="1:3">
      <c r="A761" s="602">
        <v>2101599</v>
      </c>
      <c r="B761" s="80" t="s">
        <v>622</v>
      </c>
      <c r="C761" s="550">
        <v>395</v>
      </c>
    </row>
    <row r="762" spans="1:3">
      <c r="A762" s="602">
        <v>21017</v>
      </c>
      <c r="B762" s="80" t="s">
        <v>623</v>
      </c>
      <c r="C762" s="550">
        <v>218</v>
      </c>
    </row>
    <row r="763" hidden="1" spans="1:3">
      <c r="A763" s="602">
        <v>2101701</v>
      </c>
      <c r="B763" s="80" t="s">
        <v>83</v>
      </c>
      <c r="C763" s="550">
        <v>0</v>
      </c>
    </row>
    <row r="764" hidden="1" spans="1:3">
      <c r="A764" s="602">
        <v>2101702</v>
      </c>
      <c r="B764" s="80" t="s">
        <v>84</v>
      </c>
      <c r="C764" s="550">
        <v>0</v>
      </c>
    </row>
    <row r="765" hidden="1" spans="1:3">
      <c r="A765" s="602">
        <v>2101703</v>
      </c>
      <c r="B765" s="80" t="s">
        <v>85</v>
      </c>
      <c r="C765" s="550">
        <v>0</v>
      </c>
    </row>
    <row r="766" spans="1:3">
      <c r="A766" s="602">
        <v>2101704</v>
      </c>
      <c r="B766" s="80" t="s">
        <v>624</v>
      </c>
      <c r="C766" s="550">
        <v>75</v>
      </c>
    </row>
    <row r="767" hidden="1" spans="1:3">
      <c r="A767" s="602">
        <v>2101750</v>
      </c>
      <c r="B767" s="80" t="s">
        <v>92</v>
      </c>
      <c r="C767" s="550">
        <v>0</v>
      </c>
    </row>
    <row r="768" spans="1:3">
      <c r="A768" s="602">
        <v>2101799</v>
      </c>
      <c r="B768" s="80" t="s">
        <v>625</v>
      </c>
      <c r="C768" s="550">
        <v>143</v>
      </c>
    </row>
    <row r="769" hidden="1" spans="1:3">
      <c r="A769" s="602">
        <v>21018</v>
      </c>
      <c r="B769" s="80" t="s">
        <v>626</v>
      </c>
      <c r="C769" s="550">
        <v>0</v>
      </c>
    </row>
    <row r="770" hidden="1" spans="1:3">
      <c r="A770" s="602">
        <v>2101801</v>
      </c>
      <c r="B770" s="80" t="s">
        <v>83</v>
      </c>
      <c r="C770" s="550">
        <v>0</v>
      </c>
    </row>
    <row r="771" hidden="1" spans="1:3">
      <c r="A771" s="602">
        <v>2101802</v>
      </c>
      <c r="B771" s="80" t="s">
        <v>84</v>
      </c>
      <c r="C771" s="550">
        <v>0</v>
      </c>
    </row>
    <row r="772" hidden="1" spans="1:3">
      <c r="A772" s="602">
        <v>2101803</v>
      </c>
      <c r="B772" s="80" t="s">
        <v>85</v>
      </c>
      <c r="C772" s="550">
        <v>0</v>
      </c>
    </row>
    <row r="773" hidden="1" spans="1:3">
      <c r="A773" s="602">
        <v>2101899</v>
      </c>
      <c r="B773" s="80" t="s">
        <v>627</v>
      </c>
      <c r="C773" s="550">
        <v>0</v>
      </c>
    </row>
    <row r="774" spans="1:3">
      <c r="A774" s="602">
        <v>21019</v>
      </c>
      <c r="B774" s="80" t="s">
        <v>628</v>
      </c>
      <c r="C774" s="550">
        <v>8991</v>
      </c>
    </row>
    <row r="775" spans="1:3">
      <c r="A775" s="602">
        <v>2101901</v>
      </c>
      <c r="B775" s="80" t="s">
        <v>629</v>
      </c>
      <c r="C775" s="550">
        <v>354</v>
      </c>
    </row>
    <row r="776" spans="1:3">
      <c r="A776" s="602">
        <v>2101999</v>
      </c>
      <c r="B776" s="80" t="s">
        <v>630</v>
      </c>
      <c r="C776" s="550">
        <v>8637</v>
      </c>
    </row>
    <row r="777" hidden="1" spans="1:3">
      <c r="A777" s="602">
        <v>21099</v>
      </c>
      <c r="B777" s="80" t="s">
        <v>631</v>
      </c>
      <c r="C777" s="550">
        <v>0</v>
      </c>
    </row>
    <row r="778" hidden="1" spans="1:3">
      <c r="A778" s="602">
        <v>2109999</v>
      </c>
      <c r="B778" s="80" t="s">
        <v>632</v>
      </c>
      <c r="C778" s="550">
        <v>0</v>
      </c>
    </row>
    <row r="779" spans="1:3">
      <c r="A779" s="602">
        <v>211</v>
      </c>
      <c r="B779" s="80" t="s">
        <v>633</v>
      </c>
      <c r="C779" s="550">
        <v>39801</v>
      </c>
    </row>
    <row r="780" spans="1:3">
      <c r="A780" s="602">
        <v>21101</v>
      </c>
      <c r="B780" s="80" t="s">
        <v>634</v>
      </c>
      <c r="C780" s="550">
        <v>987</v>
      </c>
    </row>
    <row r="781" spans="1:3">
      <c r="A781" s="602">
        <v>2110101</v>
      </c>
      <c r="B781" s="80" t="s">
        <v>83</v>
      </c>
      <c r="C781" s="550">
        <v>924</v>
      </c>
    </row>
    <row r="782" spans="1:3">
      <c r="A782" s="602">
        <v>2110102</v>
      </c>
      <c r="B782" s="80" t="s">
        <v>84</v>
      </c>
      <c r="C782" s="550">
        <v>63</v>
      </c>
    </row>
    <row r="783" hidden="1" spans="1:3">
      <c r="A783" s="602">
        <v>2110103</v>
      </c>
      <c r="B783" s="80" t="s">
        <v>85</v>
      </c>
      <c r="C783" s="550">
        <v>0</v>
      </c>
    </row>
    <row r="784" hidden="1" spans="1:3">
      <c r="A784" s="602">
        <v>2110104</v>
      </c>
      <c r="B784" s="80" t="s">
        <v>635</v>
      </c>
      <c r="C784" s="550">
        <v>0</v>
      </c>
    </row>
    <row r="785" hidden="1" spans="1:3">
      <c r="A785" s="602">
        <v>2110105</v>
      </c>
      <c r="B785" s="80" t="s">
        <v>636</v>
      </c>
      <c r="C785" s="550">
        <v>0</v>
      </c>
    </row>
    <row r="786" hidden="1" spans="1:3">
      <c r="A786" s="602">
        <v>2110106</v>
      </c>
      <c r="B786" s="80" t="s">
        <v>637</v>
      </c>
      <c r="C786" s="550">
        <v>0</v>
      </c>
    </row>
    <row r="787" hidden="1" spans="1:3">
      <c r="A787" s="602">
        <v>2110107</v>
      </c>
      <c r="B787" s="80" t="s">
        <v>638</v>
      </c>
      <c r="C787" s="550">
        <v>0</v>
      </c>
    </row>
    <row r="788" hidden="1" spans="1:3">
      <c r="A788" s="602">
        <v>2110108</v>
      </c>
      <c r="B788" s="80" t="s">
        <v>639</v>
      </c>
      <c r="C788" s="550">
        <v>0</v>
      </c>
    </row>
    <row r="789" hidden="1" spans="1:3">
      <c r="A789" s="602">
        <v>2110199</v>
      </c>
      <c r="B789" s="80" t="s">
        <v>640</v>
      </c>
      <c r="C789" s="550">
        <v>0</v>
      </c>
    </row>
    <row r="790" spans="1:3">
      <c r="A790" s="602">
        <v>21102</v>
      </c>
      <c r="B790" s="80" t="s">
        <v>641</v>
      </c>
      <c r="C790" s="550">
        <v>94</v>
      </c>
    </row>
    <row r="791" spans="1:3">
      <c r="A791" s="602">
        <v>2110203</v>
      </c>
      <c r="B791" s="80" t="s">
        <v>642</v>
      </c>
      <c r="C791" s="550">
        <v>94</v>
      </c>
    </row>
    <row r="792" hidden="1" spans="1:3">
      <c r="A792" s="602">
        <v>2110204</v>
      </c>
      <c r="B792" s="80" t="s">
        <v>643</v>
      </c>
      <c r="C792" s="550">
        <v>0</v>
      </c>
    </row>
    <row r="793" hidden="1" spans="1:3">
      <c r="A793" s="602">
        <v>2110299</v>
      </c>
      <c r="B793" s="80" t="s">
        <v>644</v>
      </c>
      <c r="C793" s="550">
        <v>0</v>
      </c>
    </row>
    <row r="794" spans="1:3">
      <c r="A794" s="602">
        <v>21103</v>
      </c>
      <c r="B794" s="80" t="s">
        <v>645</v>
      </c>
      <c r="C794" s="550">
        <v>31353</v>
      </c>
    </row>
    <row r="795" spans="1:3">
      <c r="A795" s="602">
        <v>2110301</v>
      </c>
      <c r="B795" s="80" t="s">
        <v>646</v>
      </c>
      <c r="C795" s="550">
        <v>763</v>
      </c>
    </row>
    <row r="796" spans="1:3">
      <c r="A796" s="602">
        <v>2110302</v>
      </c>
      <c r="B796" s="80" t="s">
        <v>647</v>
      </c>
      <c r="C796" s="550">
        <v>12581</v>
      </c>
    </row>
    <row r="797" hidden="1" spans="1:3">
      <c r="A797" s="602">
        <v>2110303</v>
      </c>
      <c r="B797" s="80" t="s">
        <v>648</v>
      </c>
      <c r="C797" s="550">
        <v>0</v>
      </c>
    </row>
    <row r="798" spans="1:3">
      <c r="A798" s="602">
        <v>2110304</v>
      </c>
      <c r="B798" s="80" t="s">
        <v>649</v>
      </c>
      <c r="C798" s="550">
        <v>17783</v>
      </c>
    </row>
    <row r="799" hidden="1" spans="1:3">
      <c r="A799" s="602">
        <v>2110305</v>
      </c>
      <c r="B799" s="80" t="s">
        <v>650</v>
      </c>
      <c r="C799" s="550">
        <v>0</v>
      </c>
    </row>
    <row r="800" hidden="1" spans="1:3">
      <c r="A800" s="602">
        <v>2110306</v>
      </c>
      <c r="B800" s="80" t="s">
        <v>651</v>
      </c>
      <c r="C800" s="550">
        <v>0</v>
      </c>
    </row>
    <row r="801" spans="1:3">
      <c r="A801" s="602">
        <v>2110307</v>
      </c>
      <c r="B801" s="80" t="s">
        <v>652</v>
      </c>
      <c r="C801" s="550">
        <v>195</v>
      </c>
    </row>
    <row r="802" spans="1:3">
      <c r="A802" s="602">
        <v>2110399</v>
      </c>
      <c r="B802" s="80" t="s">
        <v>653</v>
      </c>
      <c r="C802" s="550">
        <v>31</v>
      </c>
    </row>
    <row r="803" spans="1:3">
      <c r="A803" s="602">
        <v>21104</v>
      </c>
      <c r="B803" s="80" t="s">
        <v>654</v>
      </c>
      <c r="C803" s="550">
        <v>3630</v>
      </c>
    </row>
    <row r="804" spans="1:3">
      <c r="A804" s="602">
        <v>2110401</v>
      </c>
      <c r="B804" s="80" t="s">
        <v>655</v>
      </c>
      <c r="C804" s="550">
        <v>2153</v>
      </c>
    </row>
    <row r="805" spans="1:3">
      <c r="A805" s="602">
        <v>2110402</v>
      </c>
      <c r="B805" s="80" t="s">
        <v>656</v>
      </c>
      <c r="C805" s="550">
        <v>208</v>
      </c>
    </row>
    <row r="806" hidden="1" spans="1:3">
      <c r="A806" s="602">
        <v>2110404</v>
      </c>
      <c r="B806" s="80" t="s">
        <v>657</v>
      </c>
      <c r="C806" s="550">
        <v>0</v>
      </c>
    </row>
    <row r="807" hidden="1" spans="1:3">
      <c r="A807" s="602">
        <v>2110405</v>
      </c>
      <c r="B807" s="80" t="s">
        <v>658</v>
      </c>
      <c r="C807" s="550">
        <v>0</v>
      </c>
    </row>
    <row r="808" spans="1:3">
      <c r="A808" s="602">
        <v>2110406</v>
      </c>
      <c r="B808" s="80" t="s">
        <v>659</v>
      </c>
      <c r="C808" s="550">
        <v>1244</v>
      </c>
    </row>
    <row r="809" spans="1:3">
      <c r="A809" s="602">
        <v>2110499</v>
      </c>
      <c r="B809" s="80" t="s">
        <v>660</v>
      </c>
      <c r="C809" s="550">
        <v>25</v>
      </c>
    </row>
    <row r="810" spans="1:3">
      <c r="A810" s="602">
        <v>21105</v>
      </c>
      <c r="B810" s="80" t="s">
        <v>661</v>
      </c>
      <c r="C810" s="550">
        <v>2797</v>
      </c>
    </row>
    <row r="811" spans="1:3">
      <c r="A811" s="602">
        <v>2110501</v>
      </c>
      <c r="B811" s="80" t="s">
        <v>662</v>
      </c>
      <c r="C811" s="550">
        <v>92</v>
      </c>
    </row>
    <row r="812" spans="1:3">
      <c r="A812" s="602">
        <v>2110502</v>
      </c>
      <c r="B812" s="80" t="s">
        <v>663</v>
      </c>
      <c r="C812" s="550">
        <v>20</v>
      </c>
    </row>
    <row r="813" hidden="1" spans="1:3">
      <c r="A813" s="602">
        <v>2110503</v>
      </c>
      <c r="B813" s="80" t="s">
        <v>664</v>
      </c>
      <c r="C813" s="550">
        <v>0</v>
      </c>
    </row>
    <row r="814" hidden="1" spans="1:3">
      <c r="A814" s="602">
        <v>2110506</v>
      </c>
      <c r="B814" s="80" t="s">
        <v>665</v>
      </c>
      <c r="C814" s="550">
        <v>0</v>
      </c>
    </row>
    <row r="815" spans="1:3">
      <c r="A815" s="602">
        <v>2110507</v>
      </c>
      <c r="B815" s="80" t="s">
        <v>666</v>
      </c>
      <c r="C815" s="550">
        <v>2431</v>
      </c>
    </row>
    <row r="816" spans="1:3">
      <c r="A816" s="602">
        <v>2110599</v>
      </c>
      <c r="B816" s="80" t="s">
        <v>667</v>
      </c>
      <c r="C816" s="550">
        <v>254</v>
      </c>
    </row>
    <row r="817" hidden="1" spans="1:3">
      <c r="A817" s="602">
        <v>21107</v>
      </c>
      <c r="B817" s="80" t="s">
        <v>668</v>
      </c>
      <c r="C817" s="550">
        <v>0</v>
      </c>
    </row>
    <row r="818" hidden="1" spans="1:3">
      <c r="A818" s="602">
        <v>2110704</v>
      </c>
      <c r="B818" s="80" t="s">
        <v>669</v>
      </c>
      <c r="C818" s="550">
        <v>0</v>
      </c>
    </row>
    <row r="819" hidden="1" spans="1:3">
      <c r="A819" s="602">
        <v>2110799</v>
      </c>
      <c r="B819" s="80" t="s">
        <v>670</v>
      </c>
      <c r="C819" s="550">
        <v>0</v>
      </c>
    </row>
    <row r="820" hidden="1" spans="1:3">
      <c r="A820" s="602">
        <v>21108</v>
      </c>
      <c r="B820" s="80" t="s">
        <v>671</v>
      </c>
      <c r="C820" s="550">
        <v>0</v>
      </c>
    </row>
    <row r="821" hidden="1" spans="1:3">
      <c r="A821" s="602">
        <v>2110804</v>
      </c>
      <c r="B821" s="80" t="s">
        <v>672</v>
      </c>
      <c r="C821" s="550">
        <v>0</v>
      </c>
    </row>
    <row r="822" hidden="1" spans="1:3">
      <c r="A822" s="602">
        <v>2110899</v>
      </c>
      <c r="B822" s="80" t="s">
        <v>673</v>
      </c>
      <c r="C822" s="550">
        <v>0</v>
      </c>
    </row>
    <row r="823" hidden="1" spans="1:3">
      <c r="A823" s="602">
        <v>21109</v>
      </c>
      <c r="B823" s="80" t="s">
        <v>674</v>
      </c>
      <c r="C823" s="550">
        <v>0</v>
      </c>
    </row>
    <row r="824" hidden="1" spans="1:3">
      <c r="A824" s="602">
        <v>2110901</v>
      </c>
      <c r="B824" s="80" t="s">
        <v>675</v>
      </c>
      <c r="C824" s="550">
        <v>0</v>
      </c>
    </row>
    <row r="825" spans="1:3">
      <c r="A825" s="602">
        <v>21110</v>
      </c>
      <c r="B825" s="80" t="s">
        <v>676</v>
      </c>
      <c r="C825" s="550">
        <v>171</v>
      </c>
    </row>
    <row r="826" spans="1:3">
      <c r="A826" s="602">
        <v>2111001</v>
      </c>
      <c r="B826" s="80" t="s">
        <v>677</v>
      </c>
      <c r="C826" s="550">
        <v>171</v>
      </c>
    </row>
    <row r="827" spans="1:3">
      <c r="A827" s="602">
        <v>21111</v>
      </c>
      <c r="B827" s="80" t="s">
        <v>678</v>
      </c>
      <c r="C827" s="550">
        <v>655</v>
      </c>
    </row>
    <row r="828" spans="1:3">
      <c r="A828" s="602">
        <v>2111101</v>
      </c>
      <c r="B828" s="80" t="s">
        <v>679</v>
      </c>
      <c r="C828" s="550">
        <v>655</v>
      </c>
    </row>
    <row r="829" hidden="1" spans="1:3">
      <c r="A829" s="602">
        <v>2111102</v>
      </c>
      <c r="B829" s="80" t="s">
        <v>680</v>
      </c>
      <c r="C829" s="550">
        <v>0</v>
      </c>
    </row>
    <row r="830" hidden="1" spans="1:3">
      <c r="A830" s="602">
        <v>2111103</v>
      </c>
      <c r="B830" s="80" t="s">
        <v>681</v>
      </c>
      <c r="C830" s="550">
        <v>0</v>
      </c>
    </row>
    <row r="831" hidden="1" spans="1:3">
      <c r="A831" s="602">
        <v>2111104</v>
      </c>
      <c r="B831" s="80" t="s">
        <v>682</v>
      </c>
      <c r="C831" s="550">
        <v>0</v>
      </c>
    </row>
    <row r="832" hidden="1" spans="1:3">
      <c r="A832" s="602">
        <v>2111199</v>
      </c>
      <c r="B832" s="80" t="s">
        <v>683</v>
      </c>
      <c r="C832" s="550">
        <v>0</v>
      </c>
    </row>
    <row r="833" hidden="1" spans="1:3">
      <c r="A833" s="602">
        <v>21112</v>
      </c>
      <c r="B833" s="80" t="s">
        <v>684</v>
      </c>
      <c r="C833" s="550">
        <v>0</v>
      </c>
    </row>
    <row r="834" hidden="1" spans="1:3">
      <c r="A834" s="602">
        <v>2111201</v>
      </c>
      <c r="B834" s="80" t="s">
        <v>685</v>
      </c>
      <c r="C834" s="550">
        <v>0</v>
      </c>
    </row>
    <row r="835" hidden="1" spans="1:3">
      <c r="A835" s="602">
        <v>2111299</v>
      </c>
      <c r="B835" s="80" t="s">
        <v>686</v>
      </c>
      <c r="C835" s="550">
        <v>0</v>
      </c>
    </row>
    <row r="836" hidden="1" spans="1:3">
      <c r="A836" s="602">
        <v>21113</v>
      </c>
      <c r="B836" s="80" t="s">
        <v>687</v>
      </c>
      <c r="C836" s="550">
        <v>0</v>
      </c>
    </row>
    <row r="837" hidden="1" spans="1:3">
      <c r="A837" s="602">
        <v>2111301</v>
      </c>
      <c r="B837" s="80" t="s">
        <v>688</v>
      </c>
      <c r="C837" s="550">
        <v>0</v>
      </c>
    </row>
    <row r="838" spans="1:3">
      <c r="A838" s="602">
        <v>21114</v>
      </c>
      <c r="B838" s="80" t="s">
        <v>689</v>
      </c>
      <c r="C838" s="550">
        <v>114</v>
      </c>
    </row>
    <row r="839" hidden="1" spans="1:3">
      <c r="A839" s="602">
        <v>2111401</v>
      </c>
      <c r="B839" s="80" t="s">
        <v>83</v>
      </c>
      <c r="C839" s="550">
        <v>0</v>
      </c>
    </row>
    <row r="840" hidden="1" spans="1:3">
      <c r="A840" s="602">
        <v>2111402</v>
      </c>
      <c r="B840" s="80" t="s">
        <v>84</v>
      </c>
      <c r="C840" s="550">
        <v>0</v>
      </c>
    </row>
    <row r="841" hidden="1" spans="1:3">
      <c r="A841" s="602">
        <v>2111403</v>
      </c>
      <c r="B841" s="80" t="s">
        <v>85</v>
      </c>
      <c r="C841" s="550">
        <v>0</v>
      </c>
    </row>
    <row r="842" hidden="1" spans="1:3">
      <c r="A842" s="602">
        <v>2111406</v>
      </c>
      <c r="B842" s="80" t="s">
        <v>690</v>
      </c>
      <c r="C842" s="550">
        <v>0</v>
      </c>
    </row>
    <row r="843" hidden="1" spans="1:3">
      <c r="A843" s="602">
        <v>2111407</v>
      </c>
      <c r="B843" s="80" t="s">
        <v>691</v>
      </c>
      <c r="C843" s="550">
        <v>0</v>
      </c>
    </row>
    <row r="844" hidden="1" spans="1:3">
      <c r="A844" s="602">
        <v>2111408</v>
      </c>
      <c r="B844" s="80" t="s">
        <v>692</v>
      </c>
      <c r="C844" s="550">
        <v>0</v>
      </c>
    </row>
    <row r="845" hidden="1" spans="1:3">
      <c r="A845" s="602">
        <v>2111411</v>
      </c>
      <c r="B845" s="80" t="s">
        <v>123</v>
      </c>
      <c r="C845" s="550">
        <v>0</v>
      </c>
    </row>
    <row r="846" hidden="1" spans="1:3">
      <c r="A846" s="602">
        <v>2111413</v>
      </c>
      <c r="B846" s="80" t="s">
        <v>693</v>
      </c>
      <c r="C846" s="550">
        <v>0</v>
      </c>
    </row>
    <row r="847" spans="1:3">
      <c r="A847" s="602">
        <v>2111450</v>
      </c>
      <c r="B847" s="80" t="s">
        <v>92</v>
      </c>
      <c r="C847" s="550">
        <v>114</v>
      </c>
    </row>
    <row r="848" hidden="1" spans="1:3">
      <c r="A848" s="602">
        <v>2111499</v>
      </c>
      <c r="B848" s="80" t="s">
        <v>694</v>
      </c>
      <c r="C848" s="550">
        <v>0</v>
      </c>
    </row>
    <row r="849" hidden="1" spans="1:3">
      <c r="A849" s="602">
        <v>21199</v>
      </c>
      <c r="B849" s="80" t="s">
        <v>695</v>
      </c>
      <c r="C849" s="550">
        <v>0</v>
      </c>
    </row>
    <row r="850" hidden="1" spans="1:3">
      <c r="A850" s="602">
        <v>2119999</v>
      </c>
      <c r="B850" s="80" t="s">
        <v>696</v>
      </c>
      <c r="C850" s="550">
        <v>0</v>
      </c>
    </row>
    <row r="851" spans="1:3">
      <c r="A851" s="602">
        <v>212</v>
      </c>
      <c r="B851" s="80" t="s">
        <v>697</v>
      </c>
      <c r="C851" s="550">
        <v>14081</v>
      </c>
    </row>
    <row r="852" spans="1:3">
      <c r="A852" s="602">
        <v>21201</v>
      </c>
      <c r="B852" s="80" t="s">
        <v>698</v>
      </c>
      <c r="C852" s="550">
        <v>3788</v>
      </c>
    </row>
    <row r="853" spans="1:3">
      <c r="A853" s="602">
        <v>2120101</v>
      </c>
      <c r="B853" s="80" t="s">
        <v>83</v>
      </c>
      <c r="C853" s="550">
        <v>1963</v>
      </c>
    </row>
    <row r="854" hidden="1" spans="1:3">
      <c r="A854" s="602">
        <v>2120102</v>
      </c>
      <c r="B854" s="80" t="s">
        <v>84</v>
      </c>
      <c r="C854" s="550">
        <v>0</v>
      </c>
    </row>
    <row r="855" hidden="1" spans="1:3">
      <c r="A855" s="602">
        <v>2120103</v>
      </c>
      <c r="B855" s="80" t="s">
        <v>85</v>
      </c>
      <c r="C855" s="550">
        <v>0</v>
      </c>
    </row>
    <row r="856" hidden="1" spans="1:3">
      <c r="A856" s="602">
        <v>2120104</v>
      </c>
      <c r="B856" s="80" t="s">
        <v>699</v>
      </c>
      <c r="C856" s="550">
        <v>0</v>
      </c>
    </row>
    <row r="857" hidden="1" spans="1:3">
      <c r="A857" s="602">
        <v>2120105</v>
      </c>
      <c r="B857" s="80" t="s">
        <v>700</v>
      </c>
      <c r="C857" s="550">
        <v>0</v>
      </c>
    </row>
    <row r="858" spans="1:3">
      <c r="A858" s="602">
        <v>2120106</v>
      </c>
      <c r="B858" s="80" t="s">
        <v>701</v>
      </c>
      <c r="C858" s="550">
        <v>1805</v>
      </c>
    </row>
    <row r="859" hidden="1" spans="1:3">
      <c r="A859" s="602">
        <v>2120107</v>
      </c>
      <c r="B859" s="80" t="s">
        <v>702</v>
      </c>
      <c r="C859" s="550">
        <v>0</v>
      </c>
    </row>
    <row r="860" hidden="1" spans="1:3">
      <c r="A860" s="602">
        <v>2120109</v>
      </c>
      <c r="B860" s="80" t="s">
        <v>703</v>
      </c>
      <c r="C860" s="550">
        <v>0</v>
      </c>
    </row>
    <row r="861" hidden="1" spans="1:3">
      <c r="A861" s="602">
        <v>2120110</v>
      </c>
      <c r="B861" s="80" t="s">
        <v>704</v>
      </c>
      <c r="C861" s="550">
        <v>0</v>
      </c>
    </row>
    <row r="862" spans="1:3">
      <c r="A862" s="602">
        <v>2120199</v>
      </c>
      <c r="B862" s="80" t="s">
        <v>705</v>
      </c>
      <c r="C862" s="550">
        <v>20</v>
      </c>
    </row>
    <row r="863" spans="1:3">
      <c r="A863" s="602">
        <v>21202</v>
      </c>
      <c r="B863" s="80" t="s">
        <v>706</v>
      </c>
      <c r="C863" s="550">
        <v>1038</v>
      </c>
    </row>
    <row r="864" spans="1:3">
      <c r="A864" s="602">
        <v>2120201</v>
      </c>
      <c r="B864" s="80" t="s">
        <v>707</v>
      </c>
      <c r="C864" s="550">
        <v>1038</v>
      </c>
    </row>
    <row r="865" spans="1:3">
      <c r="A865" s="602">
        <v>21203</v>
      </c>
      <c r="B865" s="80" t="s">
        <v>708</v>
      </c>
      <c r="C865" s="550">
        <v>7408</v>
      </c>
    </row>
    <row r="866" spans="1:3">
      <c r="A866" s="602">
        <v>2120303</v>
      </c>
      <c r="B866" s="80" t="s">
        <v>709</v>
      </c>
      <c r="C866" s="550">
        <v>5584</v>
      </c>
    </row>
    <row r="867" spans="1:3">
      <c r="A867" s="602">
        <v>2120399</v>
      </c>
      <c r="B867" s="80" t="s">
        <v>710</v>
      </c>
      <c r="C867" s="550">
        <v>1824</v>
      </c>
    </row>
    <row r="868" spans="1:3">
      <c r="A868" s="602">
        <v>21205</v>
      </c>
      <c r="B868" s="80" t="s">
        <v>711</v>
      </c>
      <c r="C868" s="550">
        <v>1847</v>
      </c>
    </row>
    <row r="869" spans="1:3">
      <c r="A869" s="602">
        <v>2120501</v>
      </c>
      <c r="B869" s="80" t="s">
        <v>712</v>
      </c>
      <c r="C869" s="550">
        <v>1847</v>
      </c>
    </row>
    <row r="870" hidden="1" spans="1:3">
      <c r="A870" s="602">
        <v>21206</v>
      </c>
      <c r="B870" s="80" t="s">
        <v>713</v>
      </c>
      <c r="C870" s="550">
        <v>0</v>
      </c>
    </row>
    <row r="871" hidden="1" spans="1:3">
      <c r="A871" s="602">
        <v>2120601</v>
      </c>
      <c r="B871" s="80" t="s">
        <v>714</v>
      </c>
      <c r="C871" s="550">
        <v>0</v>
      </c>
    </row>
    <row r="872" hidden="1" spans="1:3">
      <c r="A872" s="602">
        <v>21299</v>
      </c>
      <c r="B872" s="80" t="s">
        <v>715</v>
      </c>
      <c r="C872" s="550">
        <v>0</v>
      </c>
    </row>
    <row r="873" hidden="1" spans="1:3">
      <c r="A873" s="602">
        <v>2129999</v>
      </c>
      <c r="B873" s="80" t="s">
        <v>716</v>
      </c>
      <c r="C873" s="550">
        <v>0</v>
      </c>
    </row>
    <row r="874" spans="1:3">
      <c r="A874" s="602">
        <v>213</v>
      </c>
      <c r="B874" s="80" t="s">
        <v>717</v>
      </c>
      <c r="C874" s="550">
        <v>146142</v>
      </c>
    </row>
    <row r="875" spans="1:3">
      <c r="A875" s="602">
        <v>21301</v>
      </c>
      <c r="B875" s="80" t="s">
        <v>718</v>
      </c>
      <c r="C875" s="550">
        <v>37376</v>
      </c>
    </row>
    <row r="876" spans="1:3">
      <c r="A876" s="602">
        <v>2130101</v>
      </c>
      <c r="B876" s="80" t="s">
        <v>83</v>
      </c>
      <c r="C876" s="550">
        <v>1587</v>
      </c>
    </row>
    <row r="877" spans="1:3">
      <c r="A877" s="602">
        <v>2130102</v>
      </c>
      <c r="B877" s="80" t="s">
        <v>84</v>
      </c>
      <c r="C877" s="550">
        <v>290</v>
      </c>
    </row>
    <row r="878" hidden="1" spans="1:3">
      <c r="A878" s="602">
        <v>2130103</v>
      </c>
      <c r="B878" s="80" t="s">
        <v>85</v>
      </c>
      <c r="C878" s="550">
        <v>0</v>
      </c>
    </row>
    <row r="879" spans="1:3">
      <c r="A879" s="602">
        <v>2130104</v>
      </c>
      <c r="B879" s="80" t="s">
        <v>92</v>
      </c>
      <c r="C879" s="550">
        <v>3494</v>
      </c>
    </row>
    <row r="880" hidden="1" spans="1:3">
      <c r="A880" s="602">
        <v>2130105</v>
      </c>
      <c r="B880" s="80" t="s">
        <v>719</v>
      </c>
      <c r="C880" s="550">
        <v>0</v>
      </c>
    </row>
    <row r="881" spans="1:3">
      <c r="A881" s="602">
        <v>2130106</v>
      </c>
      <c r="B881" s="80" t="s">
        <v>720</v>
      </c>
      <c r="C881" s="550">
        <v>200</v>
      </c>
    </row>
    <row r="882" spans="1:3">
      <c r="A882" s="602">
        <v>2130108</v>
      </c>
      <c r="B882" s="80" t="s">
        <v>721</v>
      </c>
      <c r="C882" s="550">
        <v>201</v>
      </c>
    </row>
    <row r="883" hidden="1" spans="1:3">
      <c r="A883" s="602">
        <v>2130109</v>
      </c>
      <c r="B883" s="80" t="s">
        <v>722</v>
      </c>
      <c r="C883" s="550">
        <v>0</v>
      </c>
    </row>
    <row r="884" hidden="1" spans="1:3">
      <c r="A884" s="602">
        <v>2130110</v>
      </c>
      <c r="B884" s="80" t="s">
        <v>723</v>
      </c>
      <c r="C884" s="550">
        <v>0</v>
      </c>
    </row>
    <row r="885" hidden="1" spans="1:3">
      <c r="A885" s="602">
        <v>2130111</v>
      </c>
      <c r="B885" s="80" t="s">
        <v>724</v>
      </c>
      <c r="C885" s="550">
        <v>0</v>
      </c>
    </row>
    <row r="886" hidden="1" spans="1:3">
      <c r="A886" s="602">
        <v>2130112</v>
      </c>
      <c r="B886" s="80" t="s">
        <v>725</v>
      </c>
      <c r="C886" s="550">
        <v>0</v>
      </c>
    </row>
    <row r="887" hidden="1" spans="1:3">
      <c r="A887" s="602">
        <v>2130114</v>
      </c>
      <c r="B887" s="80" t="s">
        <v>726</v>
      </c>
      <c r="C887" s="550">
        <v>0</v>
      </c>
    </row>
    <row r="888" spans="1:3">
      <c r="A888" s="602">
        <v>2130119</v>
      </c>
      <c r="B888" s="80" t="s">
        <v>727</v>
      </c>
      <c r="C888" s="550">
        <v>7</v>
      </c>
    </row>
    <row r="889" spans="1:3">
      <c r="A889" s="602">
        <v>2130120</v>
      </c>
      <c r="B889" s="80" t="s">
        <v>728</v>
      </c>
      <c r="C889" s="550">
        <v>11910</v>
      </c>
    </row>
    <row r="890" hidden="1" spans="1:3">
      <c r="A890" s="602">
        <v>2130121</v>
      </c>
      <c r="B890" s="80" t="s">
        <v>729</v>
      </c>
      <c r="C890" s="550">
        <v>0</v>
      </c>
    </row>
    <row r="891" spans="1:3">
      <c r="A891" s="602">
        <v>2130122</v>
      </c>
      <c r="B891" s="80" t="s">
        <v>730</v>
      </c>
      <c r="C891" s="550">
        <v>6104</v>
      </c>
    </row>
    <row r="892" spans="1:3">
      <c r="A892" s="602">
        <v>2130124</v>
      </c>
      <c r="B892" s="80" t="s">
        <v>731</v>
      </c>
      <c r="C892" s="550">
        <v>938</v>
      </c>
    </row>
    <row r="893" hidden="1" spans="1:3">
      <c r="A893" s="602">
        <v>2130125</v>
      </c>
      <c r="B893" s="80" t="s">
        <v>732</v>
      </c>
      <c r="C893" s="550">
        <v>0</v>
      </c>
    </row>
    <row r="894" spans="1:3">
      <c r="A894" s="602">
        <v>2130126</v>
      </c>
      <c r="B894" s="80" t="s">
        <v>733</v>
      </c>
      <c r="C894" s="550">
        <v>962</v>
      </c>
    </row>
    <row r="895" spans="1:3">
      <c r="A895" s="602">
        <v>2130135</v>
      </c>
      <c r="B895" s="80" t="s">
        <v>734</v>
      </c>
      <c r="C895" s="550">
        <v>642</v>
      </c>
    </row>
    <row r="896" spans="1:3">
      <c r="A896" s="602">
        <v>2130142</v>
      </c>
      <c r="B896" s="80" t="s">
        <v>735</v>
      </c>
      <c r="C896" s="550">
        <v>1</v>
      </c>
    </row>
    <row r="897" spans="1:3">
      <c r="A897" s="602">
        <v>2130148</v>
      </c>
      <c r="B897" s="80" t="s">
        <v>736</v>
      </c>
      <c r="C897" s="550">
        <v>143</v>
      </c>
    </row>
    <row r="898" hidden="1" spans="1:3">
      <c r="A898" s="602">
        <v>2130152</v>
      </c>
      <c r="B898" s="80" t="s">
        <v>737</v>
      </c>
      <c r="C898" s="550">
        <v>0</v>
      </c>
    </row>
    <row r="899" spans="1:3">
      <c r="A899" s="602">
        <v>2130153</v>
      </c>
      <c r="B899" s="80" t="s">
        <v>738</v>
      </c>
      <c r="C899" s="550">
        <v>10358</v>
      </c>
    </row>
    <row r="900" spans="1:3">
      <c r="A900" s="602">
        <v>2130199</v>
      </c>
      <c r="B900" s="80" t="s">
        <v>739</v>
      </c>
      <c r="C900" s="550">
        <v>539</v>
      </c>
    </row>
    <row r="901" spans="1:3">
      <c r="A901" s="602">
        <v>21302</v>
      </c>
      <c r="B901" s="80" t="s">
        <v>740</v>
      </c>
      <c r="C901" s="550">
        <v>22712</v>
      </c>
    </row>
    <row r="902" spans="1:3">
      <c r="A902" s="602">
        <v>2130201</v>
      </c>
      <c r="B902" s="80" t="s">
        <v>83</v>
      </c>
      <c r="C902" s="550">
        <v>365</v>
      </c>
    </row>
    <row r="903" hidden="1" spans="1:3">
      <c r="A903" s="602">
        <v>2130202</v>
      </c>
      <c r="B903" s="80" t="s">
        <v>84</v>
      </c>
      <c r="C903" s="550">
        <v>0</v>
      </c>
    </row>
    <row r="904" hidden="1" spans="1:3">
      <c r="A904" s="602">
        <v>2130203</v>
      </c>
      <c r="B904" s="80" t="s">
        <v>85</v>
      </c>
      <c r="C904" s="550">
        <v>0</v>
      </c>
    </row>
    <row r="905" spans="1:3">
      <c r="A905" s="602">
        <v>2130204</v>
      </c>
      <c r="B905" s="80" t="s">
        <v>741</v>
      </c>
      <c r="C905" s="550">
        <v>3249</v>
      </c>
    </row>
    <row r="906" spans="1:3">
      <c r="A906" s="602">
        <v>2130205</v>
      </c>
      <c r="B906" s="80" t="s">
        <v>742</v>
      </c>
      <c r="C906" s="550">
        <v>3982</v>
      </c>
    </row>
    <row r="907" hidden="1" spans="1:3">
      <c r="A907" s="602">
        <v>2130206</v>
      </c>
      <c r="B907" s="80" t="s">
        <v>743</v>
      </c>
      <c r="C907" s="550">
        <v>0</v>
      </c>
    </row>
    <row r="908" spans="1:3">
      <c r="A908" s="602">
        <v>2130207</v>
      </c>
      <c r="B908" s="80" t="s">
        <v>744</v>
      </c>
      <c r="C908" s="550">
        <v>453</v>
      </c>
    </row>
    <row r="909" spans="1:3">
      <c r="A909" s="602">
        <v>2130209</v>
      </c>
      <c r="B909" s="80" t="s">
        <v>745</v>
      </c>
      <c r="C909" s="550">
        <v>22</v>
      </c>
    </row>
    <row r="910" spans="1:3">
      <c r="A910" s="602">
        <v>2130211</v>
      </c>
      <c r="B910" s="80" t="s">
        <v>746</v>
      </c>
      <c r="C910" s="550">
        <v>40</v>
      </c>
    </row>
    <row r="911" spans="1:3">
      <c r="A911" s="602">
        <v>2130212</v>
      </c>
      <c r="B911" s="80" t="s">
        <v>747</v>
      </c>
      <c r="C911" s="550">
        <v>67</v>
      </c>
    </row>
    <row r="912" hidden="1" spans="1:3">
      <c r="A912" s="602">
        <v>2130213</v>
      </c>
      <c r="B912" s="80" t="s">
        <v>748</v>
      </c>
      <c r="C912" s="550">
        <v>0</v>
      </c>
    </row>
    <row r="913" hidden="1" spans="1:3">
      <c r="A913" s="602">
        <v>2130217</v>
      </c>
      <c r="B913" s="80" t="s">
        <v>749</v>
      </c>
      <c r="C913" s="550">
        <v>0</v>
      </c>
    </row>
    <row r="914" hidden="1" spans="1:3">
      <c r="A914" s="602">
        <v>2130220</v>
      </c>
      <c r="B914" s="80" t="s">
        <v>750</v>
      </c>
      <c r="C914" s="550">
        <v>0</v>
      </c>
    </row>
    <row r="915" hidden="1" spans="1:3">
      <c r="A915" s="602">
        <v>2130221</v>
      </c>
      <c r="B915" s="80" t="s">
        <v>751</v>
      </c>
      <c r="C915" s="550">
        <v>0</v>
      </c>
    </row>
    <row r="916" hidden="1" spans="1:3">
      <c r="A916" s="602">
        <v>2130223</v>
      </c>
      <c r="B916" s="80" t="s">
        <v>752</v>
      </c>
      <c r="C916" s="550">
        <v>0</v>
      </c>
    </row>
    <row r="917" spans="1:3">
      <c r="A917" s="602">
        <v>2130226</v>
      </c>
      <c r="B917" s="80" t="s">
        <v>753</v>
      </c>
      <c r="C917" s="550">
        <v>231</v>
      </c>
    </row>
    <row r="918" hidden="1" spans="1:3">
      <c r="A918" s="602">
        <v>2130227</v>
      </c>
      <c r="B918" s="80" t="s">
        <v>754</v>
      </c>
      <c r="C918" s="550">
        <v>0</v>
      </c>
    </row>
    <row r="919" spans="1:3">
      <c r="A919" s="602">
        <v>2130234</v>
      </c>
      <c r="B919" s="80" t="s">
        <v>755</v>
      </c>
      <c r="C919" s="550">
        <v>11511</v>
      </c>
    </row>
    <row r="920" hidden="1" spans="1:3">
      <c r="A920" s="602">
        <v>2130236</v>
      </c>
      <c r="B920" s="80" t="s">
        <v>756</v>
      </c>
      <c r="C920" s="550">
        <v>0</v>
      </c>
    </row>
    <row r="921" hidden="1" spans="1:3">
      <c r="A921" s="602">
        <v>2130237</v>
      </c>
      <c r="B921" s="80" t="s">
        <v>725</v>
      </c>
      <c r="C921" s="550">
        <v>0</v>
      </c>
    </row>
    <row r="922" spans="1:3">
      <c r="A922" s="602">
        <v>2130238</v>
      </c>
      <c r="B922" s="80" t="s">
        <v>757</v>
      </c>
      <c r="C922" s="550">
        <v>2720</v>
      </c>
    </row>
    <row r="923" spans="1:3">
      <c r="A923" s="602">
        <v>2130299</v>
      </c>
      <c r="B923" s="80" t="s">
        <v>758</v>
      </c>
      <c r="C923" s="550">
        <v>72</v>
      </c>
    </row>
    <row r="924" spans="1:3">
      <c r="A924" s="602">
        <v>21303</v>
      </c>
      <c r="B924" s="80" t="s">
        <v>759</v>
      </c>
      <c r="C924" s="550">
        <v>31067</v>
      </c>
    </row>
    <row r="925" spans="1:3">
      <c r="A925" s="602">
        <v>2130301</v>
      </c>
      <c r="B925" s="80" t="s">
        <v>83</v>
      </c>
      <c r="C925" s="550">
        <v>606</v>
      </c>
    </row>
    <row r="926" spans="1:3">
      <c r="A926" s="602">
        <v>2130302</v>
      </c>
      <c r="B926" s="80" t="s">
        <v>84</v>
      </c>
      <c r="C926" s="550">
        <v>153</v>
      </c>
    </row>
    <row r="927" hidden="1" spans="1:3">
      <c r="A927" s="602">
        <v>2130303</v>
      </c>
      <c r="B927" s="80" t="s">
        <v>85</v>
      </c>
      <c r="C927" s="550">
        <v>0</v>
      </c>
    </row>
    <row r="928" spans="1:3">
      <c r="A928" s="602">
        <v>2130304</v>
      </c>
      <c r="B928" s="80" t="s">
        <v>760</v>
      </c>
      <c r="C928" s="550">
        <v>3585</v>
      </c>
    </row>
    <row r="929" spans="1:3">
      <c r="A929" s="602">
        <v>2130305</v>
      </c>
      <c r="B929" s="80" t="s">
        <v>761</v>
      </c>
      <c r="C929" s="550">
        <v>17881</v>
      </c>
    </row>
    <row r="930" spans="1:3">
      <c r="A930" s="602">
        <v>2130306</v>
      </c>
      <c r="B930" s="80" t="s">
        <v>762</v>
      </c>
      <c r="C930" s="550">
        <v>876</v>
      </c>
    </row>
    <row r="931" hidden="1" spans="1:3">
      <c r="A931" s="602">
        <v>2130307</v>
      </c>
      <c r="B931" s="80" t="s">
        <v>763</v>
      </c>
      <c r="C931" s="550">
        <v>0</v>
      </c>
    </row>
    <row r="932" hidden="1" spans="1:3">
      <c r="A932" s="602">
        <v>2130308</v>
      </c>
      <c r="B932" s="80" t="s">
        <v>764</v>
      </c>
      <c r="C932" s="550">
        <v>0</v>
      </c>
    </row>
    <row r="933" hidden="1" spans="1:3">
      <c r="A933" s="602">
        <v>2130309</v>
      </c>
      <c r="B933" s="80" t="s">
        <v>765</v>
      </c>
      <c r="C933" s="550">
        <v>0</v>
      </c>
    </row>
    <row r="934" spans="1:3">
      <c r="A934" s="602">
        <v>2130310</v>
      </c>
      <c r="B934" s="80" t="s">
        <v>766</v>
      </c>
      <c r="C934" s="550">
        <v>47</v>
      </c>
    </row>
    <row r="935" spans="1:3">
      <c r="A935" s="602">
        <v>2130311</v>
      </c>
      <c r="B935" s="80" t="s">
        <v>767</v>
      </c>
      <c r="C935" s="550">
        <v>227</v>
      </c>
    </row>
    <row r="936" spans="1:3">
      <c r="A936" s="602">
        <v>2130312</v>
      </c>
      <c r="B936" s="80" t="s">
        <v>768</v>
      </c>
      <c r="C936" s="550">
        <v>136</v>
      </c>
    </row>
    <row r="937" spans="1:3">
      <c r="A937" s="602">
        <v>2130313</v>
      </c>
      <c r="B937" s="80" t="s">
        <v>769</v>
      </c>
      <c r="C937" s="550">
        <v>50</v>
      </c>
    </row>
    <row r="938" spans="1:3">
      <c r="A938" s="602">
        <v>2130314</v>
      </c>
      <c r="B938" s="80" t="s">
        <v>770</v>
      </c>
      <c r="C938" s="550">
        <v>6130</v>
      </c>
    </row>
    <row r="939" spans="1:3">
      <c r="A939" s="602">
        <v>2130315</v>
      </c>
      <c r="B939" s="80" t="s">
        <v>771</v>
      </c>
      <c r="C939" s="550">
        <v>217</v>
      </c>
    </row>
    <row r="940" spans="1:3">
      <c r="A940" s="602">
        <v>2130316</v>
      </c>
      <c r="B940" s="80" t="s">
        <v>772</v>
      </c>
      <c r="C940" s="550">
        <v>139</v>
      </c>
    </row>
    <row r="941" hidden="1" spans="1:3">
      <c r="A941" s="602">
        <v>2130317</v>
      </c>
      <c r="B941" s="80" t="s">
        <v>773</v>
      </c>
      <c r="C941" s="550">
        <v>0</v>
      </c>
    </row>
    <row r="942" hidden="1" spans="1:3">
      <c r="A942" s="602">
        <v>2130318</v>
      </c>
      <c r="B942" s="80" t="s">
        <v>774</v>
      </c>
      <c r="C942" s="550">
        <v>0</v>
      </c>
    </row>
    <row r="943" spans="1:3">
      <c r="A943" s="602">
        <v>2130319</v>
      </c>
      <c r="B943" s="80" t="s">
        <v>775</v>
      </c>
      <c r="C943" s="550">
        <v>19</v>
      </c>
    </row>
    <row r="944" hidden="1" spans="1:3">
      <c r="A944" s="602">
        <v>2130321</v>
      </c>
      <c r="B944" s="80" t="s">
        <v>776</v>
      </c>
      <c r="C944" s="550">
        <v>0</v>
      </c>
    </row>
    <row r="945" hidden="1" spans="1:3">
      <c r="A945" s="602">
        <v>2130322</v>
      </c>
      <c r="B945" s="80" t="s">
        <v>777</v>
      </c>
      <c r="C945" s="550">
        <v>0</v>
      </c>
    </row>
    <row r="946" spans="1:3">
      <c r="A946" s="602">
        <v>2130333</v>
      </c>
      <c r="B946" s="80" t="s">
        <v>752</v>
      </c>
      <c r="C946" s="550">
        <v>47</v>
      </c>
    </row>
    <row r="947" spans="1:3">
      <c r="A947" s="602">
        <v>2130334</v>
      </c>
      <c r="B947" s="80" t="s">
        <v>778</v>
      </c>
      <c r="C947" s="550">
        <v>51</v>
      </c>
    </row>
    <row r="948" spans="1:3">
      <c r="A948" s="602">
        <v>2130335</v>
      </c>
      <c r="B948" s="80" t="s">
        <v>779</v>
      </c>
      <c r="C948" s="550">
        <v>348</v>
      </c>
    </row>
    <row r="949" hidden="1" spans="1:3">
      <c r="A949" s="602">
        <v>2130336</v>
      </c>
      <c r="B949" s="80" t="s">
        <v>780</v>
      </c>
      <c r="C949" s="550">
        <v>0</v>
      </c>
    </row>
    <row r="950" hidden="1" spans="1:3">
      <c r="A950" s="602">
        <v>2130337</v>
      </c>
      <c r="B950" s="80" t="s">
        <v>781</v>
      </c>
      <c r="C950" s="550">
        <v>0</v>
      </c>
    </row>
    <row r="951" spans="1:3">
      <c r="A951" s="602">
        <v>2130399</v>
      </c>
      <c r="B951" s="80" t="s">
        <v>782</v>
      </c>
      <c r="C951" s="550">
        <v>555</v>
      </c>
    </row>
    <row r="952" spans="1:3">
      <c r="A952" s="602">
        <v>21305</v>
      </c>
      <c r="B952" s="80" t="s">
        <v>783</v>
      </c>
      <c r="C952" s="550">
        <v>47673</v>
      </c>
    </row>
    <row r="953" spans="1:3">
      <c r="A953" s="602">
        <v>2130504</v>
      </c>
      <c r="B953" s="80" t="s">
        <v>784</v>
      </c>
      <c r="C953" s="550">
        <v>6540</v>
      </c>
    </row>
    <row r="954" spans="1:3">
      <c r="A954" s="602">
        <v>2130505</v>
      </c>
      <c r="B954" s="80" t="s">
        <v>785</v>
      </c>
      <c r="C954" s="550">
        <v>18962</v>
      </c>
    </row>
    <row r="955" spans="1:3">
      <c r="A955" s="602">
        <v>2130506</v>
      </c>
      <c r="B955" s="80" t="s">
        <v>786</v>
      </c>
      <c r="C955" s="550">
        <v>21822</v>
      </c>
    </row>
    <row r="956" hidden="1" spans="1:3">
      <c r="A956" s="602">
        <v>2130507</v>
      </c>
      <c r="B956" s="80" t="s">
        <v>787</v>
      </c>
      <c r="C956" s="550">
        <v>0</v>
      </c>
    </row>
    <row r="957" hidden="1" spans="1:3">
      <c r="A957" s="602">
        <v>2130508</v>
      </c>
      <c r="B957" s="80" t="s">
        <v>788</v>
      </c>
      <c r="C957" s="550">
        <v>0</v>
      </c>
    </row>
    <row r="958" spans="1:3">
      <c r="A958" s="602">
        <v>2130599</v>
      </c>
      <c r="B958" s="80" t="s">
        <v>789</v>
      </c>
      <c r="C958" s="550">
        <v>349</v>
      </c>
    </row>
    <row r="959" spans="1:3">
      <c r="A959" s="602">
        <v>21307</v>
      </c>
      <c r="B959" s="80" t="s">
        <v>790</v>
      </c>
      <c r="C959" s="550">
        <v>4048</v>
      </c>
    </row>
    <row r="960" spans="1:3">
      <c r="A960" s="602">
        <v>2130701</v>
      </c>
      <c r="B960" s="80" t="s">
        <v>791</v>
      </c>
      <c r="C960" s="550">
        <v>4049</v>
      </c>
    </row>
    <row r="961" spans="1:3">
      <c r="A961" s="602">
        <v>2130705</v>
      </c>
      <c r="B961" s="80" t="s">
        <v>792</v>
      </c>
      <c r="C961" s="550">
        <v>-1</v>
      </c>
    </row>
    <row r="962" hidden="1" spans="1:3">
      <c r="A962" s="602">
        <v>2130706</v>
      </c>
      <c r="B962" s="80" t="s">
        <v>793</v>
      </c>
      <c r="C962" s="550">
        <v>0</v>
      </c>
    </row>
    <row r="963" hidden="1" spans="1:3">
      <c r="A963" s="602">
        <v>2130707</v>
      </c>
      <c r="B963" s="80" t="s">
        <v>794</v>
      </c>
      <c r="C963" s="550">
        <v>0</v>
      </c>
    </row>
    <row r="964" hidden="1" spans="1:3">
      <c r="A964" s="602">
        <v>2130799</v>
      </c>
      <c r="B964" s="80" t="s">
        <v>795</v>
      </c>
      <c r="C964" s="550">
        <v>0</v>
      </c>
    </row>
    <row r="965" spans="1:3">
      <c r="A965" s="602">
        <v>21308</v>
      </c>
      <c r="B965" s="80" t="s">
        <v>796</v>
      </c>
      <c r="C965" s="550">
        <v>3266</v>
      </c>
    </row>
    <row r="966" hidden="1" spans="1:3">
      <c r="A966" s="602">
        <v>2130801</v>
      </c>
      <c r="B966" s="80" t="s">
        <v>797</v>
      </c>
      <c r="C966" s="550">
        <v>0</v>
      </c>
    </row>
    <row r="967" spans="1:3">
      <c r="A967" s="602">
        <v>2130803</v>
      </c>
      <c r="B967" s="80" t="s">
        <v>798</v>
      </c>
      <c r="C967" s="550">
        <v>2761</v>
      </c>
    </row>
    <row r="968" spans="1:3">
      <c r="A968" s="602">
        <v>2130804</v>
      </c>
      <c r="B968" s="80" t="s">
        <v>799</v>
      </c>
      <c r="C968" s="550">
        <v>505</v>
      </c>
    </row>
    <row r="969" hidden="1" spans="1:3">
      <c r="A969" s="602">
        <v>2130805</v>
      </c>
      <c r="B969" s="80" t="s">
        <v>800</v>
      </c>
      <c r="C969" s="550">
        <v>0</v>
      </c>
    </row>
    <row r="970" hidden="1" spans="1:3">
      <c r="A970" s="602">
        <v>2130899</v>
      </c>
      <c r="B970" s="80" t="s">
        <v>801</v>
      </c>
      <c r="C970" s="550">
        <v>0</v>
      </c>
    </row>
    <row r="971" hidden="1" spans="1:3">
      <c r="A971" s="602">
        <v>21309</v>
      </c>
      <c r="B971" s="80" t="s">
        <v>802</v>
      </c>
      <c r="C971" s="550">
        <v>0</v>
      </c>
    </row>
    <row r="972" hidden="1" spans="1:3">
      <c r="A972" s="602">
        <v>2130901</v>
      </c>
      <c r="B972" s="80" t="s">
        <v>803</v>
      </c>
      <c r="C972" s="550">
        <v>0</v>
      </c>
    </row>
    <row r="973" hidden="1" spans="1:3">
      <c r="A973" s="602">
        <v>2130999</v>
      </c>
      <c r="B973" s="80" t="s">
        <v>804</v>
      </c>
      <c r="C973" s="550">
        <v>0</v>
      </c>
    </row>
    <row r="974" hidden="1" spans="1:3">
      <c r="A974" s="602">
        <v>21399</v>
      </c>
      <c r="B974" s="80" t="s">
        <v>805</v>
      </c>
      <c r="C974" s="550">
        <v>0</v>
      </c>
    </row>
    <row r="975" hidden="1" spans="1:3">
      <c r="A975" s="602">
        <v>2139901</v>
      </c>
      <c r="B975" s="80" t="s">
        <v>806</v>
      </c>
      <c r="C975" s="550">
        <v>0</v>
      </c>
    </row>
    <row r="976" hidden="1" spans="1:3">
      <c r="A976" s="602">
        <v>2139999</v>
      </c>
      <c r="B976" s="80" t="s">
        <v>807</v>
      </c>
      <c r="C976" s="550">
        <v>0</v>
      </c>
    </row>
    <row r="977" spans="1:3">
      <c r="A977" s="602">
        <v>214</v>
      </c>
      <c r="B977" s="80" t="s">
        <v>808</v>
      </c>
      <c r="C977" s="550">
        <v>41511</v>
      </c>
    </row>
    <row r="978" spans="1:3">
      <c r="A978" s="602">
        <v>21401</v>
      </c>
      <c r="B978" s="80" t="s">
        <v>809</v>
      </c>
      <c r="C978" s="550">
        <v>39063</v>
      </c>
    </row>
    <row r="979" spans="1:3">
      <c r="A979" s="602">
        <v>2140101</v>
      </c>
      <c r="B979" s="80" t="s">
        <v>83</v>
      </c>
      <c r="C979" s="550">
        <v>397</v>
      </c>
    </row>
    <row r="980" hidden="1" spans="1:3">
      <c r="A980" s="602">
        <v>2140102</v>
      </c>
      <c r="B980" s="80" t="s">
        <v>84</v>
      </c>
      <c r="C980" s="550">
        <v>0</v>
      </c>
    </row>
    <row r="981" hidden="1" spans="1:3">
      <c r="A981" s="602">
        <v>2140103</v>
      </c>
      <c r="B981" s="80" t="s">
        <v>85</v>
      </c>
      <c r="C981" s="550">
        <v>0</v>
      </c>
    </row>
    <row r="982" spans="1:3">
      <c r="A982" s="602">
        <v>2140104</v>
      </c>
      <c r="B982" s="80" t="s">
        <v>810</v>
      </c>
      <c r="C982" s="550">
        <v>24276</v>
      </c>
    </row>
    <row r="983" spans="1:3">
      <c r="A983" s="602">
        <v>2140106</v>
      </c>
      <c r="B983" s="80" t="s">
        <v>811</v>
      </c>
      <c r="C983" s="550">
        <v>8863</v>
      </c>
    </row>
    <row r="984" hidden="1" spans="1:3">
      <c r="A984" s="602">
        <v>2140109</v>
      </c>
      <c r="B984" s="80" t="s">
        <v>812</v>
      </c>
      <c r="C984" s="550">
        <v>0</v>
      </c>
    </row>
    <row r="985" hidden="1" spans="1:3">
      <c r="A985" s="602">
        <v>2140110</v>
      </c>
      <c r="B985" s="80" t="s">
        <v>813</v>
      </c>
      <c r="C985" s="550">
        <v>0</v>
      </c>
    </row>
    <row r="986" spans="1:3">
      <c r="A986" s="602">
        <v>2140112</v>
      </c>
      <c r="B986" s="80" t="s">
        <v>814</v>
      </c>
      <c r="C986" s="550">
        <v>4405</v>
      </c>
    </row>
    <row r="987" hidden="1" spans="1:3">
      <c r="A987" s="602">
        <v>2140114</v>
      </c>
      <c r="B987" s="80" t="s">
        <v>815</v>
      </c>
      <c r="C987" s="550">
        <v>0</v>
      </c>
    </row>
    <row r="988" hidden="1" spans="1:3">
      <c r="A988" s="602">
        <v>2140122</v>
      </c>
      <c r="B988" s="80" t="s">
        <v>816</v>
      </c>
      <c r="C988" s="550">
        <v>0</v>
      </c>
    </row>
    <row r="989" hidden="1" spans="1:3">
      <c r="A989" s="602">
        <v>2140123</v>
      </c>
      <c r="B989" s="80" t="s">
        <v>817</v>
      </c>
      <c r="C989" s="550">
        <v>0</v>
      </c>
    </row>
    <row r="990" hidden="1" spans="1:3">
      <c r="A990" s="602">
        <v>2140127</v>
      </c>
      <c r="B990" s="80" t="s">
        <v>818</v>
      </c>
      <c r="C990" s="550">
        <v>0</v>
      </c>
    </row>
    <row r="991" hidden="1" spans="1:3">
      <c r="A991" s="602">
        <v>2140128</v>
      </c>
      <c r="B991" s="80" t="s">
        <v>819</v>
      </c>
      <c r="C991" s="550">
        <v>0</v>
      </c>
    </row>
    <row r="992" hidden="1" spans="1:3">
      <c r="A992" s="602">
        <v>2140129</v>
      </c>
      <c r="B992" s="80" t="s">
        <v>820</v>
      </c>
      <c r="C992" s="550">
        <v>0</v>
      </c>
    </row>
    <row r="993" hidden="1" spans="1:3">
      <c r="A993" s="602">
        <v>2140130</v>
      </c>
      <c r="B993" s="80" t="s">
        <v>821</v>
      </c>
      <c r="C993" s="550">
        <v>0</v>
      </c>
    </row>
    <row r="994" hidden="1" spans="1:3">
      <c r="A994" s="602">
        <v>2140131</v>
      </c>
      <c r="B994" s="80" t="s">
        <v>822</v>
      </c>
      <c r="C994" s="550">
        <v>0</v>
      </c>
    </row>
    <row r="995" hidden="1" spans="1:3">
      <c r="A995" s="602">
        <v>2140133</v>
      </c>
      <c r="B995" s="80" t="s">
        <v>823</v>
      </c>
      <c r="C995" s="550">
        <v>0</v>
      </c>
    </row>
    <row r="996" spans="1:3">
      <c r="A996" s="602">
        <v>2140136</v>
      </c>
      <c r="B996" s="80" t="s">
        <v>824</v>
      </c>
      <c r="C996" s="550">
        <v>639</v>
      </c>
    </row>
    <row r="997" hidden="1" spans="1:3">
      <c r="A997" s="602">
        <v>2140138</v>
      </c>
      <c r="B997" s="80" t="s">
        <v>825</v>
      </c>
      <c r="C997" s="550">
        <v>0</v>
      </c>
    </row>
    <row r="998" spans="1:3">
      <c r="A998" s="602">
        <v>2140199</v>
      </c>
      <c r="B998" s="80" t="s">
        <v>826</v>
      </c>
      <c r="C998" s="550">
        <v>483</v>
      </c>
    </row>
    <row r="999" hidden="1" spans="1:3">
      <c r="A999" s="602">
        <v>21402</v>
      </c>
      <c r="B999" s="80" t="s">
        <v>827</v>
      </c>
      <c r="C999" s="550">
        <v>0</v>
      </c>
    </row>
    <row r="1000" hidden="1" spans="1:3">
      <c r="A1000" s="602">
        <v>2140201</v>
      </c>
      <c r="B1000" s="80" t="s">
        <v>83</v>
      </c>
      <c r="C1000" s="550">
        <v>0</v>
      </c>
    </row>
    <row r="1001" hidden="1" spans="1:3">
      <c r="A1001" s="602">
        <v>2140202</v>
      </c>
      <c r="B1001" s="80" t="s">
        <v>84</v>
      </c>
      <c r="C1001" s="550">
        <v>0</v>
      </c>
    </row>
    <row r="1002" hidden="1" spans="1:3">
      <c r="A1002" s="602">
        <v>2140203</v>
      </c>
      <c r="B1002" s="80" t="s">
        <v>85</v>
      </c>
      <c r="C1002" s="550">
        <v>0</v>
      </c>
    </row>
    <row r="1003" hidden="1" spans="1:3">
      <c r="A1003" s="602">
        <v>2140204</v>
      </c>
      <c r="B1003" s="80" t="s">
        <v>828</v>
      </c>
      <c r="C1003" s="550">
        <v>0</v>
      </c>
    </row>
    <row r="1004" hidden="1" spans="1:3">
      <c r="A1004" s="602">
        <v>2140205</v>
      </c>
      <c r="B1004" s="80" t="s">
        <v>829</v>
      </c>
      <c r="C1004" s="550">
        <v>0</v>
      </c>
    </row>
    <row r="1005" hidden="1" spans="1:3">
      <c r="A1005" s="602">
        <v>2140206</v>
      </c>
      <c r="B1005" s="80" t="s">
        <v>830</v>
      </c>
      <c r="C1005" s="550">
        <v>0</v>
      </c>
    </row>
    <row r="1006" hidden="1" spans="1:3">
      <c r="A1006" s="602">
        <v>2140207</v>
      </c>
      <c r="B1006" s="80" t="s">
        <v>831</v>
      </c>
      <c r="C1006" s="550">
        <v>0</v>
      </c>
    </row>
    <row r="1007" hidden="1" spans="1:3">
      <c r="A1007" s="602">
        <v>2140208</v>
      </c>
      <c r="B1007" s="80" t="s">
        <v>832</v>
      </c>
      <c r="C1007" s="550">
        <v>0</v>
      </c>
    </row>
    <row r="1008" hidden="1" spans="1:3">
      <c r="A1008" s="602">
        <v>2140299</v>
      </c>
      <c r="B1008" s="80" t="s">
        <v>833</v>
      </c>
      <c r="C1008" s="550">
        <v>0</v>
      </c>
    </row>
    <row r="1009" hidden="1" spans="1:3">
      <c r="A1009" s="602">
        <v>21403</v>
      </c>
      <c r="B1009" s="80" t="s">
        <v>834</v>
      </c>
      <c r="C1009" s="550">
        <v>0</v>
      </c>
    </row>
    <row r="1010" hidden="1" spans="1:3">
      <c r="A1010" s="602">
        <v>2140301</v>
      </c>
      <c r="B1010" s="80" t="s">
        <v>83</v>
      </c>
      <c r="C1010" s="550">
        <v>0</v>
      </c>
    </row>
    <row r="1011" hidden="1" spans="1:3">
      <c r="A1011" s="602">
        <v>2140302</v>
      </c>
      <c r="B1011" s="80" t="s">
        <v>84</v>
      </c>
      <c r="C1011" s="550">
        <v>0</v>
      </c>
    </row>
    <row r="1012" hidden="1" spans="1:3">
      <c r="A1012" s="602">
        <v>2140303</v>
      </c>
      <c r="B1012" s="80" t="s">
        <v>85</v>
      </c>
      <c r="C1012" s="550">
        <v>0</v>
      </c>
    </row>
    <row r="1013" hidden="1" spans="1:3">
      <c r="A1013" s="602">
        <v>2140304</v>
      </c>
      <c r="B1013" s="80" t="s">
        <v>835</v>
      </c>
      <c r="C1013" s="550">
        <v>0</v>
      </c>
    </row>
    <row r="1014" hidden="1" spans="1:3">
      <c r="A1014" s="602">
        <v>2140305</v>
      </c>
      <c r="B1014" s="80" t="s">
        <v>836</v>
      </c>
      <c r="C1014" s="550">
        <v>0</v>
      </c>
    </row>
    <row r="1015" hidden="1" spans="1:3">
      <c r="A1015" s="602">
        <v>2140306</v>
      </c>
      <c r="B1015" s="80" t="s">
        <v>837</v>
      </c>
      <c r="C1015" s="550">
        <v>0</v>
      </c>
    </row>
    <row r="1016" hidden="1" spans="1:3">
      <c r="A1016" s="602">
        <v>2140307</v>
      </c>
      <c r="B1016" s="80" t="s">
        <v>838</v>
      </c>
      <c r="C1016" s="550">
        <v>0</v>
      </c>
    </row>
    <row r="1017" hidden="1" spans="1:3">
      <c r="A1017" s="602">
        <v>2140308</v>
      </c>
      <c r="B1017" s="80" t="s">
        <v>839</v>
      </c>
      <c r="C1017" s="550">
        <v>0</v>
      </c>
    </row>
    <row r="1018" hidden="1" spans="1:3">
      <c r="A1018" s="602">
        <v>2140399</v>
      </c>
      <c r="B1018" s="80" t="s">
        <v>840</v>
      </c>
      <c r="C1018" s="550">
        <v>0</v>
      </c>
    </row>
    <row r="1019" spans="1:3">
      <c r="A1019" s="602">
        <v>21405</v>
      </c>
      <c r="B1019" s="80" t="s">
        <v>841</v>
      </c>
      <c r="C1019" s="550">
        <v>90</v>
      </c>
    </row>
    <row r="1020" hidden="1" spans="1:3">
      <c r="A1020" s="602">
        <v>2140501</v>
      </c>
      <c r="B1020" s="80" t="s">
        <v>83</v>
      </c>
      <c r="C1020" s="550">
        <v>0</v>
      </c>
    </row>
    <row r="1021" hidden="1" spans="1:3">
      <c r="A1021" s="602">
        <v>2140502</v>
      </c>
      <c r="B1021" s="80" t="s">
        <v>84</v>
      </c>
      <c r="C1021" s="550">
        <v>0</v>
      </c>
    </row>
    <row r="1022" hidden="1" spans="1:3">
      <c r="A1022" s="602">
        <v>2140503</v>
      </c>
      <c r="B1022" s="80" t="s">
        <v>85</v>
      </c>
      <c r="C1022" s="550">
        <v>0</v>
      </c>
    </row>
    <row r="1023" hidden="1" spans="1:3">
      <c r="A1023" s="602">
        <v>2140504</v>
      </c>
      <c r="B1023" s="80" t="s">
        <v>832</v>
      </c>
      <c r="C1023" s="550">
        <v>0</v>
      </c>
    </row>
    <row r="1024" hidden="1" spans="1:3">
      <c r="A1024" s="602">
        <v>2140505</v>
      </c>
      <c r="B1024" s="80" t="s">
        <v>842</v>
      </c>
      <c r="C1024" s="550">
        <v>0</v>
      </c>
    </row>
    <row r="1025" spans="1:3">
      <c r="A1025" s="602">
        <v>2140599</v>
      </c>
      <c r="B1025" s="80" t="s">
        <v>843</v>
      </c>
      <c r="C1025" s="550">
        <v>90</v>
      </c>
    </row>
    <row r="1026" spans="1:3">
      <c r="A1026" s="602">
        <v>21499</v>
      </c>
      <c r="B1026" s="80" t="s">
        <v>844</v>
      </c>
      <c r="C1026" s="550">
        <v>2358</v>
      </c>
    </row>
    <row r="1027" hidden="1" spans="1:3">
      <c r="A1027" s="602">
        <v>2149901</v>
      </c>
      <c r="B1027" s="80" t="s">
        <v>845</v>
      </c>
      <c r="C1027" s="550">
        <v>0</v>
      </c>
    </row>
    <row r="1028" spans="1:3">
      <c r="A1028" s="602">
        <v>2149999</v>
      </c>
      <c r="B1028" s="80" t="s">
        <v>846</v>
      </c>
      <c r="C1028" s="550">
        <v>2358</v>
      </c>
    </row>
    <row r="1029" spans="1:3">
      <c r="A1029" s="602">
        <v>215</v>
      </c>
      <c r="B1029" s="80" t="s">
        <v>847</v>
      </c>
      <c r="C1029" s="550">
        <v>3579</v>
      </c>
    </row>
    <row r="1030" spans="1:3">
      <c r="A1030" s="602">
        <v>21501</v>
      </c>
      <c r="B1030" s="80" t="s">
        <v>848</v>
      </c>
      <c r="C1030" s="550">
        <v>63</v>
      </c>
    </row>
    <row r="1031" hidden="1" spans="1:3">
      <c r="A1031" s="602">
        <v>2150101</v>
      </c>
      <c r="B1031" s="80" t="s">
        <v>83</v>
      </c>
      <c r="C1031" s="550">
        <v>0</v>
      </c>
    </row>
    <row r="1032" spans="1:3">
      <c r="A1032" s="602">
        <v>2150102</v>
      </c>
      <c r="B1032" s="80" t="s">
        <v>84</v>
      </c>
      <c r="C1032" s="550">
        <v>63</v>
      </c>
    </row>
    <row r="1033" hidden="1" spans="1:3">
      <c r="A1033" s="602">
        <v>2150103</v>
      </c>
      <c r="B1033" s="80" t="s">
        <v>85</v>
      </c>
      <c r="C1033" s="550">
        <v>0</v>
      </c>
    </row>
    <row r="1034" hidden="1" spans="1:3">
      <c r="A1034" s="602">
        <v>2150104</v>
      </c>
      <c r="B1034" s="80" t="s">
        <v>849</v>
      </c>
      <c r="C1034" s="550">
        <v>0</v>
      </c>
    </row>
    <row r="1035" hidden="1" spans="1:3">
      <c r="A1035" s="602">
        <v>2150105</v>
      </c>
      <c r="B1035" s="80" t="s">
        <v>850</v>
      </c>
      <c r="C1035" s="550">
        <v>0</v>
      </c>
    </row>
    <row r="1036" hidden="1" spans="1:3">
      <c r="A1036" s="602">
        <v>2150106</v>
      </c>
      <c r="B1036" s="80" t="s">
        <v>851</v>
      </c>
      <c r="C1036" s="550">
        <v>0</v>
      </c>
    </row>
    <row r="1037" hidden="1" spans="1:3">
      <c r="A1037" s="602">
        <v>2150107</v>
      </c>
      <c r="B1037" s="80" t="s">
        <v>852</v>
      </c>
      <c r="C1037" s="550">
        <v>0</v>
      </c>
    </row>
    <row r="1038" hidden="1" spans="1:3">
      <c r="A1038" s="602">
        <v>2150108</v>
      </c>
      <c r="B1038" s="80" t="s">
        <v>853</v>
      </c>
      <c r="C1038" s="550">
        <v>0</v>
      </c>
    </row>
    <row r="1039" hidden="1" spans="1:3">
      <c r="A1039" s="602">
        <v>2150199</v>
      </c>
      <c r="B1039" s="80" t="s">
        <v>854</v>
      </c>
      <c r="C1039" s="550">
        <v>0</v>
      </c>
    </row>
    <row r="1040" spans="1:3">
      <c r="A1040" s="602">
        <v>21502</v>
      </c>
      <c r="B1040" s="80" t="s">
        <v>855</v>
      </c>
      <c r="C1040" s="550">
        <v>543</v>
      </c>
    </row>
    <row r="1041" hidden="1" spans="1:3">
      <c r="A1041" s="602">
        <v>2150201</v>
      </c>
      <c r="B1041" s="80" t="s">
        <v>83</v>
      </c>
      <c r="C1041" s="550">
        <v>0</v>
      </c>
    </row>
    <row r="1042" spans="1:3">
      <c r="A1042" s="602">
        <v>2150202</v>
      </c>
      <c r="B1042" s="80" t="s">
        <v>84</v>
      </c>
      <c r="C1042" s="550">
        <v>10</v>
      </c>
    </row>
    <row r="1043" hidden="1" spans="1:3">
      <c r="A1043" s="602">
        <v>2150203</v>
      </c>
      <c r="B1043" s="80" t="s">
        <v>85</v>
      </c>
      <c r="C1043" s="550">
        <v>0</v>
      </c>
    </row>
    <row r="1044" hidden="1" spans="1:3">
      <c r="A1044" s="602">
        <v>2150204</v>
      </c>
      <c r="B1044" s="80" t="s">
        <v>856</v>
      </c>
      <c r="C1044" s="550">
        <v>0</v>
      </c>
    </row>
    <row r="1045" spans="1:3">
      <c r="A1045" s="602">
        <v>2150205</v>
      </c>
      <c r="B1045" s="80" t="s">
        <v>857</v>
      </c>
      <c r="C1045" s="550">
        <v>533</v>
      </c>
    </row>
    <row r="1046" hidden="1" spans="1:3">
      <c r="A1046" s="602">
        <v>2150206</v>
      </c>
      <c r="B1046" s="80" t="s">
        <v>858</v>
      </c>
      <c r="C1046" s="550">
        <v>0</v>
      </c>
    </row>
    <row r="1047" hidden="1" spans="1:3">
      <c r="A1047" s="602">
        <v>2150207</v>
      </c>
      <c r="B1047" s="80" t="s">
        <v>859</v>
      </c>
      <c r="C1047" s="550">
        <v>0</v>
      </c>
    </row>
    <row r="1048" hidden="1" spans="1:3">
      <c r="A1048" s="602">
        <v>2150208</v>
      </c>
      <c r="B1048" s="80" t="s">
        <v>860</v>
      </c>
      <c r="C1048" s="550">
        <v>0</v>
      </c>
    </row>
    <row r="1049" hidden="1" spans="1:3">
      <c r="A1049" s="602">
        <v>2150209</v>
      </c>
      <c r="B1049" s="80" t="s">
        <v>861</v>
      </c>
      <c r="C1049" s="550">
        <v>0</v>
      </c>
    </row>
    <row r="1050" hidden="1" spans="1:3">
      <c r="A1050" s="602">
        <v>2150210</v>
      </c>
      <c r="B1050" s="80" t="s">
        <v>862</v>
      </c>
      <c r="C1050" s="550">
        <v>0</v>
      </c>
    </row>
    <row r="1051" hidden="1" spans="1:3">
      <c r="A1051" s="602">
        <v>2150212</v>
      </c>
      <c r="B1051" s="80" t="s">
        <v>863</v>
      </c>
      <c r="C1051" s="550">
        <v>0</v>
      </c>
    </row>
    <row r="1052" hidden="1" spans="1:3">
      <c r="A1052" s="602">
        <v>2150213</v>
      </c>
      <c r="B1052" s="80" t="s">
        <v>864</v>
      </c>
      <c r="C1052" s="550">
        <v>0</v>
      </c>
    </row>
    <row r="1053" hidden="1" spans="1:3">
      <c r="A1053" s="602">
        <v>2150214</v>
      </c>
      <c r="B1053" s="80" t="s">
        <v>865</v>
      </c>
      <c r="C1053" s="550">
        <v>0</v>
      </c>
    </row>
    <row r="1054" hidden="1" spans="1:3">
      <c r="A1054" s="602">
        <v>2150215</v>
      </c>
      <c r="B1054" s="80" t="s">
        <v>866</v>
      </c>
      <c r="C1054" s="550">
        <v>0</v>
      </c>
    </row>
    <row r="1055" hidden="1" spans="1:3">
      <c r="A1055" s="602">
        <v>2150299</v>
      </c>
      <c r="B1055" s="80" t="s">
        <v>867</v>
      </c>
      <c r="C1055" s="550">
        <v>0</v>
      </c>
    </row>
    <row r="1056" hidden="1" spans="1:3">
      <c r="A1056" s="602">
        <v>21503</v>
      </c>
      <c r="B1056" s="80" t="s">
        <v>868</v>
      </c>
      <c r="C1056" s="550">
        <v>0</v>
      </c>
    </row>
    <row r="1057" hidden="1" spans="1:3">
      <c r="A1057" s="602">
        <v>2150301</v>
      </c>
      <c r="B1057" s="80" t="s">
        <v>83</v>
      </c>
      <c r="C1057" s="550">
        <v>0</v>
      </c>
    </row>
    <row r="1058" hidden="1" spans="1:3">
      <c r="A1058" s="602">
        <v>2150302</v>
      </c>
      <c r="B1058" s="80" t="s">
        <v>84</v>
      </c>
      <c r="C1058" s="550">
        <v>0</v>
      </c>
    </row>
    <row r="1059" hidden="1" spans="1:3">
      <c r="A1059" s="602">
        <v>2150303</v>
      </c>
      <c r="B1059" s="80" t="s">
        <v>85</v>
      </c>
      <c r="C1059" s="550">
        <v>0</v>
      </c>
    </row>
    <row r="1060" hidden="1" spans="1:3">
      <c r="A1060" s="602">
        <v>2150399</v>
      </c>
      <c r="B1060" s="80" t="s">
        <v>869</v>
      </c>
      <c r="C1060" s="550">
        <v>0</v>
      </c>
    </row>
    <row r="1061" spans="1:3">
      <c r="A1061" s="602">
        <v>21505</v>
      </c>
      <c r="B1061" s="80" t="s">
        <v>870</v>
      </c>
      <c r="C1061" s="550">
        <v>1798</v>
      </c>
    </row>
    <row r="1062" spans="1:3">
      <c r="A1062" s="602">
        <v>2150501</v>
      </c>
      <c r="B1062" s="80" t="s">
        <v>83</v>
      </c>
      <c r="C1062" s="550">
        <v>600</v>
      </c>
    </row>
    <row r="1063" spans="1:3">
      <c r="A1063" s="602">
        <v>2150502</v>
      </c>
      <c r="B1063" s="80" t="s">
        <v>84</v>
      </c>
      <c r="C1063" s="550">
        <v>15</v>
      </c>
    </row>
    <row r="1064" hidden="1" spans="1:3">
      <c r="A1064" s="602">
        <v>2150503</v>
      </c>
      <c r="B1064" s="80" t="s">
        <v>85</v>
      </c>
      <c r="C1064" s="550">
        <v>0</v>
      </c>
    </row>
    <row r="1065" hidden="1" spans="1:3">
      <c r="A1065" s="602">
        <v>2150505</v>
      </c>
      <c r="B1065" s="80" t="s">
        <v>871</v>
      </c>
      <c r="C1065" s="550">
        <v>0</v>
      </c>
    </row>
    <row r="1066" hidden="1" spans="1:3">
      <c r="A1066" s="602">
        <v>2150507</v>
      </c>
      <c r="B1066" s="80" t="s">
        <v>872</v>
      </c>
      <c r="C1066" s="550">
        <v>0</v>
      </c>
    </row>
    <row r="1067" hidden="1" spans="1:3">
      <c r="A1067" s="602">
        <v>2150508</v>
      </c>
      <c r="B1067" s="80" t="s">
        <v>873</v>
      </c>
      <c r="C1067" s="550">
        <v>0</v>
      </c>
    </row>
    <row r="1068" hidden="1" spans="1:3">
      <c r="A1068" s="602">
        <v>2150516</v>
      </c>
      <c r="B1068" s="80" t="s">
        <v>874</v>
      </c>
      <c r="C1068" s="550">
        <v>0</v>
      </c>
    </row>
    <row r="1069" hidden="1" spans="1:3">
      <c r="A1069" s="602">
        <v>2150517</v>
      </c>
      <c r="B1069" s="80" t="s">
        <v>875</v>
      </c>
      <c r="C1069" s="550">
        <v>0</v>
      </c>
    </row>
    <row r="1070" spans="1:3">
      <c r="A1070" s="602">
        <v>2150550</v>
      </c>
      <c r="B1070" s="80" t="s">
        <v>92</v>
      </c>
      <c r="C1070" s="550">
        <v>1097</v>
      </c>
    </row>
    <row r="1071" spans="1:3">
      <c r="A1071" s="602">
        <v>2150599</v>
      </c>
      <c r="B1071" s="80" t="s">
        <v>876</v>
      </c>
      <c r="C1071" s="550">
        <v>86</v>
      </c>
    </row>
    <row r="1072" spans="1:3">
      <c r="A1072" s="602">
        <v>21507</v>
      </c>
      <c r="B1072" s="80" t="s">
        <v>877</v>
      </c>
      <c r="C1072" s="550">
        <v>328</v>
      </c>
    </row>
    <row r="1073" spans="1:3">
      <c r="A1073" s="602">
        <v>2150701</v>
      </c>
      <c r="B1073" s="80" t="s">
        <v>83</v>
      </c>
      <c r="C1073" s="550">
        <v>328</v>
      </c>
    </row>
    <row r="1074" hidden="1" spans="1:3">
      <c r="A1074" s="602">
        <v>2150702</v>
      </c>
      <c r="B1074" s="80" t="s">
        <v>84</v>
      </c>
      <c r="C1074" s="550">
        <v>0</v>
      </c>
    </row>
    <row r="1075" hidden="1" spans="1:3">
      <c r="A1075" s="602">
        <v>2150703</v>
      </c>
      <c r="B1075" s="80" t="s">
        <v>85</v>
      </c>
      <c r="C1075" s="550">
        <v>0</v>
      </c>
    </row>
    <row r="1076" hidden="1" spans="1:3">
      <c r="A1076" s="602">
        <v>2150704</v>
      </c>
      <c r="B1076" s="80" t="s">
        <v>878</v>
      </c>
      <c r="C1076" s="550">
        <v>0</v>
      </c>
    </row>
    <row r="1077" hidden="1" spans="1:3">
      <c r="A1077" s="602">
        <v>2150705</v>
      </c>
      <c r="B1077" s="80" t="s">
        <v>879</v>
      </c>
      <c r="C1077" s="550">
        <v>0</v>
      </c>
    </row>
    <row r="1078" hidden="1" spans="1:3">
      <c r="A1078" s="602">
        <v>2150799</v>
      </c>
      <c r="B1078" s="80" t="s">
        <v>880</v>
      </c>
      <c r="C1078" s="550">
        <v>0</v>
      </c>
    </row>
    <row r="1079" spans="1:3">
      <c r="A1079" s="602">
        <v>21508</v>
      </c>
      <c r="B1079" s="80" t="s">
        <v>881</v>
      </c>
      <c r="C1079" s="550">
        <v>646</v>
      </c>
    </row>
    <row r="1080" hidden="1" spans="1:3">
      <c r="A1080" s="602">
        <v>2150801</v>
      </c>
      <c r="B1080" s="80" t="s">
        <v>83</v>
      </c>
      <c r="C1080" s="550">
        <v>0</v>
      </c>
    </row>
    <row r="1081" hidden="1" spans="1:3">
      <c r="A1081" s="602">
        <v>2150802</v>
      </c>
      <c r="B1081" s="80" t="s">
        <v>84</v>
      </c>
      <c r="C1081" s="550">
        <v>0</v>
      </c>
    </row>
    <row r="1082" hidden="1" spans="1:3">
      <c r="A1082" s="602">
        <v>2150803</v>
      </c>
      <c r="B1082" s="80" t="s">
        <v>85</v>
      </c>
      <c r="C1082" s="550">
        <v>0</v>
      </c>
    </row>
    <row r="1083" hidden="1" spans="1:3">
      <c r="A1083" s="602">
        <v>2150804</v>
      </c>
      <c r="B1083" s="80" t="s">
        <v>882</v>
      </c>
      <c r="C1083" s="550">
        <v>0</v>
      </c>
    </row>
    <row r="1084" spans="1:3">
      <c r="A1084" s="602">
        <v>2150805</v>
      </c>
      <c r="B1084" s="80" t="s">
        <v>883</v>
      </c>
      <c r="C1084" s="550">
        <v>646</v>
      </c>
    </row>
    <row r="1085" hidden="1" spans="1:3">
      <c r="A1085" s="602">
        <v>2150806</v>
      </c>
      <c r="B1085" s="80" t="s">
        <v>884</v>
      </c>
      <c r="C1085" s="550">
        <v>0</v>
      </c>
    </row>
    <row r="1086" hidden="1" spans="1:3">
      <c r="A1086" s="602">
        <v>2150899</v>
      </c>
      <c r="B1086" s="80" t="s">
        <v>885</v>
      </c>
      <c r="C1086" s="550">
        <v>0</v>
      </c>
    </row>
    <row r="1087" spans="1:3">
      <c r="A1087" s="602">
        <v>21599</v>
      </c>
      <c r="B1087" s="80" t="s">
        <v>886</v>
      </c>
      <c r="C1087" s="550">
        <v>201</v>
      </c>
    </row>
    <row r="1088" hidden="1" spans="1:3">
      <c r="A1088" s="602">
        <v>2159901</v>
      </c>
      <c r="B1088" s="80" t="s">
        <v>887</v>
      </c>
      <c r="C1088" s="550">
        <v>0</v>
      </c>
    </row>
    <row r="1089" spans="1:3">
      <c r="A1089" s="602">
        <v>2159904</v>
      </c>
      <c r="B1089" s="80" t="s">
        <v>888</v>
      </c>
      <c r="C1089" s="550">
        <v>201</v>
      </c>
    </row>
    <row r="1090" hidden="1" spans="1:3">
      <c r="A1090" s="602">
        <v>2159905</v>
      </c>
      <c r="B1090" s="80" t="s">
        <v>889</v>
      </c>
      <c r="C1090" s="550">
        <v>0</v>
      </c>
    </row>
    <row r="1091" hidden="1" spans="1:3">
      <c r="A1091" s="602">
        <v>2159906</v>
      </c>
      <c r="B1091" s="80" t="s">
        <v>890</v>
      </c>
      <c r="C1091" s="550">
        <v>0</v>
      </c>
    </row>
    <row r="1092" hidden="1" spans="1:3">
      <c r="A1092" s="602">
        <v>2159999</v>
      </c>
      <c r="B1092" s="80" t="s">
        <v>891</v>
      </c>
      <c r="C1092" s="550">
        <v>0</v>
      </c>
    </row>
    <row r="1093" spans="1:3">
      <c r="A1093" s="602">
        <v>216</v>
      </c>
      <c r="B1093" s="80" t="s">
        <v>892</v>
      </c>
      <c r="C1093" s="550">
        <v>810</v>
      </c>
    </row>
    <row r="1094" spans="1:3">
      <c r="A1094" s="602">
        <v>21602</v>
      </c>
      <c r="B1094" s="80" t="s">
        <v>893</v>
      </c>
      <c r="C1094" s="550">
        <v>810</v>
      </c>
    </row>
    <row r="1095" spans="1:3">
      <c r="A1095" s="602">
        <v>2160201</v>
      </c>
      <c r="B1095" s="80" t="s">
        <v>83</v>
      </c>
      <c r="C1095" s="550">
        <v>289</v>
      </c>
    </row>
    <row r="1096" hidden="1" spans="1:3">
      <c r="A1096" s="602">
        <v>2160202</v>
      </c>
      <c r="B1096" s="80" t="s">
        <v>84</v>
      </c>
      <c r="C1096" s="550">
        <v>0</v>
      </c>
    </row>
    <row r="1097" hidden="1" spans="1:3">
      <c r="A1097" s="602">
        <v>2160203</v>
      </c>
      <c r="B1097" s="80" t="s">
        <v>85</v>
      </c>
      <c r="C1097" s="550">
        <v>0</v>
      </c>
    </row>
    <row r="1098" hidden="1" spans="1:3">
      <c r="A1098" s="602">
        <v>2160216</v>
      </c>
      <c r="B1098" s="80" t="s">
        <v>894</v>
      </c>
      <c r="C1098" s="550">
        <v>0</v>
      </c>
    </row>
    <row r="1099" hidden="1" spans="1:3">
      <c r="A1099" s="602">
        <v>2160217</v>
      </c>
      <c r="B1099" s="80" t="s">
        <v>895</v>
      </c>
      <c r="C1099" s="550">
        <v>0</v>
      </c>
    </row>
    <row r="1100" hidden="1" spans="1:3">
      <c r="A1100" s="602">
        <v>2160218</v>
      </c>
      <c r="B1100" s="80" t="s">
        <v>896</v>
      </c>
      <c r="C1100" s="550">
        <v>0</v>
      </c>
    </row>
    <row r="1101" hidden="1" spans="1:3">
      <c r="A1101" s="602">
        <v>2160219</v>
      </c>
      <c r="B1101" s="80" t="s">
        <v>897</v>
      </c>
      <c r="C1101" s="550">
        <v>0</v>
      </c>
    </row>
    <row r="1102" hidden="1" spans="1:3">
      <c r="A1102" s="602">
        <v>2160250</v>
      </c>
      <c r="B1102" s="80" t="s">
        <v>92</v>
      </c>
      <c r="C1102" s="550">
        <v>0</v>
      </c>
    </row>
    <row r="1103" spans="1:3">
      <c r="A1103" s="602">
        <v>2160299</v>
      </c>
      <c r="B1103" s="80" t="s">
        <v>898</v>
      </c>
      <c r="C1103" s="550">
        <v>521</v>
      </c>
    </row>
    <row r="1104" hidden="1" spans="1:3">
      <c r="A1104" s="602">
        <v>21606</v>
      </c>
      <c r="B1104" s="80" t="s">
        <v>899</v>
      </c>
      <c r="C1104" s="550">
        <v>0</v>
      </c>
    </row>
    <row r="1105" hidden="1" spans="1:3">
      <c r="A1105" s="602">
        <v>2160601</v>
      </c>
      <c r="B1105" s="80" t="s">
        <v>83</v>
      </c>
      <c r="C1105" s="550">
        <v>0</v>
      </c>
    </row>
    <row r="1106" hidden="1" spans="1:3">
      <c r="A1106" s="602">
        <v>2160602</v>
      </c>
      <c r="B1106" s="80" t="s">
        <v>84</v>
      </c>
      <c r="C1106" s="550">
        <v>0</v>
      </c>
    </row>
    <row r="1107" hidden="1" spans="1:3">
      <c r="A1107" s="602">
        <v>2160603</v>
      </c>
      <c r="B1107" s="80" t="s">
        <v>85</v>
      </c>
      <c r="C1107" s="550">
        <v>0</v>
      </c>
    </row>
    <row r="1108" hidden="1" spans="1:3">
      <c r="A1108" s="602">
        <v>2160607</v>
      </c>
      <c r="B1108" s="80" t="s">
        <v>900</v>
      </c>
      <c r="C1108" s="550">
        <v>0</v>
      </c>
    </row>
    <row r="1109" hidden="1" spans="1:3">
      <c r="A1109" s="602">
        <v>2160699</v>
      </c>
      <c r="B1109" s="80" t="s">
        <v>901</v>
      </c>
      <c r="C1109" s="550">
        <v>0</v>
      </c>
    </row>
    <row r="1110" hidden="1" spans="1:3">
      <c r="A1110" s="602">
        <v>21699</v>
      </c>
      <c r="B1110" s="80" t="s">
        <v>902</v>
      </c>
      <c r="C1110" s="550">
        <v>0</v>
      </c>
    </row>
    <row r="1111" hidden="1" spans="1:3">
      <c r="A1111" s="602">
        <v>2169901</v>
      </c>
      <c r="B1111" s="80" t="s">
        <v>903</v>
      </c>
      <c r="C1111" s="550">
        <v>0</v>
      </c>
    </row>
    <row r="1112" hidden="1" spans="1:3">
      <c r="A1112" s="602">
        <v>2169999</v>
      </c>
      <c r="B1112" s="80" t="s">
        <v>904</v>
      </c>
      <c r="C1112" s="550">
        <v>0</v>
      </c>
    </row>
    <row r="1113" spans="1:3">
      <c r="A1113" s="602">
        <v>217</v>
      </c>
      <c r="B1113" s="80" t="s">
        <v>905</v>
      </c>
      <c r="C1113" s="550">
        <v>950</v>
      </c>
    </row>
    <row r="1114" spans="1:3">
      <c r="A1114" s="602">
        <v>21701</v>
      </c>
      <c r="B1114" s="80" t="s">
        <v>906</v>
      </c>
      <c r="C1114" s="550">
        <v>950</v>
      </c>
    </row>
    <row r="1115" hidden="1" spans="1:3">
      <c r="A1115" s="602">
        <v>2170101</v>
      </c>
      <c r="B1115" s="80" t="s">
        <v>83</v>
      </c>
      <c r="C1115" s="550">
        <v>0</v>
      </c>
    </row>
    <row r="1116" spans="1:3">
      <c r="A1116" s="602">
        <v>2170102</v>
      </c>
      <c r="B1116" s="80" t="s">
        <v>84</v>
      </c>
      <c r="C1116" s="550">
        <v>950</v>
      </c>
    </row>
    <row r="1117" hidden="1" spans="1:3">
      <c r="A1117" s="602">
        <v>2170103</v>
      </c>
      <c r="B1117" s="80" t="s">
        <v>85</v>
      </c>
      <c r="C1117" s="550">
        <v>0</v>
      </c>
    </row>
    <row r="1118" hidden="1" spans="1:3">
      <c r="A1118" s="602">
        <v>2170104</v>
      </c>
      <c r="B1118" s="80" t="s">
        <v>907</v>
      </c>
      <c r="C1118" s="550">
        <v>0</v>
      </c>
    </row>
    <row r="1119" hidden="1" spans="1:3">
      <c r="A1119" s="602">
        <v>2170150</v>
      </c>
      <c r="B1119" s="80" t="s">
        <v>92</v>
      </c>
      <c r="C1119" s="550">
        <v>0</v>
      </c>
    </row>
    <row r="1120" hidden="1" spans="1:3">
      <c r="A1120" s="602">
        <v>2170199</v>
      </c>
      <c r="B1120" s="80" t="s">
        <v>908</v>
      </c>
      <c r="C1120" s="550">
        <v>0</v>
      </c>
    </row>
    <row r="1121" hidden="1" spans="1:3">
      <c r="A1121" s="602">
        <v>21702</v>
      </c>
      <c r="B1121" s="80" t="s">
        <v>909</v>
      </c>
      <c r="C1121" s="550">
        <v>0</v>
      </c>
    </row>
    <row r="1122" hidden="1" spans="1:3">
      <c r="A1122" s="602">
        <v>2170201</v>
      </c>
      <c r="B1122" s="80" t="s">
        <v>910</v>
      </c>
      <c r="C1122" s="550">
        <v>0</v>
      </c>
    </row>
    <row r="1123" hidden="1" spans="1:3">
      <c r="A1123" s="602">
        <v>2170202</v>
      </c>
      <c r="B1123" s="80" t="s">
        <v>911</v>
      </c>
      <c r="C1123" s="550">
        <v>0</v>
      </c>
    </row>
    <row r="1124" hidden="1" spans="1:3">
      <c r="A1124" s="602">
        <v>2170203</v>
      </c>
      <c r="B1124" s="80" t="s">
        <v>912</v>
      </c>
      <c r="C1124" s="550">
        <v>0</v>
      </c>
    </row>
    <row r="1125" hidden="1" spans="1:3">
      <c r="A1125" s="602">
        <v>2170204</v>
      </c>
      <c r="B1125" s="80" t="s">
        <v>913</v>
      </c>
      <c r="C1125" s="550">
        <v>0</v>
      </c>
    </row>
    <row r="1126" hidden="1" spans="1:3">
      <c r="A1126" s="602">
        <v>2170205</v>
      </c>
      <c r="B1126" s="80" t="s">
        <v>914</v>
      </c>
      <c r="C1126" s="550">
        <v>0</v>
      </c>
    </row>
    <row r="1127" hidden="1" spans="1:3">
      <c r="A1127" s="602">
        <v>2170206</v>
      </c>
      <c r="B1127" s="80" t="s">
        <v>915</v>
      </c>
      <c r="C1127" s="550">
        <v>0</v>
      </c>
    </row>
    <row r="1128" hidden="1" spans="1:3">
      <c r="A1128" s="602">
        <v>2170207</v>
      </c>
      <c r="B1128" s="80" t="s">
        <v>916</v>
      </c>
      <c r="C1128" s="550">
        <v>0</v>
      </c>
    </row>
    <row r="1129" hidden="1" spans="1:3">
      <c r="A1129" s="602">
        <v>2170208</v>
      </c>
      <c r="B1129" s="80" t="s">
        <v>917</v>
      </c>
      <c r="C1129" s="550">
        <v>0</v>
      </c>
    </row>
    <row r="1130" hidden="1" spans="1:3">
      <c r="A1130" s="602">
        <v>2170299</v>
      </c>
      <c r="B1130" s="80" t="s">
        <v>918</v>
      </c>
      <c r="C1130" s="550">
        <v>0</v>
      </c>
    </row>
    <row r="1131" hidden="1" spans="1:3">
      <c r="A1131" s="602">
        <v>21703</v>
      </c>
      <c r="B1131" s="80" t="s">
        <v>919</v>
      </c>
      <c r="C1131" s="550">
        <v>0</v>
      </c>
    </row>
    <row r="1132" hidden="1" spans="1:3">
      <c r="A1132" s="602">
        <v>2170301</v>
      </c>
      <c r="B1132" s="80" t="s">
        <v>920</v>
      </c>
      <c r="C1132" s="550">
        <v>0</v>
      </c>
    </row>
    <row r="1133" hidden="1" spans="1:3">
      <c r="A1133" s="602">
        <v>2170302</v>
      </c>
      <c r="B1133" s="80" t="s">
        <v>921</v>
      </c>
      <c r="C1133" s="550">
        <v>0</v>
      </c>
    </row>
    <row r="1134" hidden="1" spans="1:3">
      <c r="A1134" s="602">
        <v>2170303</v>
      </c>
      <c r="B1134" s="80" t="s">
        <v>922</v>
      </c>
      <c r="C1134" s="550">
        <v>0</v>
      </c>
    </row>
    <row r="1135" hidden="1" spans="1:3">
      <c r="A1135" s="602">
        <v>2170304</v>
      </c>
      <c r="B1135" s="80" t="s">
        <v>923</v>
      </c>
      <c r="C1135" s="550">
        <v>0</v>
      </c>
    </row>
    <row r="1136" hidden="1" spans="1:3">
      <c r="A1136" s="602">
        <v>2170399</v>
      </c>
      <c r="B1136" s="80" t="s">
        <v>924</v>
      </c>
      <c r="C1136" s="550">
        <v>0</v>
      </c>
    </row>
    <row r="1137" hidden="1" spans="1:3">
      <c r="A1137" s="602">
        <v>21704</v>
      </c>
      <c r="B1137" s="80" t="s">
        <v>925</v>
      </c>
      <c r="C1137" s="550">
        <v>0</v>
      </c>
    </row>
    <row r="1138" hidden="1" spans="1:3">
      <c r="A1138" s="602">
        <v>2170401</v>
      </c>
      <c r="B1138" s="80" t="s">
        <v>926</v>
      </c>
      <c r="C1138" s="550">
        <v>0</v>
      </c>
    </row>
    <row r="1139" hidden="1" spans="1:3">
      <c r="A1139" s="602">
        <v>2170499</v>
      </c>
      <c r="B1139" s="80" t="s">
        <v>927</v>
      </c>
      <c r="C1139" s="550">
        <v>0</v>
      </c>
    </row>
    <row r="1140" hidden="1" spans="1:3">
      <c r="A1140" s="602">
        <v>21799</v>
      </c>
      <c r="B1140" s="80" t="s">
        <v>928</v>
      </c>
      <c r="C1140" s="550">
        <v>0</v>
      </c>
    </row>
    <row r="1141" hidden="1" spans="1:3">
      <c r="A1141" s="602">
        <v>2179902</v>
      </c>
      <c r="B1141" s="80" t="s">
        <v>929</v>
      </c>
      <c r="C1141" s="550">
        <v>0</v>
      </c>
    </row>
    <row r="1142" hidden="1" spans="1:3">
      <c r="A1142" s="602">
        <v>2179999</v>
      </c>
      <c r="B1142" s="80" t="s">
        <v>930</v>
      </c>
      <c r="C1142" s="550">
        <v>0</v>
      </c>
    </row>
    <row r="1143" hidden="1" spans="1:3">
      <c r="A1143" s="602">
        <v>219</v>
      </c>
      <c r="B1143" s="80" t="s">
        <v>931</v>
      </c>
      <c r="C1143" s="550">
        <v>0</v>
      </c>
    </row>
    <row r="1144" hidden="1" spans="1:3">
      <c r="A1144" s="602">
        <v>21901</v>
      </c>
      <c r="B1144" s="80" t="s">
        <v>932</v>
      </c>
      <c r="C1144" s="550">
        <v>0</v>
      </c>
    </row>
    <row r="1145" hidden="1" spans="1:3">
      <c r="A1145" s="602">
        <v>21902</v>
      </c>
      <c r="B1145" s="80" t="s">
        <v>933</v>
      </c>
      <c r="C1145" s="550">
        <v>0</v>
      </c>
    </row>
    <row r="1146" hidden="1" spans="1:3">
      <c r="A1146" s="602">
        <v>21903</v>
      </c>
      <c r="B1146" s="80" t="s">
        <v>934</v>
      </c>
      <c r="C1146" s="550">
        <v>0</v>
      </c>
    </row>
    <row r="1147" hidden="1" spans="1:3">
      <c r="A1147" s="602">
        <v>21904</v>
      </c>
      <c r="B1147" s="80" t="s">
        <v>935</v>
      </c>
      <c r="C1147" s="550">
        <v>0</v>
      </c>
    </row>
    <row r="1148" hidden="1" spans="1:3">
      <c r="A1148" s="602">
        <v>21905</v>
      </c>
      <c r="B1148" s="80" t="s">
        <v>936</v>
      </c>
      <c r="C1148" s="550">
        <v>0</v>
      </c>
    </row>
    <row r="1149" hidden="1" spans="1:3">
      <c r="A1149" s="602">
        <v>21906</v>
      </c>
      <c r="B1149" s="80" t="s">
        <v>718</v>
      </c>
      <c r="C1149" s="550">
        <v>0</v>
      </c>
    </row>
    <row r="1150" hidden="1" spans="1:3">
      <c r="A1150" s="602">
        <v>21907</v>
      </c>
      <c r="B1150" s="80" t="s">
        <v>937</v>
      </c>
      <c r="C1150" s="550">
        <v>0</v>
      </c>
    </row>
    <row r="1151" hidden="1" spans="1:3">
      <c r="A1151" s="602">
        <v>21908</v>
      </c>
      <c r="B1151" s="80" t="s">
        <v>938</v>
      </c>
      <c r="C1151" s="550">
        <v>0</v>
      </c>
    </row>
    <row r="1152" hidden="1" spans="1:3">
      <c r="A1152" s="602">
        <v>21999</v>
      </c>
      <c r="B1152" s="80" t="s">
        <v>939</v>
      </c>
      <c r="C1152" s="550">
        <v>0</v>
      </c>
    </row>
    <row r="1153" spans="1:3">
      <c r="A1153" s="602">
        <v>220</v>
      </c>
      <c r="B1153" s="80" t="s">
        <v>940</v>
      </c>
      <c r="C1153" s="550">
        <v>5668</v>
      </c>
    </row>
    <row r="1154" spans="1:3">
      <c r="A1154" s="602">
        <v>22001</v>
      </c>
      <c r="B1154" s="80" t="s">
        <v>941</v>
      </c>
      <c r="C1154" s="550">
        <v>5311</v>
      </c>
    </row>
    <row r="1155" spans="1:3">
      <c r="A1155" s="602">
        <v>2200101</v>
      </c>
      <c r="B1155" s="80" t="s">
        <v>83</v>
      </c>
      <c r="C1155" s="550">
        <v>351</v>
      </c>
    </row>
    <row r="1156" hidden="1" spans="1:3">
      <c r="A1156" s="602">
        <v>2200102</v>
      </c>
      <c r="B1156" s="80" t="s">
        <v>84</v>
      </c>
      <c r="C1156" s="550">
        <v>0</v>
      </c>
    </row>
    <row r="1157" hidden="1" spans="1:3">
      <c r="A1157" s="602">
        <v>2200103</v>
      </c>
      <c r="B1157" s="80" t="s">
        <v>85</v>
      </c>
      <c r="C1157" s="550">
        <v>0</v>
      </c>
    </row>
    <row r="1158" hidden="1" spans="1:3">
      <c r="A1158" s="602">
        <v>2200104</v>
      </c>
      <c r="B1158" s="80" t="s">
        <v>942</v>
      </c>
      <c r="C1158" s="550">
        <v>0</v>
      </c>
    </row>
    <row r="1159" spans="1:3">
      <c r="A1159" s="602">
        <v>2200106</v>
      </c>
      <c r="B1159" s="80" t="s">
        <v>943</v>
      </c>
      <c r="C1159" s="550">
        <v>781</v>
      </c>
    </row>
    <row r="1160" hidden="1" spans="1:3">
      <c r="A1160" s="602">
        <v>2200107</v>
      </c>
      <c r="B1160" s="80" t="s">
        <v>944</v>
      </c>
      <c r="C1160" s="550">
        <v>0</v>
      </c>
    </row>
    <row r="1161" hidden="1" spans="1:3">
      <c r="A1161" s="602">
        <v>2200108</v>
      </c>
      <c r="B1161" s="80" t="s">
        <v>945</v>
      </c>
      <c r="C1161" s="550">
        <v>0</v>
      </c>
    </row>
    <row r="1162" hidden="1" spans="1:3">
      <c r="A1162" s="602">
        <v>2200109</v>
      </c>
      <c r="B1162" s="80" t="s">
        <v>946</v>
      </c>
      <c r="C1162" s="550">
        <v>0</v>
      </c>
    </row>
    <row r="1163" hidden="1" spans="1:3">
      <c r="A1163" s="602">
        <v>2200112</v>
      </c>
      <c r="B1163" s="80" t="s">
        <v>947</v>
      </c>
      <c r="C1163" s="550">
        <v>0</v>
      </c>
    </row>
    <row r="1164" hidden="1" spans="1:3">
      <c r="A1164" s="602">
        <v>2200113</v>
      </c>
      <c r="B1164" s="80" t="s">
        <v>948</v>
      </c>
      <c r="C1164" s="550">
        <v>0</v>
      </c>
    </row>
    <row r="1165" hidden="1" spans="1:3">
      <c r="A1165" s="602">
        <v>2200114</v>
      </c>
      <c r="B1165" s="80" t="s">
        <v>949</v>
      </c>
      <c r="C1165" s="550">
        <v>0</v>
      </c>
    </row>
    <row r="1166" hidden="1" spans="1:3">
      <c r="A1166" s="602">
        <v>2200115</v>
      </c>
      <c r="B1166" s="80" t="s">
        <v>950</v>
      </c>
      <c r="C1166" s="550">
        <v>0</v>
      </c>
    </row>
    <row r="1167" hidden="1" spans="1:3">
      <c r="A1167" s="602">
        <v>2200116</v>
      </c>
      <c r="B1167" s="80" t="s">
        <v>951</v>
      </c>
      <c r="C1167" s="550">
        <v>0</v>
      </c>
    </row>
    <row r="1168" hidden="1" spans="1:3">
      <c r="A1168" s="602">
        <v>2200119</v>
      </c>
      <c r="B1168" s="80" t="s">
        <v>952</v>
      </c>
      <c r="C1168" s="550">
        <v>0</v>
      </c>
    </row>
    <row r="1169" hidden="1" spans="1:3">
      <c r="A1169" s="602">
        <v>2200120</v>
      </c>
      <c r="B1169" s="80" t="s">
        <v>953</v>
      </c>
      <c r="C1169" s="550">
        <v>0</v>
      </c>
    </row>
    <row r="1170" hidden="1" spans="1:3">
      <c r="A1170" s="602">
        <v>2200121</v>
      </c>
      <c r="B1170" s="80" t="s">
        <v>954</v>
      </c>
      <c r="C1170" s="550">
        <v>0</v>
      </c>
    </row>
    <row r="1171" hidden="1" spans="1:3">
      <c r="A1171" s="602">
        <v>2200122</v>
      </c>
      <c r="B1171" s="80" t="s">
        <v>955</v>
      </c>
      <c r="C1171" s="550">
        <v>0</v>
      </c>
    </row>
    <row r="1172" hidden="1" spans="1:3">
      <c r="A1172" s="602">
        <v>2200123</v>
      </c>
      <c r="B1172" s="80" t="s">
        <v>956</v>
      </c>
      <c r="C1172" s="550">
        <v>0</v>
      </c>
    </row>
    <row r="1173" hidden="1" spans="1:3">
      <c r="A1173" s="602">
        <v>2200124</v>
      </c>
      <c r="B1173" s="80" t="s">
        <v>957</v>
      </c>
      <c r="C1173" s="550">
        <v>0</v>
      </c>
    </row>
    <row r="1174" hidden="1" spans="1:3">
      <c r="A1174" s="602">
        <v>2200125</v>
      </c>
      <c r="B1174" s="80" t="s">
        <v>958</v>
      </c>
      <c r="C1174" s="550">
        <v>0</v>
      </c>
    </row>
    <row r="1175" hidden="1" spans="1:3">
      <c r="A1175" s="602">
        <v>2200126</v>
      </c>
      <c r="B1175" s="80" t="s">
        <v>959</v>
      </c>
      <c r="C1175" s="550">
        <v>0</v>
      </c>
    </row>
    <row r="1176" hidden="1" spans="1:3">
      <c r="A1176" s="602">
        <v>2200127</v>
      </c>
      <c r="B1176" s="80" t="s">
        <v>960</v>
      </c>
      <c r="C1176" s="550">
        <v>0</v>
      </c>
    </row>
    <row r="1177" hidden="1" spans="1:3">
      <c r="A1177" s="602">
        <v>2200128</v>
      </c>
      <c r="B1177" s="80" t="s">
        <v>961</v>
      </c>
      <c r="C1177" s="550">
        <v>0</v>
      </c>
    </row>
    <row r="1178" hidden="1" spans="1:3">
      <c r="A1178" s="602">
        <v>2200129</v>
      </c>
      <c r="B1178" s="80" t="s">
        <v>962</v>
      </c>
      <c r="C1178" s="550">
        <v>0</v>
      </c>
    </row>
    <row r="1179" spans="1:3">
      <c r="A1179" s="602">
        <v>2200150</v>
      </c>
      <c r="B1179" s="80" t="s">
        <v>92</v>
      </c>
      <c r="C1179" s="550">
        <v>4160</v>
      </c>
    </row>
    <row r="1180" spans="1:3">
      <c r="A1180" s="602">
        <v>2200199</v>
      </c>
      <c r="B1180" s="80" t="s">
        <v>963</v>
      </c>
      <c r="C1180" s="550">
        <v>19</v>
      </c>
    </row>
    <row r="1181" spans="1:3">
      <c r="A1181" s="602">
        <v>22005</v>
      </c>
      <c r="B1181" s="80" t="s">
        <v>964</v>
      </c>
      <c r="C1181" s="550">
        <v>357</v>
      </c>
    </row>
    <row r="1182" hidden="1" spans="1:3">
      <c r="A1182" s="602">
        <v>2200501</v>
      </c>
      <c r="B1182" s="80" t="s">
        <v>83</v>
      </c>
      <c r="C1182" s="550">
        <v>0</v>
      </c>
    </row>
    <row r="1183" hidden="1" spans="1:3">
      <c r="A1183" s="602">
        <v>2200502</v>
      </c>
      <c r="B1183" s="80" t="s">
        <v>84</v>
      </c>
      <c r="C1183" s="550">
        <v>0</v>
      </c>
    </row>
    <row r="1184" hidden="1" spans="1:3">
      <c r="A1184" s="602">
        <v>2200503</v>
      </c>
      <c r="B1184" s="80" t="s">
        <v>85</v>
      </c>
      <c r="C1184" s="550">
        <v>0</v>
      </c>
    </row>
    <row r="1185" spans="1:3">
      <c r="A1185" s="602">
        <v>2200504</v>
      </c>
      <c r="B1185" s="80" t="s">
        <v>965</v>
      </c>
      <c r="C1185" s="550">
        <v>62</v>
      </c>
    </row>
    <row r="1186" hidden="1" spans="1:3">
      <c r="A1186" s="602">
        <v>2200506</v>
      </c>
      <c r="B1186" s="80" t="s">
        <v>966</v>
      </c>
      <c r="C1186" s="550">
        <v>0</v>
      </c>
    </row>
    <row r="1187" hidden="1" spans="1:3">
      <c r="A1187" s="602">
        <v>2200507</v>
      </c>
      <c r="B1187" s="80" t="s">
        <v>967</v>
      </c>
      <c r="C1187" s="550">
        <v>0</v>
      </c>
    </row>
    <row r="1188" hidden="1" spans="1:3">
      <c r="A1188" s="602">
        <v>2200508</v>
      </c>
      <c r="B1188" s="80" t="s">
        <v>968</v>
      </c>
      <c r="C1188" s="550">
        <v>0</v>
      </c>
    </row>
    <row r="1189" spans="1:3">
      <c r="A1189" s="602">
        <v>2200509</v>
      </c>
      <c r="B1189" s="80" t="s">
        <v>969</v>
      </c>
      <c r="C1189" s="550">
        <v>108</v>
      </c>
    </row>
    <row r="1190" hidden="1" spans="1:3">
      <c r="A1190" s="602">
        <v>2200510</v>
      </c>
      <c r="B1190" s="80" t="s">
        <v>970</v>
      </c>
      <c r="C1190" s="550">
        <v>0</v>
      </c>
    </row>
    <row r="1191" hidden="1" spans="1:3">
      <c r="A1191" s="602">
        <v>2200511</v>
      </c>
      <c r="B1191" s="80" t="s">
        <v>971</v>
      </c>
      <c r="C1191" s="550">
        <v>0</v>
      </c>
    </row>
    <row r="1192" hidden="1" spans="1:3">
      <c r="A1192" s="602">
        <v>2200512</v>
      </c>
      <c r="B1192" s="80" t="s">
        <v>972</v>
      </c>
      <c r="C1192" s="550">
        <v>0</v>
      </c>
    </row>
    <row r="1193" hidden="1" spans="1:3">
      <c r="A1193" s="602">
        <v>2200513</v>
      </c>
      <c r="B1193" s="80" t="s">
        <v>973</v>
      </c>
      <c r="C1193" s="550">
        <v>0</v>
      </c>
    </row>
    <row r="1194" hidden="1" spans="1:3">
      <c r="A1194" s="602">
        <v>2200514</v>
      </c>
      <c r="B1194" s="80" t="s">
        <v>974</v>
      </c>
      <c r="C1194" s="550">
        <v>0</v>
      </c>
    </row>
    <row r="1195" spans="1:3">
      <c r="A1195" s="602">
        <v>2200599</v>
      </c>
      <c r="B1195" s="80" t="s">
        <v>975</v>
      </c>
      <c r="C1195" s="550">
        <v>187</v>
      </c>
    </row>
    <row r="1196" hidden="1" spans="1:3">
      <c r="A1196" s="602">
        <v>22099</v>
      </c>
      <c r="B1196" s="80" t="s">
        <v>976</v>
      </c>
      <c r="C1196" s="550">
        <v>0</v>
      </c>
    </row>
    <row r="1197" hidden="1" spans="1:3">
      <c r="A1197" s="602">
        <v>2209999</v>
      </c>
      <c r="B1197" s="80" t="s">
        <v>977</v>
      </c>
      <c r="C1197" s="550">
        <v>0</v>
      </c>
    </row>
    <row r="1198" spans="1:3">
      <c r="A1198" s="602">
        <v>221</v>
      </c>
      <c r="B1198" s="80" t="s">
        <v>978</v>
      </c>
      <c r="C1198" s="550">
        <v>35316</v>
      </c>
    </row>
    <row r="1199" spans="1:3">
      <c r="A1199" s="602">
        <v>22101</v>
      </c>
      <c r="B1199" s="80" t="s">
        <v>979</v>
      </c>
      <c r="C1199" s="550">
        <v>12008</v>
      </c>
    </row>
    <row r="1200" hidden="1" spans="1:3">
      <c r="A1200" s="602">
        <v>2210102</v>
      </c>
      <c r="B1200" s="80" t="s">
        <v>980</v>
      </c>
      <c r="C1200" s="550">
        <v>0</v>
      </c>
    </row>
    <row r="1201" spans="1:3">
      <c r="A1201" s="602">
        <v>2210103</v>
      </c>
      <c r="B1201" s="80" t="s">
        <v>981</v>
      </c>
      <c r="C1201" s="550">
        <v>446</v>
      </c>
    </row>
    <row r="1202" hidden="1" spans="1:3">
      <c r="A1202" s="602">
        <v>2210104</v>
      </c>
      <c r="B1202" s="80" t="s">
        <v>982</v>
      </c>
      <c r="C1202" s="550">
        <v>0</v>
      </c>
    </row>
    <row r="1203" spans="1:3">
      <c r="A1203" s="602">
        <v>2210105</v>
      </c>
      <c r="B1203" s="80" t="s">
        <v>983</v>
      </c>
      <c r="C1203" s="550">
        <v>272</v>
      </c>
    </row>
    <row r="1204" spans="1:3">
      <c r="A1204" s="602">
        <v>2210108</v>
      </c>
      <c r="B1204" s="80" t="s">
        <v>984</v>
      </c>
      <c r="C1204" s="550">
        <v>7614</v>
      </c>
    </row>
    <row r="1205" spans="1:3">
      <c r="A1205" s="602">
        <v>2210111</v>
      </c>
      <c r="B1205" s="80" t="s">
        <v>985</v>
      </c>
      <c r="C1205" s="550">
        <v>3341</v>
      </c>
    </row>
    <row r="1206" hidden="1" spans="1:3">
      <c r="A1206" s="602">
        <v>2210112</v>
      </c>
      <c r="B1206" s="80" t="s">
        <v>986</v>
      </c>
      <c r="C1206" s="550">
        <v>0</v>
      </c>
    </row>
    <row r="1207" hidden="1" spans="1:3">
      <c r="A1207" s="602">
        <v>2210113</v>
      </c>
      <c r="B1207" s="80" t="s">
        <v>987</v>
      </c>
      <c r="C1207" s="550">
        <v>0</v>
      </c>
    </row>
    <row r="1208" spans="1:3">
      <c r="A1208" s="602">
        <v>2210199</v>
      </c>
      <c r="B1208" s="80" t="s">
        <v>988</v>
      </c>
      <c r="C1208" s="550">
        <v>335</v>
      </c>
    </row>
    <row r="1209" spans="1:3">
      <c r="A1209" s="602">
        <v>22102</v>
      </c>
      <c r="B1209" s="80" t="s">
        <v>989</v>
      </c>
      <c r="C1209" s="550">
        <v>23308</v>
      </c>
    </row>
    <row r="1210" spans="1:3">
      <c r="A1210" s="602">
        <v>2210201</v>
      </c>
      <c r="B1210" s="80" t="s">
        <v>990</v>
      </c>
      <c r="C1210" s="550">
        <v>23308</v>
      </c>
    </row>
    <row r="1211" hidden="1" spans="1:3">
      <c r="A1211" s="602">
        <v>2210202</v>
      </c>
      <c r="B1211" s="80" t="s">
        <v>991</v>
      </c>
      <c r="C1211" s="550">
        <v>0</v>
      </c>
    </row>
    <row r="1212" hidden="1" spans="1:3">
      <c r="A1212" s="602">
        <v>2210203</v>
      </c>
      <c r="B1212" s="80" t="s">
        <v>992</v>
      </c>
      <c r="C1212" s="550">
        <v>0</v>
      </c>
    </row>
    <row r="1213" hidden="1" spans="1:3">
      <c r="A1213" s="602">
        <v>22103</v>
      </c>
      <c r="B1213" s="80" t="s">
        <v>993</v>
      </c>
      <c r="C1213" s="550">
        <v>0</v>
      </c>
    </row>
    <row r="1214" hidden="1" spans="1:3">
      <c r="A1214" s="602">
        <v>2210301</v>
      </c>
      <c r="B1214" s="80" t="s">
        <v>994</v>
      </c>
      <c r="C1214" s="550">
        <v>0</v>
      </c>
    </row>
    <row r="1215" hidden="1" spans="1:3">
      <c r="A1215" s="602">
        <v>2210302</v>
      </c>
      <c r="B1215" s="80" t="s">
        <v>995</v>
      </c>
      <c r="C1215" s="550">
        <v>0</v>
      </c>
    </row>
    <row r="1216" hidden="1" spans="1:3">
      <c r="A1216" s="602">
        <v>2210399</v>
      </c>
      <c r="B1216" s="80" t="s">
        <v>996</v>
      </c>
      <c r="C1216" s="550">
        <v>0</v>
      </c>
    </row>
    <row r="1217" spans="1:3">
      <c r="A1217" s="602">
        <v>222</v>
      </c>
      <c r="B1217" s="80" t="s">
        <v>997</v>
      </c>
      <c r="C1217" s="550">
        <v>188</v>
      </c>
    </row>
    <row r="1218" hidden="1" spans="1:3">
      <c r="A1218" s="602">
        <v>22201</v>
      </c>
      <c r="B1218" s="80" t="s">
        <v>998</v>
      </c>
      <c r="C1218" s="550">
        <v>0</v>
      </c>
    </row>
    <row r="1219" hidden="1" spans="1:3">
      <c r="A1219" s="602">
        <v>2220101</v>
      </c>
      <c r="B1219" s="80" t="s">
        <v>83</v>
      </c>
      <c r="C1219" s="550">
        <v>0</v>
      </c>
    </row>
    <row r="1220" hidden="1" spans="1:3">
      <c r="A1220" s="602">
        <v>2220102</v>
      </c>
      <c r="B1220" s="80" t="s">
        <v>84</v>
      </c>
      <c r="C1220" s="550">
        <v>0</v>
      </c>
    </row>
    <row r="1221" hidden="1" spans="1:3">
      <c r="A1221" s="602">
        <v>2220103</v>
      </c>
      <c r="B1221" s="80" t="s">
        <v>85</v>
      </c>
      <c r="C1221" s="550">
        <v>0</v>
      </c>
    </row>
    <row r="1222" hidden="1" spans="1:3">
      <c r="A1222" s="602">
        <v>2220104</v>
      </c>
      <c r="B1222" s="80" t="s">
        <v>999</v>
      </c>
      <c r="C1222" s="550">
        <v>0</v>
      </c>
    </row>
    <row r="1223" hidden="1" spans="1:3">
      <c r="A1223" s="602">
        <v>2220105</v>
      </c>
      <c r="B1223" s="80" t="s">
        <v>1000</v>
      </c>
      <c r="C1223" s="550">
        <v>0</v>
      </c>
    </row>
    <row r="1224" hidden="1" spans="1:3">
      <c r="A1224" s="602">
        <v>2220106</v>
      </c>
      <c r="B1224" s="80" t="s">
        <v>1001</v>
      </c>
      <c r="C1224" s="550">
        <v>0</v>
      </c>
    </row>
    <row r="1225" hidden="1" spans="1:3">
      <c r="A1225" s="602">
        <v>2220107</v>
      </c>
      <c r="B1225" s="80" t="s">
        <v>1002</v>
      </c>
      <c r="C1225" s="550">
        <v>0</v>
      </c>
    </row>
    <row r="1226" hidden="1" spans="1:3">
      <c r="A1226" s="602">
        <v>2220112</v>
      </c>
      <c r="B1226" s="80" t="s">
        <v>1003</v>
      </c>
      <c r="C1226" s="550">
        <v>0</v>
      </c>
    </row>
    <row r="1227" hidden="1" spans="1:3">
      <c r="A1227" s="602">
        <v>2220113</v>
      </c>
      <c r="B1227" s="80" t="s">
        <v>1004</v>
      </c>
      <c r="C1227" s="550">
        <v>0</v>
      </c>
    </row>
    <row r="1228" hidden="1" spans="1:3">
      <c r="A1228" s="602">
        <v>2220114</v>
      </c>
      <c r="B1228" s="80" t="s">
        <v>1005</v>
      </c>
      <c r="C1228" s="550">
        <v>0</v>
      </c>
    </row>
    <row r="1229" hidden="1" spans="1:3">
      <c r="A1229" s="602">
        <v>2220115</v>
      </c>
      <c r="B1229" s="80" t="s">
        <v>1006</v>
      </c>
      <c r="C1229" s="550">
        <v>0</v>
      </c>
    </row>
    <row r="1230" hidden="1" spans="1:3">
      <c r="A1230" s="602">
        <v>2220118</v>
      </c>
      <c r="B1230" s="80" t="s">
        <v>1007</v>
      </c>
      <c r="C1230" s="550">
        <v>0</v>
      </c>
    </row>
    <row r="1231" hidden="1" spans="1:3">
      <c r="A1231" s="602">
        <v>2220119</v>
      </c>
      <c r="B1231" s="80" t="s">
        <v>1008</v>
      </c>
      <c r="C1231" s="550">
        <v>0</v>
      </c>
    </row>
    <row r="1232" hidden="1" spans="1:3">
      <c r="A1232" s="602">
        <v>2220120</v>
      </c>
      <c r="B1232" s="80" t="s">
        <v>1009</v>
      </c>
      <c r="C1232" s="550">
        <v>0</v>
      </c>
    </row>
    <row r="1233" hidden="1" spans="1:3">
      <c r="A1233" s="602">
        <v>2220121</v>
      </c>
      <c r="B1233" s="80" t="s">
        <v>1010</v>
      </c>
      <c r="C1233" s="550">
        <v>0</v>
      </c>
    </row>
    <row r="1234" hidden="1" spans="1:3">
      <c r="A1234" s="602">
        <v>2220150</v>
      </c>
      <c r="B1234" s="80" t="s">
        <v>92</v>
      </c>
      <c r="C1234" s="550">
        <v>0</v>
      </c>
    </row>
    <row r="1235" hidden="1" spans="1:3">
      <c r="A1235" s="602">
        <v>2220199</v>
      </c>
      <c r="B1235" s="80" t="s">
        <v>1011</v>
      </c>
      <c r="C1235" s="550">
        <v>0</v>
      </c>
    </row>
    <row r="1236" hidden="1" spans="1:3">
      <c r="A1236" s="602">
        <v>22203</v>
      </c>
      <c r="B1236" s="80" t="s">
        <v>1012</v>
      </c>
      <c r="C1236" s="550">
        <v>0</v>
      </c>
    </row>
    <row r="1237" hidden="1" spans="1:3">
      <c r="A1237" s="602">
        <v>2220301</v>
      </c>
      <c r="B1237" s="80" t="s">
        <v>1013</v>
      </c>
      <c r="C1237" s="550">
        <v>0</v>
      </c>
    </row>
    <row r="1238" hidden="1" spans="1:3">
      <c r="A1238" s="602">
        <v>2220303</v>
      </c>
      <c r="B1238" s="80" t="s">
        <v>1014</v>
      </c>
      <c r="C1238" s="550">
        <v>0</v>
      </c>
    </row>
    <row r="1239" hidden="1" spans="1:3">
      <c r="A1239" s="602">
        <v>2220304</v>
      </c>
      <c r="B1239" s="80" t="s">
        <v>1015</v>
      </c>
      <c r="C1239" s="550">
        <v>0</v>
      </c>
    </row>
    <row r="1240" hidden="1" spans="1:3">
      <c r="A1240" s="602">
        <v>2220305</v>
      </c>
      <c r="B1240" s="80" t="s">
        <v>1016</v>
      </c>
      <c r="C1240" s="550">
        <v>0</v>
      </c>
    </row>
    <row r="1241" hidden="1" spans="1:3">
      <c r="A1241" s="602">
        <v>2220306</v>
      </c>
      <c r="B1241" s="80" t="s">
        <v>1017</v>
      </c>
      <c r="C1241" s="550">
        <v>0</v>
      </c>
    </row>
    <row r="1242" hidden="1" spans="1:3">
      <c r="A1242" s="602">
        <v>2220399</v>
      </c>
      <c r="B1242" s="80" t="s">
        <v>1018</v>
      </c>
      <c r="C1242" s="550">
        <v>0</v>
      </c>
    </row>
    <row r="1243" spans="1:3">
      <c r="A1243" s="602">
        <v>22204</v>
      </c>
      <c r="B1243" s="80" t="s">
        <v>1019</v>
      </c>
      <c r="C1243" s="550">
        <v>138</v>
      </c>
    </row>
    <row r="1244" spans="1:3">
      <c r="A1244" s="602">
        <v>2220401</v>
      </c>
      <c r="B1244" s="80" t="s">
        <v>1020</v>
      </c>
      <c r="C1244" s="550">
        <v>97</v>
      </c>
    </row>
    <row r="1245" hidden="1" spans="1:3">
      <c r="A1245" s="602">
        <v>2220402</v>
      </c>
      <c r="B1245" s="80" t="s">
        <v>1021</v>
      </c>
      <c r="C1245" s="550">
        <v>0</v>
      </c>
    </row>
    <row r="1246" hidden="1" spans="1:3">
      <c r="A1246" s="602">
        <v>2220403</v>
      </c>
      <c r="B1246" s="80" t="s">
        <v>1022</v>
      </c>
      <c r="C1246" s="550">
        <v>0</v>
      </c>
    </row>
    <row r="1247" hidden="1" spans="1:3">
      <c r="A1247" s="602">
        <v>2220404</v>
      </c>
      <c r="B1247" s="80" t="s">
        <v>1023</v>
      </c>
      <c r="C1247" s="550">
        <v>0</v>
      </c>
    </row>
    <row r="1248" spans="1:3">
      <c r="A1248" s="602">
        <v>2220499</v>
      </c>
      <c r="B1248" s="80" t="s">
        <v>1024</v>
      </c>
      <c r="C1248" s="550">
        <v>41</v>
      </c>
    </row>
    <row r="1249" spans="1:3">
      <c r="A1249" s="602">
        <v>22205</v>
      </c>
      <c r="B1249" s="80" t="s">
        <v>1025</v>
      </c>
      <c r="C1249" s="550">
        <v>50</v>
      </c>
    </row>
    <row r="1250" hidden="1" spans="1:3">
      <c r="A1250" s="602">
        <v>2220501</v>
      </c>
      <c r="B1250" s="80" t="s">
        <v>1026</v>
      </c>
      <c r="C1250" s="550">
        <v>0</v>
      </c>
    </row>
    <row r="1251" hidden="1" spans="1:3">
      <c r="A1251" s="602">
        <v>2220502</v>
      </c>
      <c r="B1251" s="80" t="s">
        <v>1027</v>
      </c>
      <c r="C1251" s="550">
        <v>0</v>
      </c>
    </row>
    <row r="1252" spans="1:3">
      <c r="A1252" s="602">
        <v>2220503</v>
      </c>
      <c r="B1252" s="80" t="s">
        <v>1028</v>
      </c>
      <c r="C1252" s="550">
        <v>50</v>
      </c>
    </row>
    <row r="1253" hidden="1" spans="1:3">
      <c r="A1253" s="602">
        <v>2220504</v>
      </c>
      <c r="B1253" s="80" t="s">
        <v>1029</v>
      </c>
      <c r="C1253" s="550">
        <v>0</v>
      </c>
    </row>
    <row r="1254" hidden="1" spans="1:3">
      <c r="A1254" s="602">
        <v>2220505</v>
      </c>
      <c r="B1254" s="80" t="s">
        <v>1030</v>
      </c>
      <c r="C1254" s="550">
        <v>0</v>
      </c>
    </row>
    <row r="1255" hidden="1" spans="1:3">
      <c r="A1255" s="602">
        <v>2220506</v>
      </c>
      <c r="B1255" s="80" t="s">
        <v>1031</v>
      </c>
      <c r="C1255" s="550">
        <v>0</v>
      </c>
    </row>
    <row r="1256" hidden="1" spans="1:3">
      <c r="A1256" s="602">
        <v>2220507</v>
      </c>
      <c r="B1256" s="80" t="s">
        <v>1032</v>
      </c>
      <c r="C1256" s="550">
        <v>0</v>
      </c>
    </row>
    <row r="1257" hidden="1" spans="1:3">
      <c r="A1257" s="602">
        <v>2220508</v>
      </c>
      <c r="B1257" s="80" t="s">
        <v>1033</v>
      </c>
      <c r="C1257" s="550">
        <v>0</v>
      </c>
    </row>
    <row r="1258" hidden="1" spans="1:3">
      <c r="A1258" s="602">
        <v>2220509</v>
      </c>
      <c r="B1258" s="80" t="s">
        <v>1034</v>
      </c>
      <c r="C1258" s="550">
        <v>0</v>
      </c>
    </row>
    <row r="1259" hidden="1" spans="1:3">
      <c r="A1259" s="602">
        <v>2220510</v>
      </c>
      <c r="B1259" s="80" t="s">
        <v>1035</v>
      </c>
      <c r="C1259" s="550">
        <v>0</v>
      </c>
    </row>
    <row r="1260" hidden="1" spans="1:3">
      <c r="A1260" s="602">
        <v>2220511</v>
      </c>
      <c r="B1260" s="80" t="s">
        <v>1036</v>
      </c>
      <c r="C1260" s="550">
        <v>0</v>
      </c>
    </row>
    <row r="1261" hidden="1" spans="1:3">
      <c r="A1261" s="602">
        <v>2220599</v>
      </c>
      <c r="B1261" s="80" t="s">
        <v>1037</v>
      </c>
      <c r="C1261" s="550">
        <v>0</v>
      </c>
    </row>
    <row r="1262" spans="1:3">
      <c r="A1262" s="602">
        <v>224</v>
      </c>
      <c r="B1262" s="80" t="s">
        <v>1038</v>
      </c>
      <c r="C1262" s="550">
        <v>6925</v>
      </c>
    </row>
    <row r="1263" spans="1:3">
      <c r="A1263" s="602">
        <v>22401</v>
      </c>
      <c r="B1263" s="80" t="s">
        <v>1039</v>
      </c>
      <c r="C1263" s="550">
        <v>3370</v>
      </c>
    </row>
    <row r="1264" spans="1:3">
      <c r="A1264" s="602">
        <v>2240101</v>
      </c>
      <c r="B1264" s="80" t="s">
        <v>83</v>
      </c>
      <c r="C1264" s="550">
        <v>1194</v>
      </c>
    </row>
    <row r="1265" hidden="1" spans="1:3">
      <c r="A1265" s="602">
        <v>2240102</v>
      </c>
      <c r="B1265" s="80" t="s">
        <v>84</v>
      </c>
      <c r="C1265" s="550">
        <v>0</v>
      </c>
    </row>
    <row r="1266" hidden="1" spans="1:3">
      <c r="A1266" s="602">
        <v>2240103</v>
      </c>
      <c r="B1266" s="80" t="s">
        <v>85</v>
      </c>
      <c r="C1266" s="550">
        <v>0</v>
      </c>
    </row>
    <row r="1267" hidden="1" spans="1:3">
      <c r="A1267" s="602">
        <v>2240104</v>
      </c>
      <c r="B1267" s="80" t="s">
        <v>1040</v>
      </c>
      <c r="C1267" s="550">
        <v>0</v>
      </c>
    </row>
    <row r="1268" hidden="1" spans="1:3">
      <c r="A1268" s="602">
        <v>2240105</v>
      </c>
      <c r="B1268" s="80" t="s">
        <v>1041</v>
      </c>
      <c r="C1268" s="550">
        <v>0</v>
      </c>
    </row>
    <row r="1269" spans="1:3">
      <c r="A1269" s="602">
        <v>2240106</v>
      </c>
      <c r="B1269" s="80" t="s">
        <v>1042</v>
      </c>
      <c r="C1269" s="550">
        <v>39</v>
      </c>
    </row>
    <row r="1270" hidden="1" spans="1:3">
      <c r="A1270" s="602">
        <v>2240108</v>
      </c>
      <c r="B1270" s="80" t="s">
        <v>1043</v>
      </c>
      <c r="C1270" s="550">
        <v>0</v>
      </c>
    </row>
    <row r="1271" hidden="1" spans="1:3">
      <c r="A1271" s="602">
        <v>2240109</v>
      </c>
      <c r="B1271" s="80" t="s">
        <v>1044</v>
      </c>
      <c r="C1271" s="550">
        <v>0</v>
      </c>
    </row>
    <row r="1272" spans="1:3">
      <c r="A1272" s="602">
        <v>2240150</v>
      </c>
      <c r="B1272" s="80" t="s">
        <v>92</v>
      </c>
      <c r="C1272" s="550">
        <v>2093</v>
      </c>
    </row>
    <row r="1273" spans="1:3">
      <c r="A1273" s="602">
        <v>2240199</v>
      </c>
      <c r="B1273" s="80" t="s">
        <v>1045</v>
      </c>
      <c r="C1273" s="550">
        <v>44</v>
      </c>
    </row>
    <row r="1274" hidden="1" spans="1:3">
      <c r="A1274" s="602">
        <v>22402</v>
      </c>
      <c r="B1274" s="80" t="s">
        <v>1046</v>
      </c>
      <c r="C1274" s="550">
        <v>0</v>
      </c>
    </row>
    <row r="1275" hidden="1" spans="1:3">
      <c r="A1275" s="602">
        <v>2240201</v>
      </c>
      <c r="B1275" s="80" t="s">
        <v>83</v>
      </c>
      <c r="C1275" s="550">
        <v>0</v>
      </c>
    </row>
    <row r="1276" hidden="1" spans="1:3">
      <c r="A1276" s="602">
        <v>2240202</v>
      </c>
      <c r="B1276" s="80" t="s">
        <v>84</v>
      </c>
      <c r="C1276" s="550">
        <v>0</v>
      </c>
    </row>
    <row r="1277" hidden="1" spans="1:3">
      <c r="A1277" s="602">
        <v>2240203</v>
      </c>
      <c r="B1277" s="80" t="s">
        <v>85</v>
      </c>
      <c r="C1277" s="550">
        <v>0</v>
      </c>
    </row>
    <row r="1278" hidden="1" spans="1:3">
      <c r="A1278" s="602">
        <v>2240204</v>
      </c>
      <c r="B1278" s="80" t="s">
        <v>1047</v>
      </c>
      <c r="C1278" s="550">
        <v>0</v>
      </c>
    </row>
    <row r="1279" hidden="1" spans="1:3">
      <c r="A1279" s="602">
        <v>2240250</v>
      </c>
      <c r="B1279" s="80" t="s">
        <v>92</v>
      </c>
      <c r="C1279" s="550">
        <v>0</v>
      </c>
    </row>
    <row r="1280" hidden="1" spans="1:3">
      <c r="A1280" s="602">
        <v>2240299</v>
      </c>
      <c r="B1280" s="80" t="s">
        <v>1048</v>
      </c>
      <c r="C1280" s="550">
        <v>0</v>
      </c>
    </row>
    <row r="1281" hidden="1" spans="1:3">
      <c r="A1281" s="602">
        <v>22404</v>
      </c>
      <c r="B1281" s="80" t="s">
        <v>1049</v>
      </c>
      <c r="C1281" s="550">
        <v>0</v>
      </c>
    </row>
    <row r="1282" hidden="1" spans="1:3">
      <c r="A1282" s="602">
        <v>2240401</v>
      </c>
      <c r="B1282" s="80" t="s">
        <v>83</v>
      </c>
      <c r="C1282" s="550">
        <v>0</v>
      </c>
    </row>
    <row r="1283" hidden="1" spans="1:3">
      <c r="A1283" s="602">
        <v>2240402</v>
      </c>
      <c r="B1283" s="80" t="s">
        <v>84</v>
      </c>
      <c r="C1283" s="550">
        <v>0</v>
      </c>
    </row>
    <row r="1284" hidden="1" spans="1:3">
      <c r="A1284" s="602">
        <v>2240403</v>
      </c>
      <c r="B1284" s="80" t="s">
        <v>85</v>
      </c>
      <c r="C1284" s="550">
        <v>0</v>
      </c>
    </row>
    <row r="1285" hidden="1" spans="1:3">
      <c r="A1285" s="602">
        <v>2240404</v>
      </c>
      <c r="B1285" s="80" t="s">
        <v>1050</v>
      </c>
      <c r="C1285" s="550">
        <v>0</v>
      </c>
    </row>
    <row r="1286" hidden="1" spans="1:3">
      <c r="A1286" s="602">
        <v>2240405</v>
      </c>
      <c r="B1286" s="80" t="s">
        <v>1051</v>
      </c>
      <c r="C1286" s="550">
        <v>0</v>
      </c>
    </row>
    <row r="1287" hidden="1" spans="1:3">
      <c r="A1287" s="602">
        <v>2240450</v>
      </c>
      <c r="B1287" s="80" t="s">
        <v>92</v>
      </c>
      <c r="C1287" s="550">
        <v>0</v>
      </c>
    </row>
    <row r="1288" hidden="1" spans="1:3">
      <c r="A1288" s="602">
        <v>2240499</v>
      </c>
      <c r="B1288" s="80" t="s">
        <v>1052</v>
      </c>
      <c r="C1288" s="550">
        <v>0</v>
      </c>
    </row>
    <row r="1289" hidden="1" spans="1:3">
      <c r="A1289" s="602">
        <v>22405</v>
      </c>
      <c r="B1289" s="80" t="s">
        <v>1053</v>
      </c>
      <c r="C1289" s="550">
        <v>0</v>
      </c>
    </row>
    <row r="1290" hidden="1" spans="1:3">
      <c r="A1290" s="602">
        <v>2240501</v>
      </c>
      <c r="B1290" s="80" t="s">
        <v>83</v>
      </c>
      <c r="C1290" s="550">
        <v>0</v>
      </c>
    </row>
    <row r="1291" hidden="1" spans="1:3">
      <c r="A1291" s="602">
        <v>2240502</v>
      </c>
      <c r="B1291" s="80" t="s">
        <v>84</v>
      </c>
      <c r="C1291" s="550">
        <v>0</v>
      </c>
    </row>
    <row r="1292" hidden="1" spans="1:3">
      <c r="A1292" s="602">
        <v>2240503</v>
      </c>
      <c r="B1292" s="80" t="s">
        <v>85</v>
      </c>
      <c r="C1292" s="550">
        <v>0</v>
      </c>
    </row>
    <row r="1293" hidden="1" spans="1:3">
      <c r="A1293" s="602">
        <v>2240504</v>
      </c>
      <c r="B1293" s="80" t="s">
        <v>1054</v>
      </c>
      <c r="C1293" s="550">
        <v>0</v>
      </c>
    </row>
    <row r="1294" hidden="1" spans="1:3">
      <c r="A1294" s="602">
        <v>2240505</v>
      </c>
      <c r="B1294" s="80" t="s">
        <v>1055</v>
      </c>
      <c r="C1294" s="550">
        <v>0</v>
      </c>
    </row>
    <row r="1295" hidden="1" spans="1:3">
      <c r="A1295" s="602">
        <v>2240506</v>
      </c>
      <c r="B1295" s="80" t="s">
        <v>1056</v>
      </c>
      <c r="C1295" s="550">
        <v>0</v>
      </c>
    </row>
    <row r="1296" hidden="1" spans="1:3">
      <c r="A1296" s="602">
        <v>2240507</v>
      </c>
      <c r="B1296" s="80" t="s">
        <v>1057</v>
      </c>
      <c r="C1296" s="550">
        <v>0</v>
      </c>
    </row>
    <row r="1297" hidden="1" spans="1:3">
      <c r="A1297" s="602">
        <v>2240508</v>
      </c>
      <c r="B1297" s="80" t="s">
        <v>1058</v>
      </c>
      <c r="C1297" s="550">
        <v>0</v>
      </c>
    </row>
    <row r="1298" hidden="1" spans="1:3">
      <c r="A1298" s="602">
        <v>2240509</v>
      </c>
      <c r="B1298" s="80" t="s">
        <v>1059</v>
      </c>
      <c r="C1298" s="550">
        <v>0</v>
      </c>
    </row>
    <row r="1299" hidden="1" spans="1:3">
      <c r="A1299" s="602">
        <v>2240510</v>
      </c>
      <c r="B1299" s="80" t="s">
        <v>1060</v>
      </c>
      <c r="C1299" s="550">
        <v>0</v>
      </c>
    </row>
    <row r="1300" hidden="1" spans="1:3">
      <c r="A1300" s="602">
        <v>2240550</v>
      </c>
      <c r="B1300" s="80" t="s">
        <v>1061</v>
      </c>
      <c r="C1300" s="550">
        <v>0</v>
      </c>
    </row>
    <row r="1301" hidden="1" spans="1:3">
      <c r="A1301" s="602">
        <v>2240599</v>
      </c>
      <c r="B1301" s="80" t="s">
        <v>1062</v>
      </c>
      <c r="C1301" s="550">
        <v>0</v>
      </c>
    </row>
    <row r="1302" spans="1:3">
      <c r="A1302" s="602">
        <v>22406</v>
      </c>
      <c r="B1302" s="80" t="s">
        <v>1063</v>
      </c>
      <c r="C1302" s="550">
        <v>2120</v>
      </c>
    </row>
    <row r="1303" spans="1:3">
      <c r="A1303" s="602">
        <v>2240601</v>
      </c>
      <c r="B1303" s="80" t="s">
        <v>1064</v>
      </c>
      <c r="C1303" s="550">
        <v>1397</v>
      </c>
    </row>
    <row r="1304" hidden="1" spans="1:3">
      <c r="A1304" s="602">
        <v>2240602</v>
      </c>
      <c r="B1304" s="80" t="s">
        <v>1065</v>
      </c>
      <c r="C1304" s="550">
        <v>0</v>
      </c>
    </row>
    <row r="1305" spans="1:3">
      <c r="A1305" s="602">
        <v>2240699</v>
      </c>
      <c r="B1305" s="80" t="s">
        <v>1066</v>
      </c>
      <c r="C1305" s="550">
        <v>723</v>
      </c>
    </row>
    <row r="1306" spans="1:3">
      <c r="A1306" s="602">
        <v>22407</v>
      </c>
      <c r="B1306" s="80" t="s">
        <v>1067</v>
      </c>
      <c r="C1306" s="550">
        <v>1435</v>
      </c>
    </row>
    <row r="1307" spans="1:3">
      <c r="A1307" s="602">
        <v>2240703</v>
      </c>
      <c r="B1307" s="80" t="s">
        <v>1068</v>
      </c>
      <c r="C1307" s="550">
        <v>1385</v>
      </c>
    </row>
    <row r="1308" hidden="1" spans="1:3">
      <c r="A1308" s="602">
        <v>2240704</v>
      </c>
      <c r="B1308" s="80" t="s">
        <v>1069</v>
      </c>
      <c r="C1308" s="550">
        <v>0</v>
      </c>
    </row>
    <row r="1309" spans="1:3">
      <c r="A1309" s="602">
        <v>2240799</v>
      </c>
      <c r="B1309" s="80" t="s">
        <v>1070</v>
      </c>
      <c r="C1309" s="550">
        <v>50</v>
      </c>
    </row>
    <row r="1310" hidden="1" spans="1:3">
      <c r="A1310" s="602">
        <v>22499</v>
      </c>
      <c r="B1310" s="80" t="s">
        <v>1071</v>
      </c>
      <c r="C1310" s="550">
        <v>0</v>
      </c>
    </row>
    <row r="1311" hidden="1" spans="1:3">
      <c r="A1311" s="602">
        <v>2249999</v>
      </c>
      <c r="B1311" s="80" t="s">
        <v>1072</v>
      </c>
      <c r="C1311" s="550">
        <v>0</v>
      </c>
    </row>
    <row r="1312" spans="1:3">
      <c r="A1312" s="602">
        <v>229</v>
      </c>
      <c r="B1312" s="80" t="s">
        <v>1073</v>
      </c>
      <c r="C1312" s="550">
        <v>1</v>
      </c>
    </row>
    <row r="1313" spans="1:3">
      <c r="A1313" s="602">
        <v>22999</v>
      </c>
      <c r="B1313" s="80" t="s">
        <v>939</v>
      </c>
      <c r="C1313" s="550">
        <v>1</v>
      </c>
    </row>
    <row r="1314" spans="1:3">
      <c r="A1314" s="602">
        <v>2299999</v>
      </c>
      <c r="B1314" s="80" t="s">
        <v>242</v>
      </c>
      <c r="C1314" s="550">
        <v>1</v>
      </c>
    </row>
    <row r="1315" spans="1:3">
      <c r="A1315" s="602">
        <v>232</v>
      </c>
      <c r="B1315" s="80" t="s">
        <v>1074</v>
      </c>
      <c r="C1315" s="550">
        <v>19908</v>
      </c>
    </row>
    <row r="1316" hidden="1" spans="1:3">
      <c r="A1316" s="602">
        <v>23201</v>
      </c>
      <c r="B1316" s="80" t="s">
        <v>1075</v>
      </c>
      <c r="C1316" s="550">
        <v>0</v>
      </c>
    </row>
    <row r="1317" hidden="1" spans="1:3">
      <c r="A1317" s="602">
        <v>2320101</v>
      </c>
      <c r="B1317" s="80" t="s">
        <v>1076</v>
      </c>
      <c r="C1317" s="550">
        <v>0</v>
      </c>
    </row>
    <row r="1318" hidden="1" spans="1:3">
      <c r="A1318" s="602">
        <v>23202</v>
      </c>
      <c r="B1318" s="80" t="s">
        <v>1077</v>
      </c>
      <c r="C1318" s="550">
        <v>0</v>
      </c>
    </row>
    <row r="1319" hidden="1" spans="1:3">
      <c r="A1319" s="602">
        <v>2320201</v>
      </c>
      <c r="B1319" s="80" t="s">
        <v>1078</v>
      </c>
      <c r="C1319" s="550">
        <v>0</v>
      </c>
    </row>
    <row r="1320" hidden="1" spans="1:3">
      <c r="A1320" s="602">
        <v>2320202</v>
      </c>
      <c r="B1320" s="80" t="s">
        <v>1079</v>
      </c>
      <c r="C1320" s="550">
        <v>0</v>
      </c>
    </row>
    <row r="1321" hidden="1" spans="1:3">
      <c r="A1321" s="602">
        <v>2320203</v>
      </c>
      <c r="B1321" s="80" t="s">
        <v>1080</v>
      </c>
      <c r="C1321" s="550">
        <v>0</v>
      </c>
    </row>
    <row r="1322" hidden="1" spans="1:3">
      <c r="A1322" s="602">
        <v>2320299</v>
      </c>
      <c r="B1322" s="80" t="s">
        <v>1081</v>
      </c>
      <c r="C1322" s="550">
        <v>0</v>
      </c>
    </row>
    <row r="1323" spans="1:3">
      <c r="A1323" s="602">
        <v>23203</v>
      </c>
      <c r="B1323" s="80" t="s">
        <v>1082</v>
      </c>
      <c r="C1323" s="550">
        <v>19908</v>
      </c>
    </row>
    <row r="1324" spans="1:3">
      <c r="A1324" s="602">
        <v>2320301</v>
      </c>
      <c r="B1324" s="80" t="s">
        <v>1083</v>
      </c>
      <c r="C1324" s="550">
        <v>19720</v>
      </c>
    </row>
    <row r="1325" hidden="1" spans="1:3">
      <c r="A1325" s="602">
        <v>2320302</v>
      </c>
      <c r="B1325" s="80" t="s">
        <v>1084</v>
      </c>
      <c r="C1325" s="550">
        <v>0</v>
      </c>
    </row>
    <row r="1326" spans="1:3">
      <c r="A1326" s="602">
        <v>2320303</v>
      </c>
      <c r="B1326" s="80" t="s">
        <v>1085</v>
      </c>
      <c r="C1326" s="550">
        <v>155</v>
      </c>
    </row>
    <row r="1327" spans="1:3">
      <c r="A1327" s="602">
        <v>2320399</v>
      </c>
      <c r="B1327" s="80" t="s">
        <v>1086</v>
      </c>
      <c r="C1327" s="550">
        <v>33</v>
      </c>
    </row>
    <row r="1328" spans="1:3">
      <c r="A1328" s="602">
        <v>233</v>
      </c>
      <c r="B1328" s="80" t="s">
        <v>1087</v>
      </c>
      <c r="C1328" s="550">
        <v>9</v>
      </c>
    </row>
    <row r="1329" hidden="1" spans="1:3">
      <c r="A1329" s="602">
        <v>23301</v>
      </c>
      <c r="B1329" s="80" t="s">
        <v>1088</v>
      </c>
      <c r="C1329" s="550">
        <v>0</v>
      </c>
    </row>
    <row r="1330" hidden="1" spans="1:3">
      <c r="A1330" s="602">
        <v>2330101</v>
      </c>
      <c r="B1330" s="80" t="s">
        <v>1089</v>
      </c>
      <c r="C1330" s="550">
        <v>0</v>
      </c>
    </row>
    <row r="1331" hidden="1" spans="1:3">
      <c r="A1331" s="602">
        <v>23302</v>
      </c>
      <c r="B1331" s="80" t="s">
        <v>1090</v>
      </c>
      <c r="C1331" s="550">
        <v>0</v>
      </c>
    </row>
    <row r="1332" hidden="1" spans="1:3">
      <c r="A1332" s="602">
        <v>2330201</v>
      </c>
      <c r="B1332" s="80" t="s">
        <v>1091</v>
      </c>
      <c r="C1332" s="550">
        <v>0</v>
      </c>
    </row>
    <row r="1333" spans="1:3">
      <c r="A1333" s="602">
        <v>23303</v>
      </c>
      <c r="B1333" s="80" t="s">
        <v>1092</v>
      </c>
      <c r="C1333" s="550">
        <v>9</v>
      </c>
    </row>
    <row r="1334" spans="1:3">
      <c r="A1334" s="602">
        <v>2330301</v>
      </c>
      <c r="B1334" s="80" t="s">
        <v>1093</v>
      </c>
      <c r="C1334" s="550">
        <v>9</v>
      </c>
    </row>
    <row r="1335" ht="30" customHeight="1" spans="2:3">
      <c r="B1335" s="603" t="s">
        <v>1106</v>
      </c>
      <c r="C1335" s="603"/>
    </row>
  </sheetData>
  <autoFilter xmlns:etc="http://www.wps.cn/officeDocument/2017/etCustomData" ref="A4:C1335" etc:filterBottomFollowUsedRange="0">
    <filterColumn colId="2">
      <filters>
        <filter val="1"/>
        <filter val="1901"/>
        <filter val="2"/>
        <filter val="3"/>
        <filter val="4"/>
        <filter val="504"/>
        <filter val="6104"/>
        <filter val="505"/>
        <filter val="905"/>
        <filter val="6"/>
        <filter val="7"/>
        <filter val="107"/>
        <filter val="1907"/>
        <filter val="8"/>
        <filter val="108"/>
        <filter val="1108"/>
        <filter val="3108"/>
        <filter val="19908"/>
        <filter val="9"/>
        <filter val="1909"/>
        <filter val="3109"/>
        <filter val="11910"/>
        <filter val="1111"/>
        <filter val="11511"/>
        <filter val="41511"/>
        <filter val="112"/>
        <filter val="512"/>
        <filter val="注：本表详细反映2025年区级一般公共预算支出情况，按《中华人民共和国预算法》要求细化到功能分类项级科目。"/>
        <filter val="113"/>
        <filter val="114"/>
        <filter val="115"/>
        <filter val="518"/>
        <filter val="1919"/>
        <filter val="120"/>
        <filter val="2120"/>
        <filter val="521"/>
        <filter val="1121"/>
        <filter val="123"/>
        <filter val="524"/>
        <filter val="924"/>
        <filter val="1524"/>
        <filter val="2124"/>
        <filter val="99924"/>
        <filter val="6925"/>
        <filter val="6527"/>
        <filter val="128"/>
        <filter val="2529"/>
        <filter val="6130"/>
        <filter val="11530"/>
        <filter val="131"/>
        <filter val="532"/>
        <filter val="133"/>
        <filter val="533"/>
        <filter val="9135"/>
        <filter val="136"/>
        <filter val="137"/>
        <filter val="537"/>
        <filter val="138"/>
        <filter val="938"/>
        <filter val="139"/>
        <filter val="539"/>
        <filter val="939"/>
        <filter val="140"/>
        <filter val="6540"/>
        <filter val="146142"/>
        <filter val="143"/>
        <filter val="543"/>
        <filter val="943"/>
        <filter val="1543"/>
        <filter val="1944"/>
        <filter val="7944"/>
        <filter val="1145"/>
        <filter val="2145"/>
        <filter val="146"/>
        <filter val="547"/>
        <filter val="1147"/>
        <filter val="149"/>
        <filter val="549"/>
        <filter val="949"/>
        <filter val="150"/>
        <filter val="950"/>
        <filter val="1150"/>
        <filter val="153"/>
        <filter val="1153"/>
        <filter val="2153"/>
        <filter val="554"/>
        <filter val="155"/>
        <filter val="555"/>
        <filter val="229955"/>
        <filter val="2156"/>
        <filter val="158"/>
        <filter val="958"/>
        <filter val="1160"/>
        <filter val="4160"/>
        <filter val="962"/>
        <filter val="18962"/>
        <filter val="163"/>
        <filter val="1963"/>
        <filter val="166"/>
        <filter val="168"/>
        <filter val="171"/>
        <filter val="571"/>
        <filter val="3173"/>
        <filter val="575"/>
        <filter val="975"/>
        <filter val="576"/>
        <filter val="577"/>
        <filter val="19977"/>
        <filter val="3579"/>
        <filter val="981"/>
        <filter val="12581"/>
        <filter val="1582"/>
        <filter val="3982"/>
        <filter val="44182"/>
        <filter val="5584"/>
        <filter val="185"/>
        <filter val="3585"/>
        <filter val="186"/>
        <filter val="187"/>
        <filter val="987"/>
        <filter val="1587"/>
        <filter val="188"/>
        <filter val="2189"/>
        <filter val="8991"/>
        <filter val="193"/>
        <filter val="2993"/>
        <filter val="1194"/>
        <filter val="195"/>
        <filter val="3995"/>
        <filter val="196598"/>
        <filter val="200"/>
        <filter val="600"/>
        <filter val="3600"/>
        <filter val="201"/>
        <filter val="1603"/>
        <filter val="206"/>
        <filter val="606"/>
        <filter val="208"/>
        <filter val="4608"/>
        <filter val="209"/>
        <filter val="1213"/>
        <filter val="214"/>
        <filter val="7614"/>
        <filter val="216"/>
        <filter val="10616"/>
        <filter val="217"/>
        <filter val="218"/>
        <filter val="219"/>
        <filter val="1220"/>
        <filter val="222"/>
        <filter val="223"/>
        <filter val="1624"/>
        <filter val="225"/>
        <filter val="625"/>
        <filter val="227"/>
        <filter val="1229"/>
        <filter val="3630"/>
        <filter val="231"/>
        <filter val="1232"/>
        <filter val="4236"/>
        <filter val="8637"/>
        <filter val="639"/>
        <filter val="640"/>
        <filter val="41641"/>
        <filter val="642"/>
        <filter val="1242"/>
        <filter val="39643"/>
        <filter val="1244"/>
        <filter val="3244"/>
        <filter val="245"/>
        <filter val="646"/>
        <filter val="3249"/>
        <filter val="252"/>
        <filter val="2252"/>
        <filter val="15652"/>
        <filter val="254"/>
        <filter val="255"/>
        <filter val="655"/>
        <filter val="19655"/>
        <filter val="258"/>
        <filter val="259"/>
        <filter val="3260"/>
        <filter val="1262"/>
        <filter val="263"/>
        <filter val="264"/>
        <filter val="664"/>
        <filter val="3266"/>
        <filter val="5668"/>
        <filter val="272"/>
        <filter val="47673"/>
        <filter val="6676"/>
        <filter val="24276"/>
        <filter val="679"/>
        <filter val="1280"/>
        <filter val="1680"/>
        <filter val="6281"/>
        <filter val="1682"/>
        <filter val="288"/>
        <filter val="688"/>
        <filter val="289"/>
        <filter val="290"/>
        <filter val="298"/>
        <filter val="301"/>
        <filter val="1307"/>
        <filter val="23308"/>
        <filter val="5311"/>
        <filter val="22712"/>
        <filter val="713"/>
        <filter val="4713"/>
        <filter val="316"/>
        <filter val="1316"/>
        <filter val="35316"/>
        <filter val="317"/>
        <filter val="320"/>
        <filter val="2720"/>
        <filter val="19720"/>
        <filter val="323"/>
        <filter val="723"/>
        <filter val="324"/>
        <filter val="726"/>
        <filter val="242327"/>
        <filter val="328"/>
        <filter val="332"/>
        <filter val="334"/>
        <filter val="1734"/>
        <filter val="335"/>
        <filter val="338"/>
        <filter val="72738"/>
        <filter val="8339"/>
        <filter val="14339"/>
        <filter val="740"/>
        <filter val="6340"/>
        <filter val="341"/>
        <filter val="3341"/>
        <filter val="24744"/>
        <filter val="1745"/>
        <filter val="346"/>
        <filter val="347"/>
        <filter val="747"/>
        <filter val="348"/>
        <filter val="349"/>
        <filter val="351"/>
        <filter val="31353"/>
        <filter val="354"/>
        <filter val="2356"/>
        <filter val="357"/>
        <filter val="2358"/>
        <filter val="10358"/>
        <filter val="760"/>
        <filter val="2761"/>
        <filter val="763"/>
        <filter val="364"/>
        <filter val="365"/>
        <filter val="366"/>
        <filter val="3367"/>
        <filter val="14769"/>
        <filter val="3370"/>
        <filter val="37376"/>
        <filter val="781"/>
        <filter val="17783"/>
        <filter val="3384"/>
        <filter val="1385"/>
        <filter val="9786"/>
        <filter val="4787"/>
        <filter val="3788"/>
        <filter val="790"/>
        <filter val="1790"/>
        <filter val="3390"/>
        <filter val="792"/>
        <filter val="1392"/>
        <filter val="794"/>
        <filter val="395"/>
        <filter val="944395"/>
        <filter val="14396"/>
        <filter val="397"/>
        <filter val="1397"/>
        <filter val="2797"/>
        <filter val="1798"/>
        <filter val="-1"/>
        <filter val="3000"/>
        <filter val="3400"/>
        <filter val="3001"/>
        <filter val="6801"/>
        <filter val="39801"/>
        <filter val="803"/>
        <filter val="1003"/>
        <filter val="1403"/>
        <filter val="20403"/>
        <filter val="1805"/>
        <filter val="4405"/>
        <filter val="807"/>
        <filter val="7408"/>
        <filter val="12008"/>
        <filter val="409"/>
        <filter val="10"/>
        <filter val="810"/>
        <filter val="2810"/>
        <filter val="412"/>
        <filter val="13"/>
        <filter val="413"/>
        <filter val="14"/>
        <filter val="15"/>
        <filter val="10415"/>
        <filter val="416"/>
        <filter val="816"/>
        <filter val="2818"/>
        <filter val="19"/>
        <filter val="1419"/>
        <filter val="20"/>
        <filter val="21"/>
        <filter val="22"/>
        <filter val="422"/>
        <filter val="21822"/>
        <filter val="24"/>
        <filter val="1824"/>
        <filter val="25"/>
        <filter val="26"/>
        <filter val="826"/>
        <filter val="27"/>
        <filter val="828"/>
        <filter val="8029"/>
        <filter val="8429"/>
        <filter val="9029"/>
        <filter val="31"/>
        <filter val="2431"/>
        <filter val="9431"/>
        <filter val="32"/>
        <filter val="33"/>
        <filter val="34"/>
        <filter val="35"/>
        <filter val="435"/>
        <filter val="1435"/>
        <filter val="2035"/>
        <filter val="36"/>
        <filter val="1038"/>
        <filter val="3438"/>
        <filter val="39"/>
        <filter val="40"/>
        <filter val="41"/>
        <filter val="42"/>
        <filter val="2042"/>
        <filter val="44"/>
        <filter val="93444"/>
        <filter val="446"/>
        <filter val="47"/>
        <filter val="1847"/>
        <filter val="2447"/>
        <filter val="4048"/>
        <filter val="449"/>
        <filter val="4049"/>
        <filter val="50"/>
        <filter val="2050"/>
        <filter val="51"/>
        <filter val="451"/>
        <filter val="52"/>
        <filter val="1452"/>
        <filter val="453"/>
        <filter val="853"/>
        <filter val="54"/>
        <filter val="4454"/>
        <filter val="2056"/>
        <filter val="59"/>
        <filter val="60"/>
        <filter val="62"/>
        <filter val="63"/>
        <filter val="8863"/>
        <filter val="39063"/>
        <filter val="64"/>
        <filter val="21464"/>
        <filter val="2465"/>
        <filter val="67"/>
        <filter val="31067"/>
        <filter val="91467"/>
        <filter val="68"/>
        <filter val="468"/>
        <filter val="24069"/>
        <filter val="70"/>
        <filter val="28870"/>
        <filter val="72"/>
        <filter val="873"/>
        <filter val="75"/>
        <filter val="1875"/>
        <filter val="876"/>
        <filter val="1479"/>
        <filter val="80"/>
        <filter val="14081"/>
        <filter val="17881"/>
        <filter val="82"/>
        <filter val="483"/>
        <filter val="84"/>
        <filter val="34484"/>
        <filter val="1485"/>
        <filter val="86"/>
        <filter val="1086"/>
        <filter val="41087"/>
        <filter val="489"/>
        <filter val="90"/>
        <filter val="7890"/>
        <filter val="91"/>
        <filter val="92"/>
        <filter val="1092"/>
        <filter val="93"/>
        <filter val="2093"/>
        <filter val="94"/>
        <filter val="3494"/>
        <filter val="496"/>
        <filter val="97"/>
        <filter val="1097"/>
        <filter val="42897"/>
        <filter val="2898"/>
      </filters>
    </filterColumn>
    <extLst/>
  </autoFilter>
  <mergeCells count="3">
    <mergeCell ref="A2:C2"/>
    <mergeCell ref="B3:C3"/>
    <mergeCell ref="B1335:C1335"/>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pane ySplit="4" topLeftCell="A5" activePane="bottomLeft" state="frozen"/>
      <selection/>
      <selection pane="bottomLeft" activeCell="F25" sqref="F25"/>
    </sheetView>
  </sheetViews>
  <sheetFormatPr defaultColWidth="10" defaultRowHeight="14.25" outlineLevelCol="5"/>
  <cols>
    <col min="1" max="1" width="33.3833333333333" style="118" customWidth="1"/>
    <col min="2" max="2" width="16.75" style="118" customWidth="1"/>
    <col min="3" max="4" width="21" style="118" customWidth="1"/>
    <col min="5" max="5" width="9.75" style="118" customWidth="1"/>
    <col min="6" max="6" width="15.3833333333333" style="118" customWidth="1"/>
    <col min="7" max="16384" width="10" style="118"/>
  </cols>
  <sheetData>
    <row r="1" s="115" customFormat="1" ht="20" customHeight="1" spans="1:1">
      <c r="A1" s="106" t="s">
        <v>3258</v>
      </c>
    </row>
    <row r="2" s="116" customFormat="1" ht="28.7" customHeight="1" spans="1:4">
      <c r="A2" s="119" t="s">
        <v>3259</v>
      </c>
      <c r="B2" s="119"/>
      <c r="C2" s="119"/>
      <c r="D2" s="119"/>
    </row>
    <row r="3" s="115" customFormat="1" ht="20" customHeight="1" spans="1:4">
      <c r="A3" s="120"/>
      <c r="B3" s="120"/>
      <c r="C3" s="120"/>
      <c r="D3" s="121" t="s">
        <v>3172</v>
      </c>
    </row>
    <row r="4" s="115" customFormat="1" ht="20" customHeight="1" spans="1:5">
      <c r="A4" s="122" t="s">
        <v>1109</v>
      </c>
      <c r="B4" s="122" t="s">
        <v>3260</v>
      </c>
      <c r="C4" s="122" t="s">
        <v>3261</v>
      </c>
      <c r="D4" s="122" t="s">
        <v>3262</v>
      </c>
      <c r="E4" s="129"/>
    </row>
    <row r="5" s="115" customFormat="1" ht="20" customHeight="1" spans="1:5">
      <c r="A5" s="123" t="s">
        <v>3263</v>
      </c>
      <c r="B5" s="124" t="s">
        <v>3264</v>
      </c>
      <c r="C5" s="125">
        <v>68.544</v>
      </c>
      <c r="D5" s="125">
        <v>68.544</v>
      </c>
      <c r="E5" s="129"/>
    </row>
    <row r="6" s="115" customFormat="1" ht="20" customHeight="1" spans="1:5">
      <c r="A6" s="123" t="s">
        <v>3265</v>
      </c>
      <c r="B6" s="124" t="s">
        <v>3180</v>
      </c>
      <c r="C6" s="125">
        <v>18.366</v>
      </c>
      <c r="D6" s="125">
        <v>18.366</v>
      </c>
      <c r="E6" s="129"/>
    </row>
    <row r="7" s="115" customFormat="1" ht="20" customHeight="1" spans="1:5">
      <c r="A7" s="123" t="s">
        <v>3266</v>
      </c>
      <c r="B7" s="124" t="s">
        <v>3181</v>
      </c>
      <c r="C7" s="125">
        <v>14.886</v>
      </c>
      <c r="D7" s="125">
        <v>14.886</v>
      </c>
      <c r="E7" s="129"/>
    </row>
    <row r="8" s="115" customFormat="1" ht="20" customHeight="1" spans="1:5">
      <c r="A8" s="123" t="s">
        <v>3267</v>
      </c>
      <c r="B8" s="124" t="s">
        <v>3268</v>
      </c>
      <c r="C8" s="126">
        <v>50.178</v>
      </c>
      <c r="D8" s="125">
        <v>50.178</v>
      </c>
      <c r="E8" s="129"/>
    </row>
    <row r="9" s="115" customFormat="1" ht="20" customHeight="1" spans="1:5">
      <c r="A9" s="123" t="s">
        <v>3266</v>
      </c>
      <c r="B9" s="124" t="s">
        <v>3183</v>
      </c>
      <c r="C9" s="125">
        <v>18.798</v>
      </c>
      <c r="D9" s="125">
        <v>18.798</v>
      </c>
      <c r="E9" s="129"/>
    </row>
    <row r="10" s="115" customFormat="1" ht="20" customHeight="1" spans="1:5">
      <c r="A10" s="123" t="s">
        <v>3269</v>
      </c>
      <c r="B10" s="124" t="s">
        <v>3270</v>
      </c>
      <c r="C10" s="125">
        <v>25.56</v>
      </c>
      <c r="D10" s="125">
        <v>25.56</v>
      </c>
      <c r="E10" s="129"/>
    </row>
    <row r="11" s="115" customFormat="1" ht="20" customHeight="1" spans="1:5">
      <c r="A11" s="123" t="s">
        <v>3265</v>
      </c>
      <c r="B11" s="124" t="s">
        <v>3271</v>
      </c>
      <c r="C11" s="125">
        <v>16.54</v>
      </c>
      <c r="D11" s="125">
        <v>16.54</v>
      </c>
      <c r="E11" s="129"/>
    </row>
    <row r="12" s="115" customFormat="1" ht="20" customHeight="1" spans="1:5">
      <c r="A12" s="123" t="s">
        <v>3267</v>
      </c>
      <c r="B12" s="124" t="s">
        <v>3272</v>
      </c>
      <c r="C12" s="125">
        <v>9.02</v>
      </c>
      <c r="D12" s="125">
        <v>9.02</v>
      </c>
      <c r="E12" s="129"/>
    </row>
    <row r="13" s="117" customFormat="1" ht="20" customHeight="1" spans="1:5">
      <c r="A13" s="123" t="s">
        <v>3273</v>
      </c>
      <c r="B13" s="124" t="s">
        <v>3274</v>
      </c>
      <c r="C13" s="125">
        <v>7.2585</v>
      </c>
      <c r="D13" s="125">
        <v>7.2585</v>
      </c>
      <c r="E13" s="130"/>
    </row>
    <row r="14" s="117" customFormat="1" ht="20" customHeight="1" spans="1:5">
      <c r="A14" s="123" t="s">
        <v>3265</v>
      </c>
      <c r="B14" s="124" t="s">
        <v>3275</v>
      </c>
      <c r="C14" s="125">
        <v>1.9762</v>
      </c>
      <c r="D14" s="125">
        <v>1.9762</v>
      </c>
      <c r="E14" s="130"/>
    </row>
    <row r="15" s="117" customFormat="1" ht="20" customHeight="1" spans="1:5">
      <c r="A15" s="123" t="s">
        <v>3267</v>
      </c>
      <c r="B15" s="124" t="s">
        <v>3276</v>
      </c>
      <c r="C15" s="125">
        <v>5.2823</v>
      </c>
      <c r="D15" s="125">
        <v>5.2823</v>
      </c>
      <c r="E15" s="130"/>
    </row>
    <row r="16" s="115" customFormat="1" ht="20" customHeight="1" spans="1:5">
      <c r="A16" s="123" t="s">
        <v>3277</v>
      </c>
      <c r="B16" s="124" t="s">
        <v>3278</v>
      </c>
      <c r="C16" s="125">
        <v>18.4</v>
      </c>
      <c r="D16" s="125">
        <v>18.4</v>
      </c>
      <c r="E16" s="129"/>
    </row>
    <row r="17" s="115" customFormat="1" ht="20" customHeight="1" spans="1:5">
      <c r="A17" s="123" t="s">
        <v>3265</v>
      </c>
      <c r="B17" s="124" t="s">
        <v>3279</v>
      </c>
      <c r="C17" s="125">
        <v>10</v>
      </c>
      <c r="D17" s="125">
        <v>10</v>
      </c>
      <c r="E17" s="129"/>
    </row>
    <row r="18" s="115" customFormat="1" ht="20" customHeight="1" spans="1:5">
      <c r="A18" s="123" t="s">
        <v>3280</v>
      </c>
      <c r="B18" s="124"/>
      <c r="C18" s="125">
        <v>9</v>
      </c>
      <c r="D18" s="125">
        <v>9</v>
      </c>
      <c r="E18" s="129"/>
    </row>
    <row r="19" s="115" customFormat="1" ht="20" customHeight="1" spans="1:5">
      <c r="A19" s="123" t="s">
        <v>3281</v>
      </c>
      <c r="B19" s="124" t="s">
        <v>3282</v>
      </c>
      <c r="C19" s="125">
        <v>1</v>
      </c>
      <c r="D19" s="125">
        <v>1</v>
      </c>
      <c r="E19" s="129"/>
    </row>
    <row r="20" s="115" customFormat="1" ht="20" customHeight="1" spans="1:5">
      <c r="A20" s="123" t="s">
        <v>3267</v>
      </c>
      <c r="B20" s="124" t="s">
        <v>3283</v>
      </c>
      <c r="C20" s="125">
        <v>8.4</v>
      </c>
      <c r="D20" s="125">
        <v>8.4</v>
      </c>
      <c r="E20" s="129"/>
    </row>
    <row r="21" s="115" customFormat="1" ht="20" customHeight="1" spans="1:5">
      <c r="A21" s="123" t="s">
        <v>3280</v>
      </c>
      <c r="B21" s="124"/>
      <c r="C21" s="125">
        <v>7.56</v>
      </c>
      <c r="D21" s="125">
        <v>7.56</v>
      </c>
      <c r="E21" s="129"/>
    </row>
    <row r="22" s="115" customFormat="1" ht="20" customHeight="1" spans="1:5">
      <c r="A22" s="123" t="s">
        <v>3284</v>
      </c>
      <c r="B22" s="124" t="s">
        <v>3285</v>
      </c>
      <c r="C22" s="125">
        <v>0.84</v>
      </c>
      <c r="D22" s="125">
        <v>0.84</v>
      </c>
      <c r="E22" s="129"/>
    </row>
    <row r="23" s="115" customFormat="1" ht="20" customHeight="1" spans="1:6">
      <c r="A23" s="123" t="s">
        <v>3286</v>
      </c>
      <c r="B23" s="124" t="s">
        <v>3287</v>
      </c>
      <c r="C23" s="125">
        <v>9.2</v>
      </c>
      <c r="D23" s="125">
        <v>9.2</v>
      </c>
      <c r="E23" s="129"/>
      <c r="F23" s="131"/>
    </row>
    <row r="24" s="115" customFormat="1" ht="20" customHeight="1" spans="1:5">
      <c r="A24" s="123" t="s">
        <v>3265</v>
      </c>
      <c r="B24" s="124" t="s">
        <v>3288</v>
      </c>
      <c r="C24" s="125">
        <v>2.2</v>
      </c>
      <c r="D24" s="125">
        <v>2.2</v>
      </c>
      <c r="E24" s="129"/>
    </row>
    <row r="25" s="115" customFormat="1" ht="20" customHeight="1" spans="1:5">
      <c r="A25" s="123" t="s">
        <v>3267</v>
      </c>
      <c r="B25" s="124" t="s">
        <v>3289</v>
      </c>
      <c r="C25" s="125">
        <v>7</v>
      </c>
      <c r="D25" s="125">
        <v>7</v>
      </c>
      <c r="E25" s="129"/>
    </row>
    <row r="26" s="115" customFormat="1" ht="70" customHeight="1" spans="1:4">
      <c r="A26" s="127" t="s">
        <v>3290</v>
      </c>
      <c r="B26" s="128"/>
      <c r="C26" s="128"/>
      <c r="D26" s="128"/>
    </row>
  </sheetData>
  <sheetProtection formatCells="0" insertHyperlinks="0" autoFilter="0"/>
  <mergeCells count="2">
    <mergeCell ref="A2:D2"/>
    <mergeCell ref="A26:D26"/>
  </mergeCells>
  <printOptions horizontalCentered="1"/>
  <pageMargins left="0.393055555555556" right="0.393055555555556" top="0.511805555555556" bottom="0.393055555555556" header="0" footer="0"/>
  <pageSetup paperSize="9" orientation="portrait"/>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I25" sqref="I25"/>
    </sheetView>
  </sheetViews>
  <sheetFormatPr defaultColWidth="10" defaultRowHeight="14.25" outlineLevelCol="4"/>
  <cols>
    <col min="1" max="1" width="42.775" style="105" customWidth="1"/>
    <col min="2" max="5" width="13.3833333333333" style="105" customWidth="1"/>
    <col min="6" max="6" width="9.75" style="105" customWidth="1"/>
    <col min="7" max="16384" width="10" style="105"/>
  </cols>
  <sheetData>
    <row r="1" s="103" customFormat="1" ht="20" customHeight="1" spans="1:4">
      <c r="A1" s="106" t="s">
        <v>3291</v>
      </c>
      <c r="B1" s="107"/>
      <c r="C1" s="107"/>
      <c r="D1" s="107"/>
    </row>
    <row r="2" s="104" customFormat="1" ht="28.7" customHeight="1" spans="1:5">
      <c r="A2" s="108" t="s">
        <v>3292</v>
      </c>
      <c r="B2" s="108"/>
      <c r="C2" s="108"/>
      <c r="D2" s="108"/>
      <c r="E2" s="108"/>
    </row>
    <row r="3" s="103" customFormat="1" ht="20" customHeight="1" spans="2:5">
      <c r="B3" s="109"/>
      <c r="C3" s="109"/>
      <c r="D3" s="109"/>
      <c r="E3" s="114" t="s">
        <v>3172</v>
      </c>
    </row>
    <row r="4" s="103" customFormat="1" ht="20" customHeight="1" spans="1:5">
      <c r="A4" s="110" t="s">
        <v>3293</v>
      </c>
      <c r="B4" s="110" t="s">
        <v>3294</v>
      </c>
      <c r="C4" s="110" t="s">
        <v>3295</v>
      </c>
      <c r="D4" s="110" t="s">
        <v>3296</v>
      </c>
      <c r="E4" s="110" t="s">
        <v>3297</v>
      </c>
    </row>
    <row r="5" s="103" customFormat="1" ht="20" customHeight="1" spans="1:5">
      <c r="A5" s="111" t="s">
        <v>3298</v>
      </c>
      <c r="B5" s="110" t="s">
        <v>3179</v>
      </c>
      <c r="C5" s="112">
        <v>271.01</v>
      </c>
      <c r="D5" s="112">
        <v>271.01</v>
      </c>
      <c r="E5" s="110"/>
    </row>
    <row r="6" s="103" customFormat="1" ht="20" customHeight="1" spans="1:5">
      <c r="A6" s="111" t="s">
        <v>3299</v>
      </c>
      <c r="B6" s="110" t="s">
        <v>3180</v>
      </c>
      <c r="C6" s="112">
        <v>67.96</v>
      </c>
      <c r="D6" s="112">
        <v>67.96</v>
      </c>
      <c r="E6" s="110"/>
    </row>
    <row r="7" s="103" customFormat="1" ht="20" customHeight="1" spans="1:5">
      <c r="A7" s="111" t="s">
        <v>3300</v>
      </c>
      <c r="B7" s="110" t="s">
        <v>3181</v>
      </c>
      <c r="C7" s="112">
        <v>203.05</v>
      </c>
      <c r="D7" s="112">
        <v>203.05</v>
      </c>
      <c r="E7" s="110"/>
    </row>
    <row r="8" s="103" customFormat="1" ht="20" customHeight="1" spans="1:5">
      <c r="A8" s="111" t="s">
        <v>3301</v>
      </c>
      <c r="B8" s="110" t="s">
        <v>3182</v>
      </c>
      <c r="C8" s="113"/>
      <c r="D8" s="113"/>
      <c r="E8" s="110"/>
    </row>
    <row r="9" s="103" customFormat="1" ht="20" customHeight="1" spans="1:5">
      <c r="A9" s="111" t="s">
        <v>3299</v>
      </c>
      <c r="B9" s="110" t="s">
        <v>3183</v>
      </c>
      <c r="C9" s="113"/>
      <c r="D9" s="113"/>
      <c r="E9" s="110"/>
    </row>
    <row r="10" s="103" customFormat="1" ht="20" customHeight="1" spans="1:5">
      <c r="A10" s="111" t="s">
        <v>3300</v>
      </c>
      <c r="B10" s="110" t="s">
        <v>3184</v>
      </c>
      <c r="C10" s="113"/>
      <c r="D10" s="113"/>
      <c r="E10" s="110"/>
    </row>
    <row r="11" s="103" customFormat="1" ht="41.45" customHeight="1" spans="1:5">
      <c r="A11" s="109" t="s">
        <v>3302</v>
      </c>
      <c r="B11" s="109"/>
      <c r="C11" s="109"/>
      <c r="D11" s="109"/>
      <c r="E11" s="109"/>
    </row>
  </sheetData>
  <sheetProtection formatCells="0" insertHyperlinks="0" autoFilter="0"/>
  <mergeCells count="2">
    <mergeCell ref="A2:E2"/>
    <mergeCell ref="A11:E11"/>
  </mergeCells>
  <printOptions horizontalCentered="1"/>
  <pageMargins left="0.393055555555556" right="0.393055555555556" top="0.393055555555556" bottom="0.393055555555556" header="0" footer="0"/>
  <pageSetup paperSize="9" orientation="portrait"/>
  <headerFooter>
    <oddFooter>&amp;C&amp;P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pane ySplit="5" topLeftCell="A6" activePane="bottomLeft" state="frozen"/>
      <selection/>
      <selection pane="bottomLeft" activeCell="G27" sqref="G27"/>
    </sheetView>
  </sheetViews>
  <sheetFormatPr defaultColWidth="10" defaultRowHeight="15" outlineLevelCol="5"/>
  <cols>
    <col min="1" max="1" width="5.88333333333333" style="90" customWidth="1"/>
    <col min="2" max="2" width="10.25" style="90" customWidth="1"/>
    <col min="3" max="3" width="33.1333333333333" style="90" customWidth="1"/>
    <col min="4" max="6" width="14.6333333333333" style="90" customWidth="1"/>
    <col min="7" max="7" width="9.75" style="90" customWidth="1"/>
    <col min="8" max="16384" width="10" style="90"/>
  </cols>
  <sheetData>
    <row r="1" s="90" customFormat="1" ht="19.5" customHeight="1" spans="1:2">
      <c r="A1" s="93" t="s">
        <v>3303</v>
      </c>
      <c r="B1" s="93"/>
    </row>
    <row r="2" s="91" customFormat="1" ht="28.7" customHeight="1" spans="1:6">
      <c r="A2" s="94" t="s">
        <v>3304</v>
      </c>
      <c r="B2" s="94"/>
      <c r="C2" s="94"/>
      <c r="D2" s="94"/>
      <c r="E2" s="94"/>
      <c r="F2" s="94"/>
    </row>
    <row r="3" s="92" customFormat="1" ht="28.7" customHeight="1" spans="1:6">
      <c r="A3" s="95" t="s">
        <v>3305</v>
      </c>
      <c r="B3" s="95"/>
      <c r="C3" s="95"/>
      <c r="D3" s="95"/>
      <c r="E3" s="95"/>
      <c r="F3" s="95"/>
    </row>
    <row r="4" s="92" customFormat="1" ht="14.25" customHeight="1" spans="1:6">
      <c r="A4" s="96" t="s">
        <v>3172</v>
      </c>
      <c r="B4" s="96"/>
      <c r="C4" s="96"/>
      <c r="D4" s="96"/>
      <c r="E4" s="96"/>
      <c r="F4" s="96"/>
    </row>
    <row r="5" s="92" customFormat="1" ht="20" customHeight="1" spans="1:6">
      <c r="A5" s="97" t="s">
        <v>3306</v>
      </c>
      <c r="B5" s="97" t="s">
        <v>3307</v>
      </c>
      <c r="C5" s="97" t="s">
        <v>3308</v>
      </c>
      <c r="D5" s="97" t="s">
        <v>3309</v>
      </c>
      <c r="E5" s="97" t="s">
        <v>3310</v>
      </c>
      <c r="F5" s="97" t="s">
        <v>3311</v>
      </c>
    </row>
    <row r="6" s="92" customFormat="1" ht="20" customHeight="1" spans="1:6">
      <c r="A6" s="97">
        <v>1</v>
      </c>
      <c r="B6" s="98"/>
      <c r="C6" s="99"/>
      <c r="D6" s="98"/>
      <c r="E6" s="97"/>
      <c r="F6" s="98"/>
    </row>
    <row r="7" s="92" customFormat="1" ht="20" customHeight="1" spans="1:6">
      <c r="A7" s="97">
        <v>2</v>
      </c>
      <c r="B7" s="98"/>
      <c r="C7" s="99"/>
      <c r="D7" s="98"/>
      <c r="E7" s="97"/>
      <c r="F7" s="98"/>
    </row>
    <row r="8" s="92" customFormat="1" ht="20" customHeight="1" spans="1:6">
      <c r="A8" s="97">
        <v>3</v>
      </c>
      <c r="B8" s="100"/>
      <c r="C8" s="100"/>
      <c r="D8" s="100"/>
      <c r="E8" s="100"/>
      <c r="F8" s="102"/>
    </row>
    <row r="9" s="92" customFormat="1" ht="33" customHeight="1" spans="1:6">
      <c r="A9" s="101" t="s">
        <v>3312</v>
      </c>
      <c r="B9" s="101"/>
      <c r="C9" s="101"/>
      <c r="D9" s="101"/>
      <c r="E9" s="101"/>
      <c r="F9" s="101"/>
    </row>
  </sheetData>
  <sheetProtection formatCells="0" insertHyperlinks="0" autoFilter="0"/>
  <mergeCells count="4">
    <mergeCell ref="A2:F2"/>
    <mergeCell ref="A3:F3"/>
    <mergeCell ref="A4:F4"/>
    <mergeCell ref="A9:F9"/>
  </mergeCells>
  <printOptions horizontalCentered="1"/>
  <pageMargins left="0.393055555555556" right="0.393055555555556" top="0.511805555555556" bottom="0.393055555555556" header="0" footer="0"/>
  <pageSetup paperSize="9" orientation="portrait"/>
  <headerFooter>
    <oddFooter>&amp;C&amp;P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7" sqref="B7"/>
    </sheetView>
  </sheetViews>
  <sheetFormatPr defaultColWidth="9" defaultRowHeight="15" outlineLevelCol="6"/>
  <cols>
    <col min="1" max="1" width="6.10833333333333" style="67" customWidth="1"/>
    <col min="2" max="4" width="9" style="67"/>
    <col min="5" max="5" width="17.3333333333333" style="67" customWidth="1"/>
    <col min="6" max="6" width="22.225" style="67" customWidth="1"/>
    <col min="7" max="7" width="13.775" style="67" customWidth="1"/>
    <col min="8" max="16384" width="9" style="67"/>
  </cols>
  <sheetData>
    <row r="1" s="66" customFormat="1" ht="20" customHeight="1" spans="1:7">
      <c r="A1" s="68" t="s">
        <v>3313</v>
      </c>
      <c r="B1" s="68"/>
      <c r="C1" s="68"/>
      <c r="D1" s="68"/>
      <c r="E1" s="68"/>
      <c r="F1" s="68"/>
      <c r="G1" s="68"/>
    </row>
    <row r="2" ht="27" spans="1:7">
      <c r="A2" s="69" t="s">
        <v>3314</v>
      </c>
      <c r="B2" s="70"/>
      <c r="C2" s="70"/>
      <c r="D2" s="70"/>
      <c r="E2" s="70"/>
      <c r="F2" s="70"/>
      <c r="G2" s="70"/>
    </row>
    <row r="3" spans="1:7">
      <c r="A3" s="71"/>
      <c r="B3" s="71"/>
      <c r="C3" s="71"/>
      <c r="D3" s="71"/>
      <c r="E3" s="71"/>
      <c r="F3" s="71"/>
      <c r="G3" s="71"/>
    </row>
    <row r="4" s="66" customFormat="1" ht="20" customHeight="1" spans="1:7">
      <c r="A4" s="68"/>
      <c r="B4" s="72"/>
      <c r="C4" s="72"/>
      <c r="D4" s="72"/>
      <c r="E4" s="72"/>
      <c r="F4" s="72"/>
      <c r="G4" s="83" t="s">
        <v>1211</v>
      </c>
    </row>
    <row r="5" s="66" customFormat="1" ht="20" customHeight="1" spans="1:7">
      <c r="A5" s="73" t="s">
        <v>3315</v>
      </c>
      <c r="B5" s="74" t="s">
        <v>3316</v>
      </c>
      <c r="C5" s="75" t="s">
        <v>3317</v>
      </c>
      <c r="D5" s="76" t="s">
        <v>3318</v>
      </c>
      <c r="E5" s="76"/>
      <c r="F5" s="84"/>
      <c r="G5" s="85" t="s">
        <v>3319</v>
      </c>
    </row>
    <row r="6" s="66" customFormat="1" ht="20" customHeight="1" spans="1:7">
      <c r="A6" s="77"/>
      <c r="B6" s="74"/>
      <c r="C6" s="76"/>
      <c r="D6" s="76" t="s">
        <v>3320</v>
      </c>
      <c r="E6" s="75" t="s">
        <v>3321</v>
      </c>
      <c r="F6" s="86" t="s">
        <v>3322</v>
      </c>
      <c r="G6" s="87"/>
    </row>
    <row r="7" s="66" customFormat="1" ht="20" customHeight="1" spans="1:7">
      <c r="A7" s="78">
        <v>2026</v>
      </c>
      <c r="B7" s="79">
        <v>2199</v>
      </c>
      <c r="C7" s="80"/>
      <c r="D7" s="80">
        <v>1929</v>
      </c>
      <c r="E7" s="80"/>
      <c r="F7" s="88">
        <v>1929</v>
      </c>
      <c r="G7" s="89">
        <v>270</v>
      </c>
    </row>
    <row r="8" s="66" customFormat="1" ht="20" customHeight="1" spans="1:7">
      <c r="A8" s="78">
        <v>2025</v>
      </c>
      <c r="B8" s="79">
        <v>2203</v>
      </c>
      <c r="C8" s="80"/>
      <c r="D8" s="80">
        <v>1931</v>
      </c>
      <c r="E8" s="80"/>
      <c r="F8" s="88">
        <v>1931</v>
      </c>
      <c r="G8" s="89">
        <v>272</v>
      </c>
    </row>
    <row r="9" s="66" customFormat="1" ht="20" customHeight="1" spans="1:7">
      <c r="A9" s="81" t="s">
        <v>3323</v>
      </c>
      <c r="B9" s="82"/>
      <c r="C9" s="82"/>
      <c r="D9" s="82"/>
      <c r="E9" s="82"/>
      <c r="F9" s="82"/>
      <c r="G9" s="81"/>
    </row>
  </sheetData>
  <sheetProtection formatCells="0" insertHyperlinks="0" autoFilter="0"/>
  <mergeCells count="7">
    <mergeCell ref="A2:G2"/>
    <mergeCell ref="D5:F5"/>
    <mergeCell ref="A9:G9"/>
    <mergeCell ref="A5:A6"/>
    <mergeCell ref="B5:B6"/>
    <mergeCell ref="C5:C6"/>
    <mergeCell ref="G5:G6"/>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4"/>
  <sheetViews>
    <sheetView workbookViewId="0">
      <selection activeCell="C19" sqref="C19"/>
    </sheetView>
  </sheetViews>
  <sheetFormatPr defaultColWidth="9" defaultRowHeight="14.25" outlineLevelCol="5"/>
  <cols>
    <col min="1" max="1" width="43.5" style="59" customWidth="1"/>
    <col min="2" max="2" width="29.75" style="59" customWidth="1"/>
    <col min="3" max="3" width="51.25" style="59" customWidth="1"/>
    <col min="4" max="4" width="18.25" style="59" customWidth="1"/>
    <col min="5" max="5" width="16.1333333333333" style="59" customWidth="1"/>
    <col min="6" max="16384" width="9" style="59"/>
  </cols>
  <sheetData>
    <row r="1" s="58" customFormat="1" ht="15.75" spans="1:1">
      <c r="A1" s="58" t="s">
        <v>3324</v>
      </c>
    </row>
    <row r="2" ht="27" spans="1:6">
      <c r="A2" s="60" t="s">
        <v>3325</v>
      </c>
      <c r="B2" s="60"/>
      <c r="C2" s="60"/>
      <c r="D2" s="60"/>
      <c r="E2" s="60"/>
      <c r="F2" s="59">
        <v>10000</v>
      </c>
    </row>
    <row r="3" s="58" customFormat="1" ht="15.75" spans="5:5">
      <c r="E3" s="65" t="s">
        <v>1564</v>
      </c>
    </row>
    <row r="4" s="58" customFormat="1" ht="15.75" spans="1:5">
      <c r="A4" s="61" t="s">
        <v>3326</v>
      </c>
      <c r="B4" s="61" t="s">
        <v>3327</v>
      </c>
      <c r="C4" s="61"/>
      <c r="D4" s="61" t="s">
        <v>3328</v>
      </c>
      <c r="E4" s="61" t="s">
        <v>3329</v>
      </c>
    </row>
    <row r="5" s="58" customFormat="1" ht="15.75" spans="1:5">
      <c r="A5" s="62" t="s">
        <v>3330</v>
      </c>
      <c r="B5" s="63"/>
      <c r="C5" s="63"/>
      <c r="D5" s="63">
        <v>73286.78764</v>
      </c>
      <c r="E5" s="63">
        <v>67071.511237</v>
      </c>
    </row>
    <row r="6" s="58" customFormat="1" ht="15.75" spans="1:5">
      <c r="A6" s="63" t="s">
        <v>3331</v>
      </c>
      <c r="B6" s="64" t="s">
        <v>2665</v>
      </c>
      <c r="C6" s="63"/>
      <c r="D6" s="63">
        <v>11592.258205</v>
      </c>
      <c r="E6" s="63">
        <v>11018.853711</v>
      </c>
    </row>
    <row r="7" s="58" customFormat="1" ht="15.75" spans="1:5">
      <c r="A7" s="63"/>
      <c r="B7" s="63" t="s">
        <v>3332</v>
      </c>
      <c r="C7" s="63" t="s">
        <v>3333</v>
      </c>
      <c r="D7" s="63">
        <v>3978.335341</v>
      </c>
      <c r="E7" s="63">
        <v>3784.393445</v>
      </c>
    </row>
    <row r="8" s="58" customFormat="1" ht="15.75" spans="1:5">
      <c r="A8" s="63"/>
      <c r="B8" s="63" t="s">
        <v>3332</v>
      </c>
      <c r="C8" s="63" t="s">
        <v>3334</v>
      </c>
      <c r="D8" s="63">
        <v>3107.522864</v>
      </c>
      <c r="E8" s="63">
        <v>2728.153266</v>
      </c>
    </row>
    <row r="9" s="58" customFormat="1" ht="15.75" spans="1:5">
      <c r="A9" s="63"/>
      <c r="B9" s="63" t="s">
        <v>3332</v>
      </c>
      <c r="C9" s="63" t="s">
        <v>3335</v>
      </c>
      <c r="D9" s="63">
        <v>2803</v>
      </c>
      <c r="E9" s="63">
        <v>2802.907</v>
      </c>
    </row>
    <row r="10" s="58" customFormat="1" ht="15.75" spans="1:5">
      <c r="A10" s="63"/>
      <c r="B10" s="63" t="s">
        <v>3332</v>
      </c>
      <c r="C10" s="63" t="s">
        <v>3336</v>
      </c>
      <c r="D10" s="63">
        <v>1703.4</v>
      </c>
      <c r="E10" s="63">
        <v>1703.4</v>
      </c>
    </row>
    <row r="11" s="58" customFormat="1" ht="15.75" spans="1:5">
      <c r="A11" s="63" t="s">
        <v>3337</v>
      </c>
      <c r="B11" s="64" t="s">
        <v>2665</v>
      </c>
      <c r="C11" s="63"/>
      <c r="D11" s="63">
        <v>25630.4</v>
      </c>
      <c r="E11" s="63">
        <v>24127.7</v>
      </c>
    </row>
    <row r="12" s="58" customFormat="1" ht="15.75" spans="1:5">
      <c r="A12" s="63"/>
      <c r="B12" s="63" t="s">
        <v>3338</v>
      </c>
      <c r="C12" s="63" t="s">
        <v>3339</v>
      </c>
      <c r="D12" s="63">
        <v>349</v>
      </c>
      <c r="E12" s="63">
        <v>349</v>
      </c>
    </row>
    <row r="13" s="58" customFormat="1" ht="15.75" spans="1:5">
      <c r="A13" s="63"/>
      <c r="B13" s="63" t="s">
        <v>3338</v>
      </c>
      <c r="C13" s="63" t="s">
        <v>3340</v>
      </c>
      <c r="D13" s="63">
        <v>185</v>
      </c>
      <c r="E13" s="63">
        <v>185</v>
      </c>
    </row>
    <row r="14" s="58" customFormat="1" ht="15.75" spans="1:5">
      <c r="A14" s="63"/>
      <c r="B14" s="63" t="s">
        <v>3338</v>
      </c>
      <c r="C14" s="63" t="s">
        <v>3341</v>
      </c>
      <c r="D14" s="63">
        <v>1166</v>
      </c>
      <c r="E14" s="63">
        <v>1166</v>
      </c>
    </row>
    <row r="15" s="58" customFormat="1" ht="15.75" spans="1:5">
      <c r="A15" s="63"/>
      <c r="B15" s="63" t="s">
        <v>3338</v>
      </c>
      <c r="C15" s="63" t="s">
        <v>3342</v>
      </c>
      <c r="D15" s="63">
        <v>10670.4</v>
      </c>
      <c r="E15" s="63">
        <v>10670.4</v>
      </c>
    </row>
    <row r="16" s="58" customFormat="1" ht="15.75" spans="1:5">
      <c r="A16" s="63"/>
      <c r="B16" s="63" t="s">
        <v>3338</v>
      </c>
      <c r="C16" s="63" t="s">
        <v>3343</v>
      </c>
      <c r="D16" s="63">
        <v>100</v>
      </c>
      <c r="E16" s="63">
        <v>90</v>
      </c>
    </row>
    <row r="17" s="58" customFormat="1" ht="15.75" spans="1:5">
      <c r="A17" s="63"/>
      <c r="B17" s="63" t="s">
        <v>3338</v>
      </c>
      <c r="C17" s="63" t="s">
        <v>3344</v>
      </c>
      <c r="D17" s="63">
        <v>2967</v>
      </c>
      <c r="E17" s="63">
        <v>2967</v>
      </c>
    </row>
    <row r="18" s="58" customFormat="1" ht="15.75" spans="1:5">
      <c r="A18" s="63"/>
      <c r="B18" s="63" t="s">
        <v>3338</v>
      </c>
      <c r="C18" s="63" t="s">
        <v>3345</v>
      </c>
      <c r="D18" s="63">
        <v>60</v>
      </c>
      <c r="E18" s="63">
        <v>60</v>
      </c>
    </row>
    <row r="19" s="58" customFormat="1" ht="15.75" spans="1:5">
      <c r="A19" s="63"/>
      <c r="B19" s="63" t="s">
        <v>3338</v>
      </c>
      <c r="C19" s="63" t="s">
        <v>3346</v>
      </c>
      <c r="D19" s="63">
        <v>3</v>
      </c>
      <c r="E19" s="63">
        <v>3</v>
      </c>
    </row>
    <row r="20" s="58" customFormat="1" ht="15.75" spans="1:5">
      <c r="A20" s="63"/>
      <c r="B20" s="63" t="s">
        <v>3338</v>
      </c>
      <c r="C20" s="63" t="s">
        <v>3347</v>
      </c>
      <c r="D20" s="63">
        <v>10130</v>
      </c>
      <c r="E20" s="63">
        <v>8637.3</v>
      </c>
    </row>
    <row r="21" s="58" customFormat="1" ht="15.75" spans="1:5">
      <c r="A21" s="63" t="s">
        <v>3348</v>
      </c>
      <c r="B21" s="64" t="s">
        <v>2665</v>
      </c>
      <c r="C21" s="63"/>
      <c r="D21" s="63">
        <v>6827</v>
      </c>
      <c r="E21" s="63">
        <v>5675.84459</v>
      </c>
    </row>
    <row r="22" s="58" customFormat="1" ht="15.75" spans="1:5">
      <c r="A22" s="63"/>
      <c r="B22" s="63" t="s">
        <v>3349</v>
      </c>
      <c r="C22" s="63" t="s">
        <v>3350</v>
      </c>
      <c r="D22" s="63">
        <v>900</v>
      </c>
      <c r="E22" s="63">
        <v>714.10594</v>
      </c>
    </row>
    <row r="23" s="58" customFormat="1" ht="15.75" spans="1:5">
      <c r="A23" s="63"/>
      <c r="B23" s="63" t="s">
        <v>3349</v>
      </c>
      <c r="C23" s="63" t="s">
        <v>3351</v>
      </c>
      <c r="D23" s="63">
        <v>2585</v>
      </c>
      <c r="E23" s="63">
        <v>2585</v>
      </c>
    </row>
    <row r="24" s="58" customFormat="1" ht="15.75" spans="1:5">
      <c r="A24" s="63"/>
      <c r="B24" s="63" t="s">
        <v>3349</v>
      </c>
      <c r="C24" s="63" t="s">
        <v>3352</v>
      </c>
      <c r="D24" s="63">
        <v>1517</v>
      </c>
      <c r="E24" s="63">
        <v>1517</v>
      </c>
    </row>
    <row r="25" s="58" customFormat="1" ht="15.75" spans="1:5">
      <c r="A25" s="63"/>
      <c r="B25" s="63" t="s">
        <v>3349</v>
      </c>
      <c r="C25" s="63" t="s">
        <v>3353</v>
      </c>
      <c r="D25" s="63">
        <v>80</v>
      </c>
      <c r="E25" s="63">
        <v>76.09</v>
      </c>
    </row>
    <row r="26" s="58" customFormat="1" ht="15.75" spans="1:5">
      <c r="A26" s="63"/>
      <c r="B26" s="63" t="s">
        <v>3349</v>
      </c>
      <c r="C26" s="63" t="s">
        <v>3354</v>
      </c>
      <c r="D26" s="63">
        <v>100</v>
      </c>
      <c r="E26" s="63">
        <v>100</v>
      </c>
    </row>
    <row r="27" s="58" customFormat="1" ht="15.75" spans="1:5">
      <c r="A27" s="63"/>
      <c r="B27" s="63" t="s">
        <v>3355</v>
      </c>
      <c r="C27" s="63" t="s">
        <v>3356</v>
      </c>
      <c r="D27" s="63">
        <v>700</v>
      </c>
      <c r="E27" s="63">
        <v>683.64865</v>
      </c>
    </row>
    <row r="28" s="58" customFormat="1" ht="15.75" spans="1:5">
      <c r="A28" s="63"/>
      <c r="B28" s="63" t="s">
        <v>3355</v>
      </c>
      <c r="C28" s="63" t="s">
        <v>3357</v>
      </c>
      <c r="D28" s="63">
        <v>945</v>
      </c>
      <c r="E28" s="63">
        <v>0</v>
      </c>
    </row>
    <row r="29" s="58" customFormat="1" ht="15.75" spans="1:5">
      <c r="A29" s="63" t="s">
        <v>3358</v>
      </c>
      <c r="B29" s="64" t="s">
        <v>2665</v>
      </c>
      <c r="C29" s="63"/>
      <c r="D29" s="63">
        <v>2590.73</v>
      </c>
      <c r="E29" s="63">
        <v>2367</v>
      </c>
    </row>
    <row r="30" s="58" customFormat="1" ht="15.75" spans="1:5">
      <c r="A30" s="63"/>
      <c r="B30" s="63" t="s">
        <v>3349</v>
      </c>
      <c r="C30" s="63" t="s">
        <v>3359</v>
      </c>
      <c r="D30" s="63">
        <v>42</v>
      </c>
      <c r="E30" s="63">
        <v>42</v>
      </c>
    </row>
    <row r="31" s="58" customFormat="1" ht="15.75" spans="1:5">
      <c r="A31" s="63"/>
      <c r="B31" s="63" t="s">
        <v>3349</v>
      </c>
      <c r="C31" s="63" t="s">
        <v>3360</v>
      </c>
      <c r="D31" s="63">
        <v>223.73</v>
      </c>
      <c r="E31" s="63">
        <v>0</v>
      </c>
    </row>
    <row r="32" s="58" customFormat="1" ht="15.75" spans="1:5">
      <c r="A32" s="63"/>
      <c r="B32" s="63" t="s">
        <v>3349</v>
      </c>
      <c r="C32" s="63" t="s">
        <v>3361</v>
      </c>
      <c r="D32" s="63">
        <v>1175</v>
      </c>
      <c r="E32" s="63">
        <v>1175</v>
      </c>
    </row>
    <row r="33" s="58" customFormat="1" ht="15.75" spans="1:5">
      <c r="A33" s="63"/>
      <c r="B33" s="63" t="s">
        <v>3349</v>
      </c>
      <c r="C33" s="63" t="s">
        <v>3362</v>
      </c>
      <c r="D33" s="63">
        <v>500</v>
      </c>
      <c r="E33" s="63">
        <v>500</v>
      </c>
    </row>
    <row r="34" s="58" customFormat="1" ht="15.75" spans="1:5">
      <c r="A34" s="63"/>
      <c r="B34" s="63" t="s">
        <v>3349</v>
      </c>
      <c r="C34" s="63" t="s">
        <v>3363</v>
      </c>
      <c r="D34" s="63">
        <v>150</v>
      </c>
      <c r="E34" s="63">
        <v>150</v>
      </c>
    </row>
    <row r="35" s="58" customFormat="1" ht="15.75" spans="1:5">
      <c r="A35" s="63"/>
      <c r="B35" s="63" t="s">
        <v>3349</v>
      </c>
      <c r="C35" s="63" t="s">
        <v>3364</v>
      </c>
      <c r="D35" s="63">
        <v>500</v>
      </c>
      <c r="E35" s="63">
        <v>500</v>
      </c>
    </row>
    <row r="36" s="58" customFormat="1" ht="15.75" spans="1:5">
      <c r="A36" s="63" t="s">
        <v>3365</v>
      </c>
      <c r="B36" s="64" t="s">
        <v>2665</v>
      </c>
      <c r="C36" s="63"/>
      <c r="D36" s="63">
        <v>574</v>
      </c>
      <c r="E36" s="63">
        <v>495</v>
      </c>
    </row>
    <row r="37" s="58" customFormat="1" ht="15.75" spans="1:5">
      <c r="A37" s="63"/>
      <c r="B37" s="63" t="s">
        <v>3349</v>
      </c>
      <c r="C37" s="63" t="s">
        <v>3366</v>
      </c>
      <c r="D37" s="63">
        <v>40</v>
      </c>
      <c r="E37" s="63">
        <v>40</v>
      </c>
    </row>
    <row r="38" s="58" customFormat="1" ht="15.75" spans="1:5">
      <c r="A38" s="63"/>
      <c r="B38" s="63" t="s">
        <v>3349</v>
      </c>
      <c r="C38" s="63" t="s">
        <v>3367</v>
      </c>
      <c r="D38" s="63">
        <v>200</v>
      </c>
      <c r="E38" s="63">
        <v>200</v>
      </c>
    </row>
    <row r="39" s="58" customFormat="1" ht="15.75" spans="1:5">
      <c r="A39" s="63"/>
      <c r="B39" s="63" t="s">
        <v>3349</v>
      </c>
      <c r="C39" s="63" t="s">
        <v>3368</v>
      </c>
      <c r="D39" s="63">
        <v>313</v>
      </c>
      <c r="E39" s="63">
        <v>234</v>
      </c>
    </row>
    <row r="40" s="58" customFormat="1" ht="15.75" spans="1:5">
      <c r="A40" s="63"/>
      <c r="B40" s="63" t="s">
        <v>3338</v>
      </c>
      <c r="C40" s="63" t="s">
        <v>3369</v>
      </c>
      <c r="D40" s="63">
        <v>21</v>
      </c>
      <c r="E40" s="63">
        <v>21</v>
      </c>
    </row>
    <row r="41" s="58" customFormat="1" ht="15.75" spans="1:5">
      <c r="A41" s="63" t="s">
        <v>3370</v>
      </c>
      <c r="B41" s="64" t="s">
        <v>2665</v>
      </c>
      <c r="C41" s="63"/>
      <c r="D41" s="63">
        <v>200</v>
      </c>
      <c r="E41" s="63">
        <v>162.6543</v>
      </c>
    </row>
    <row r="42" s="58" customFormat="1" ht="15.75" spans="1:5">
      <c r="A42" s="63"/>
      <c r="B42" s="63" t="s">
        <v>3338</v>
      </c>
      <c r="C42" s="63" t="s">
        <v>3371</v>
      </c>
      <c r="D42" s="63">
        <v>200</v>
      </c>
      <c r="E42" s="63">
        <v>162.6543</v>
      </c>
    </row>
    <row r="43" s="58" customFormat="1" ht="15.75" spans="1:5">
      <c r="A43" s="63" t="s">
        <v>3372</v>
      </c>
      <c r="B43" s="64" t="s">
        <v>2665</v>
      </c>
      <c r="C43" s="63"/>
      <c r="D43" s="63">
        <v>18841</v>
      </c>
      <c r="E43" s="63">
        <v>18103.33711</v>
      </c>
    </row>
    <row r="44" s="58" customFormat="1" ht="15.75" spans="1:5">
      <c r="A44" s="63"/>
      <c r="B44" s="63" t="s">
        <v>3355</v>
      </c>
      <c r="C44" s="63" t="s">
        <v>3373</v>
      </c>
      <c r="D44" s="63">
        <v>672</v>
      </c>
      <c r="E44" s="63">
        <v>185.078</v>
      </c>
    </row>
    <row r="45" s="58" customFormat="1" ht="15.75" spans="1:5">
      <c r="A45" s="63"/>
      <c r="B45" s="63" t="s">
        <v>3355</v>
      </c>
      <c r="C45" s="63" t="s">
        <v>3374</v>
      </c>
      <c r="D45" s="63">
        <v>232.75251</v>
      </c>
      <c r="E45" s="63">
        <v>227.75251</v>
      </c>
    </row>
    <row r="46" s="58" customFormat="1" ht="15.75" spans="1:5">
      <c r="A46" s="63"/>
      <c r="B46" s="63" t="s">
        <v>3355</v>
      </c>
      <c r="C46" s="63" t="s">
        <v>3356</v>
      </c>
      <c r="D46" s="63">
        <v>17779.39749</v>
      </c>
      <c r="E46" s="63">
        <v>17586.6566</v>
      </c>
    </row>
    <row r="47" s="58" customFormat="1" ht="15.75" spans="1:5">
      <c r="A47" s="63"/>
      <c r="B47" s="63" t="s">
        <v>3355</v>
      </c>
      <c r="C47" s="63" t="s">
        <v>3375</v>
      </c>
      <c r="D47" s="63">
        <v>156.85</v>
      </c>
      <c r="E47" s="63">
        <v>103.85</v>
      </c>
    </row>
    <row r="48" s="58" customFormat="1" ht="15.75" spans="1:5">
      <c r="A48" s="63" t="s">
        <v>3376</v>
      </c>
      <c r="B48" s="64" t="s">
        <v>2665</v>
      </c>
      <c r="C48" s="63"/>
      <c r="D48" s="63">
        <v>1115.519435</v>
      </c>
      <c r="E48" s="63">
        <v>1115.519435</v>
      </c>
    </row>
    <row r="49" s="58" customFormat="1" ht="15.75" spans="1:5">
      <c r="A49" s="63"/>
      <c r="B49" s="63" t="s">
        <v>3377</v>
      </c>
      <c r="C49" s="63" t="s">
        <v>3378</v>
      </c>
      <c r="D49" s="63">
        <v>1115.519435</v>
      </c>
      <c r="E49" s="63">
        <v>1115.519435</v>
      </c>
    </row>
    <row r="50" s="58" customFormat="1" ht="15.75" spans="1:5">
      <c r="A50" s="63" t="s">
        <v>3379</v>
      </c>
      <c r="B50" s="64" t="s">
        <v>2665</v>
      </c>
      <c r="C50" s="63"/>
      <c r="D50" s="63">
        <v>0</v>
      </c>
      <c r="E50" s="63">
        <v>0</v>
      </c>
    </row>
    <row r="51" s="58" customFormat="1" ht="15.75" spans="1:5">
      <c r="A51" s="63"/>
      <c r="B51" s="63" t="s">
        <v>3380</v>
      </c>
      <c r="C51" s="63" t="s">
        <v>3381</v>
      </c>
      <c r="D51" s="63">
        <v>0</v>
      </c>
      <c r="E51" s="63">
        <v>0</v>
      </c>
    </row>
    <row r="52" s="58" customFormat="1" ht="15.75" spans="1:5">
      <c r="A52" s="63" t="s">
        <v>3382</v>
      </c>
      <c r="B52" s="64" t="s">
        <v>2665</v>
      </c>
      <c r="C52" s="63"/>
      <c r="D52" s="63">
        <v>5855.88</v>
      </c>
      <c r="E52" s="63">
        <v>3945.602091</v>
      </c>
    </row>
    <row r="53" s="58" customFormat="1" ht="15.75" spans="1:5">
      <c r="A53" s="63"/>
      <c r="B53" s="63" t="s">
        <v>3380</v>
      </c>
      <c r="C53" s="63" t="s">
        <v>3383</v>
      </c>
      <c r="D53" s="63">
        <v>1176</v>
      </c>
      <c r="E53" s="63">
        <v>617.359075</v>
      </c>
    </row>
    <row r="54" s="58" customFormat="1" ht="15.75" spans="1:5">
      <c r="A54" s="63"/>
      <c r="B54" s="63" t="s">
        <v>3384</v>
      </c>
      <c r="C54" s="63" t="s">
        <v>3385</v>
      </c>
      <c r="D54" s="63">
        <v>3650.9</v>
      </c>
      <c r="E54" s="63">
        <v>2447.737672</v>
      </c>
    </row>
    <row r="55" s="58" customFormat="1" ht="15.75" spans="1:5">
      <c r="A55" s="63"/>
      <c r="B55" s="63" t="s">
        <v>3384</v>
      </c>
      <c r="C55" s="63" t="s">
        <v>3386</v>
      </c>
      <c r="D55" s="63">
        <v>459.15</v>
      </c>
      <c r="E55" s="63">
        <v>419.055945</v>
      </c>
    </row>
    <row r="56" s="58" customFormat="1" ht="15.75" spans="1:5">
      <c r="A56" s="63"/>
      <c r="B56" s="63" t="s">
        <v>3384</v>
      </c>
      <c r="C56" s="63" t="s">
        <v>3387</v>
      </c>
      <c r="D56" s="63">
        <v>266.28</v>
      </c>
      <c r="E56" s="63">
        <v>223.899399</v>
      </c>
    </row>
    <row r="57" s="58" customFormat="1" ht="15.75" spans="1:5">
      <c r="A57" s="63"/>
      <c r="B57" s="63" t="s">
        <v>3384</v>
      </c>
      <c r="C57" s="63" t="s">
        <v>3388</v>
      </c>
      <c r="D57" s="63">
        <v>220.78</v>
      </c>
      <c r="E57" s="63">
        <v>154.78</v>
      </c>
    </row>
    <row r="58" s="58" customFormat="1" ht="15.75" spans="1:5">
      <c r="A58" s="63"/>
      <c r="B58" s="63" t="s">
        <v>3384</v>
      </c>
      <c r="C58" s="63" t="s">
        <v>3389</v>
      </c>
      <c r="D58" s="63">
        <v>82.77</v>
      </c>
      <c r="E58" s="63">
        <v>82.77</v>
      </c>
    </row>
    <row r="59" s="58" customFormat="1" ht="15.75" spans="1:5">
      <c r="A59" s="63" t="s">
        <v>3390</v>
      </c>
      <c r="B59" s="64" t="s">
        <v>2665</v>
      </c>
      <c r="C59" s="63"/>
      <c r="D59" s="63">
        <v>20</v>
      </c>
      <c r="E59" s="63">
        <v>20</v>
      </c>
    </row>
    <row r="60" s="58" customFormat="1" ht="15.75" spans="1:5">
      <c r="A60" s="63"/>
      <c r="B60" s="63" t="s">
        <v>3355</v>
      </c>
      <c r="C60" s="63" t="s">
        <v>3356</v>
      </c>
      <c r="D60" s="63">
        <v>20</v>
      </c>
      <c r="E60" s="63">
        <v>20</v>
      </c>
    </row>
    <row r="61" s="58" customFormat="1" ht="15.75" spans="1:5">
      <c r="A61" s="63" t="s">
        <v>3391</v>
      </c>
      <c r="B61" s="64" t="s">
        <v>2665</v>
      </c>
      <c r="C61" s="63"/>
      <c r="D61" s="63">
        <v>40</v>
      </c>
      <c r="E61" s="63">
        <v>40</v>
      </c>
    </row>
    <row r="62" s="58" customFormat="1" ht="15.75" spans="1:5">
      <c r="A62" s="63"/>
      <c r="B62" s="63" t="s">
        <v>3355</v>
      </c>
      <c r="C62" s="63" t="s">
        <v>3392</v>
      </c>
      <c r="D62" s="63">
        <v>40</v>
      </c>
      <c r="E62" s="63">
        <v>40</v>
      </c>
    </row>
    <row r="63" s="58" customFormat="1" ht="15.75"/>
    <row r="64" s="58" customFormat="1" ht="15.75"/>
  </sheetData>
  <sheetProtection formatCells="0" insertHyperlinks="0" autoFilter="0"/>
  <mergeCells count="1">
    <mergeCell ref="A2:E2"/>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2"/>
  <sheetViews>
    <sheetView zoomScale="130" zoomScaleNormal="130" workbookViewId="0">
      <selection activeCell="G14" sqref="G14"/>
    </sheetView>
  </sheetViews>
  <sheetFormatPr defaultColWidth="9" defaultRowHeight="12" outlineLevelCol="7"/>
  <cols>
    <col min="1" max="1" width="9.75" style="39" customWidth="1"/>
    <col min="2" max="2" width="13.375" style="39" customWidth="1"/>
    <col min="3" max="3" width="16.375" style="39" customWidth="1"/>
    <col min="4" max="4" width="4.5" style="39" customWidth="1"/>
    <col min="5" max="5" width="4.125" style="39" customWidth="1"/>
    <col min="6" max="6" width="4.25" style="39" customWidth="1"/>
    <col min="7" max="7" width="73.8583333333333" style="39" customWidth="1"/>
    <col min="8" max="8" width="4.625" style="39" customWidth="1"/>
    <col min="9" max="16384" width="9" style="39"/>
  </cols>
  <sheetData>
    <row r="1" spans="1:1">
      <c r="A1" s="39" t="s">
        <v>3393</v>
      </c>
    </row>
    <row r="2" ht="15.75" spans="1:8">
      <c r="A2" s="40" t="s">
        <v>3394</v>
      </c>
      <c r="B2" s="40"/>
      <c r="C2" s="40"/>
      <c r="D2" s="40"/>
      <c r="E2" s="40"/>
      <c r="F2" s="40"/>
      <c r="G2" s="40"/>
      <c r="H2" s="40"/>
    </row>
    <row r="3" customHeight="1" spans="1:8">
      <c r="A3" s="40"/>
      <c r="B3" s="41" t="s">
        <v>3395</v>
      </c>
      <c r="C3" s="40"/>
      <c r="D3" s="40"/>
      <c r="E3" s="40"/>
      <c r="F3" s="40"/>
      <c r="G3" s="40"/>
      <c r="H3" s="40"/>
    </row>
    <row r="4" spans="1:8">
      <c r="A4" s="42" t="s">
        <v>3396</v>
      </c>
      <c r="B4" s="43" t="s">
        <v>3397</v>
      </c>
      <c r="C4" s="44"/>
      <c r="D4" s="45" t="s">
        <v>3398</v>
      </c>
      <c r="E4" s="50"/>
      <c r="F4" s="51"/>
      <c r="G4" s="52" t="s">
        <v>3399</v>
      </c>
      <c r="H4" s="53"/>
    </row>
    <row r="5" spans="1:8">
      <c r="A5" s="42" t="s">
        <v>3400</v>
      </c>
      <c r="B5" s="44" t="s">
        <v>3401</v>
      </c>
      <c r="C5" s="44"/>
      <c r="D5" s="45" t="s">
        <v>3402</v>
      </c>
      <c r="E5" s="50"/>
      <c r="F5" s="51"/>
      <c r="G5" s="52" t="s">
        <v>3403</v>
      </c>
      <c r="H5" s="53"/>
    </row>
    <row r="6" spans="1:8">
      <c r="A6" s="46" t="s">
        <v>3404</v>
      </c>
      <c r="B6" s="47" t="s">
        <v>3405</v>
      </c>
      <c r="C6" s="47"/>
      <c r="D6" s="47"/>
      <c r="E6" s="47"/>
      <c r="F6" s="47"/>
      <c r="G6" s="47"/>
      <c r="H6" s="47"/>
    </row>
    <row r="7" s="38" customFormat="1" ht="24" spans="1:8">
      <c r="A7" s="48" t="s">
        <v>3406</v>
      </c>
      <c r="B7" s="48" t="s">
        <v>3407</v>
      </c>
      <c r="C7" s="48" t="s">
        <v>3408</v>
      </c>
      <c r="D7" s="49" t="s">
        <v>3409</v>
      </c>
      <c r="E7" s="48" t="s">
        <v>3410</v>
      </c>
      <c r="F7" s="43" t="s">
        <v>3411</v>
      </c>
      <c r="G7" s="44" t="s">
        <v>3412</v>
      </c>
      <c r="H7" s="48" t="s">
        <v>3413</v>
      </c>
    </row>
    <row r="8" s="38" customFormat="1" ht="36" spans="1:8">
      <c r="A8" s="45" t="s">
        <v>3414</v>
      </c>
      <c r="B8" s="50"/>
      <c r="C8" s="50"/>
      <c r="D8" s="51"/>
      <c r="E8" s="48">
        <f>SUM(E9:E28)</f>
        <v>100</v>
      </c>
      <c r="F8" s="48">
        <f>SUM(F9:F28)</f>
        <v>93</v>
      </c>
      <c r="G8" s="54" t="s">
        <v>3415</v>
      </c>
      <c r="H8" s="48"/>
    </row>
    <row r="9" ht="96" spans="1:8">
      <c r="A9" s="44" t="s">
        <v>3416</v>
      </c>
      <c r="B9" s="44" t="s">
        <v>3417</v>
      </c>
      <c r="C9" s="44" t="s">
        <v>3418</v>
      </c>
      <c r="D9" s="44" t="s">
        <v>3419</v>
      </c>
      <c r="E9" s="44">
        <v>4</v>
      </c>
      <c r="F9" s="44">
        <v>4</v>
      </c>
      <c r="G9" s="54" t="s">
        <v>3420</v>
      </c>
      <c r="H9" s="44"/>
    </row>
    <row r="10" ht="36" spans="1:8">
      <c r="A10" s="44" t="s">
        <v>3416</v>
      </c>
      <c r="B10" s="44" t="s">
        <v>3417</v>
      </c>
      <c r="C10" s="44" t="s">
        <v>3421</v>
      </c>
      <c r="D10" s="44" t="s">
        <v>3419</v>
      </c>
      <c r="E10" s="44">
        <v>4</v>
      </c>
      <c r="F10" s="44">
        <v>4</v>
      </c>
      <c r="G10" s="54" t="s">
        <v>3422</v>
      </c>
      <c r="H10" s="44"/>
    </row>
    <row r="11" ht="48" spans="1:8">
      <c r="A11" s="44" t="s">
        <v>3416</v>
      </c>
      <c r="B11" s="44" t="s">
        <v>3423</v>
      </c>
      <c r="C11" s="44" t="s">
        <v>3424</v>
      </c>
      <c r="D11" s="44" t="s">
        <v>3419</v>
      </c>
      <c r="E11" s="44">
        <v>2</v>
      </c>
      <c r="F11" s="44">
        <v>1</v>
      </c>
      <c r="G11" s="55" t="s">
        <v>3425</v>
      </c>
      <c r="H11" s="44"/>
    </row>
    <row r="12" ht="60" spans="1:8">
      <c r="A12" s="44" t="s">
        <v>3416</v>
      </c>
      <c r="B12" s="44" t="s">
        <v>3423</v>
      </c>
      <c r="C12" s="44" t="s">
        <v>3426</v>
      </c>
      <c r="D12" s="44" t="s">
        <v>3419</v>
      </c>
      <c r="E12" s="44">
        <v>2</v>
      </c>
      <c r="F12" s="44">
        <v>1</v>
      </c>
      <c r="G12" s="54" t="s">
        <v>3427</v>
      </c>
      <c r="H12" s="44"/>
    </row>
    <row r="13" ht="24" spans="1:8">
      <c r="A13" s="44" t="s">
        <v>3416</v>
      </c>
      <c r="B13" s="44" t="s">
        <v>3428</v>
      </c>
      <c r="C13" s="44" t="s">
        <v>3429</v>
      </c>
      <c r="D13" s="44" t="s">
        <v>3430</v>
      </c>
      <c r="E13" s="44">
        <v>4</v>
      </c>
      <c r="F13" s="44">
        <v>4</v>
      </c>
      <c r="G13" s="55" t="s">
        <v>3431</v>
      </c>
      <c r="H13" s="44"/>
    </row>
    <row r="14" ht="36" spans="1:8">
      <c r="A14" s="44" t="s">
        <v>3416</v>
      </c>
      <c r="B14" s="44" t="s">
        <v>3428</v>
      </c>
      <c r="C14" s="44" t="s">
        <v>3432</v>
      </c>
      <c r="D14" s="44" t="s">
        <v>3419</v>
      </c>
      <c r="E14" s="44">
        <v>4</v>
      </c>
      <c r="F14" s="44">
        <v>4</v>
      </c>
      <c r="G14" s="55" t="s">
        <v>3433</v>
      </c>
      <c r="H14" s="44"/>
    </row>
    <row r="15" ht="84" spans="1:8">
      <c r="A15" s="44" t="s">
        <v>3434</v>
      </c>
      <c r="B15" s="44" t="s">
        <v>3435</v>
      </c>
      <c r="C15" s="44" t="s">
        <v>3436</v>
      </c>
      <c r="D15" s="44" t="s">
        <v>3419</v>
      </c>
      <c r="E15" s="44">
        <v>5</v>
      </c>
      <c r="F15" s="44">
        <v>3</v>
      </c>
      <c r="G15" s="55" t="s">
        <v>3437</v>
      </c>
      <c r="H15" s="44"/>
    </row>
    <row r="16" ht="24" spans="1:8">
      <c r="A16" s="44" t="s">
        <v>3434</v>
      </c>
      <c r="B16" s="44" t="s">
        <v>3435</v>
      </c>
      <c r="C16" s="44" t="s">
        <v>3438</v>
      </c>
      <c r="D16" s="44" t="s">
        <v>3419</v>
      </c>
      <c r="E16" s="44">
        <v>4</v>
      </c>
      <c r="F16" s="44">
        <v>3</v>
      </c>
      <c r="G16" s="55" t="s">
        <v>3439</v>
      </c>
      <c r="H16" s="44"/>
    </row>
    <row r="17" ht="60" spans="1:8">
      <c r="A17" s="44" t="s">
        <v>3434</v>
      </c>
      <c r="B17" s="44" t="s">
        <v>3435</v>
      </c>
      <c r="C17" s="44" t="s">
        <v>3440</v>
      </c>
      <c r="D17" s="44" t="s">
        <v>3419</v>
      </c>
      <c r="E17" s="44">
        <v>6</v>
      </c>
      <c r="F17" s="44">
        <v>6</v>
      </c>
      <c r="G17" s="55" t="s">
        <v>3441</v>
      </c>
      <c r="H17" s="44"/>
    </row>
    <row r="18" ht="24" spans="1:8">
      <c r="A18" s="44" t="s">
        <v>3434</v>
      </c>
      <c r="B18" s="44" t="s">
        <v>3442</v>
      </c>
      <c r="C18" s="44" t="s">
        <v>3443</v>
      </c>
      <c r="D18" s="44" t="s">
        <v>3419</v>
      </c>
      <c r="E18" s="44">
        <v>2</v>
      </c>
      <c r="F18" s="44">
        <v>2</v>
      </c>
      <c r="G18" s="55" t="s">
        <v>3444</v>
      </c>
      <c r="H18" s="44"/>
    </row>
    <row r="19" ht="36" spans="1:8">
      <c r="A19" s="44" t="s">
        <v>3434</v>
      </c>
      <c r="B19" s="44" t="s">
        <v>3442</v>
      </c>
      <c r="C19" s="44" t="s">
        <v>3445</v>
      </c>
      <c r="D19" s="44" t="s">
        <v>3419</v>
      </c>
      <c r="E19" s="44">
        <v>4</v>
      </c>
      <c r="F19" s="44">
        <v>4</v>
      </c>
      <c r="G19" s="55" t="s">
        <v>3446</v>
      </c>
      <c r="H19" s="44"/>
    </row>
    <row r="20" ht="24" spans="1:8">
      <c r="A20" s="44" t="s">
        <v>3434</v>
      </c>
      <c r="B20" s="44" t="s">
        <v>3442</v>
      </c>
      <c r="C20" s="44" t="s">
        <v>3447</v>
      </c>
      <c r="D20" s="44" t="s">
        <v>3419</v>
      </c>
      <c r="E20" s="44">
        <v>5</v>
      </c>
      <c r="F20" s="44">
        <v>3</v>
      </c>
      <c r="G20" s="55" t="s">
        <v>3448</v>
      </c>
      <c r="H20" s="44"/>
    </row>
    <row r="21" ht="72" spans="1:8">
      <c r="A21" s="44" t="s">
        <v>3434</v>
      </c>
      <c r="B21" s="44" t="s">
        <v>3442</v>
      </c>
      <c r="C21" s="44" t="s">
        <v>3449</v>
      </c>
      <c r="D21" s="44" t="s">
        <v>3419</v>
      </c>
      <c r="E21" s="44">
        <v>4</v>
      </c>
      <c r="F21" s="44">
        <v>4</v>
      </c>
      <c r="G21" s="55" t="s">
        <v>3450</v>
      </c>
      <c r="H21" s="44"/>
    </row>
    <row r="22" spans="1:8">
      <c r="A22" s="44" t="s">
        <v>3451</v>
      </c>
      <c r="B22" s="44" t="s">
        <v>3452</v>
      </c>
      <c r="C22" s="44" t="s">
        <v>3453</v>
      </c>
      <c r="D22" s="44" t="s">
        <v>3419</v>
      </c>
      <c r="E22" s="44">
        <v>8</v>
      </c>
      <c r="F22" s="44">
        <v>8</v>
      </c>
      <c r="G22" s="56" t="s">
        <v>3454</v>
      </c>
      <c r="H22" s="44"/>
    </row>
    <row r="23" ht="24" spans="1:8">
      <c r="A23" s="44" t="s">
        <v>3451</v>
      </c>
      <c r="B23" s="44" t="s">
        <v>3452</v>
      </c>
      <c r="C23" s="44" t="s">
        <v>3455</v>
      </c>
      <c r="D23" s="44" t="s">
        <v>3419</v>
      </c>
      <c r="E23" s="44">
        <v>8</v>
      </c>
      <c r="F23" s="44">
        <v>8</v>
      </c>
      <c r="G23" s="55" t="s">
        <v>3456</v>
      </c>
      <c r="H23" s="44"/>
    </row>
    <row r="24" ht="36" spans="1:8">
      <c r="A24" s="44" t="s">
        <v>3451</v>
      </c>
      <c r="B24" s="44" t="s">
        <v>3452</v>
      </c>
      <c r="C24" s="44" t="s">
        <v>3457</v>
      </c>
      <c r="D24" s="44" t="s">
        <v>3419</v>
      </c>
      <c r="E24" s="44">
        <v>7</v>
      </c>
      <c r="F24" s="44">
        <v>7</v>
      </c>
      <c r="G24" s="56" t="s">
        <v>3458</v>
      </c>
      <c r="H24" s="44"/>
    </row>
    <row r="25" ht="48" spans="1:8">
      <c r="A25" s="44" t="s">
        <v>3451</v>
      </c>
      <c r="B25" s="44" t="s">
        <v>3452</v>
      </c>
      <c r="C25" s="44" t="s">
        <v>3459</v>
      </c>
      <c r="D25" s="44" t="s">
        <v>3419</v>
      </c>
      <c r="E25" s="44">
        <v>7</v>
      </c>
      <c r="F25" s="44">
        <v>7</v>
      </c>
      <c r="G25" s="55" t="s">
        <v>3460</v>
      </c>
      <c r="H25" s="44"/>
    </row>
    <row r="26" ht="24" spans="1:8">
      <c r="A26" s="44" t="s">
        <v>3461</v>
      </c>
      <c r="B26" s="44" t="s">
        <v>3462</v>
      </c>
      <c r="C26" s="44" t="s">
        <v>3463</v>
      </c>
      <c r="D26" s="44" t="s">
        <v>3419</v>
      </c>
      <c r="E26" s="44">
        <v>8</v>
      </c>
      <c r="F26" s="44">
        <v>8</v>
      </c>
      <c r="G26" s="55" t="s">
        <v>3464</v>
      </c>
      <c r="H26" s="44"/>
    </row>
    <row r="27" spans="1:8">
      <c r="A27" s="44" t="s">
        <v>3461</v>
      </c>
      <c r="B27" s="44" t="s">
        <v>3462</v>
      </c>
      <c r="C27" s="44" t="s">
        <v>3465</v>
      </c>
      <c r="D27" s="44" t="s">
        <v>3419</v>
      </c>
      <c r="E27" s="44">
        <v>6</v>
      </c>
      <c r="F27" s="44">
        <v>6</v>
      </c>
      <c r="G27" s="55" t="s">
        <v>3466</v>
      </c>
      <c r="H27" s="44"/>
    </row>
    <row r="28" spans="1:8">
      <c r="A28" s="44" t="s">
        <v>3461</v>
      </c>
      <c r="B28" s="44" t="s">
        <v>3462</v>
      </c>
      <c r="C28" s="44" t="s">
        <v>3467</v>
      </c>
      <c r="D28" s="44" t="s">
        <v>3419</v>
      </c>
      <c r="E28" s="44">
        <v>6</v>
      </c>
      <c r="F28" s="44">
        <v>6</v>
      </c>
      <c r="G28" s="57" t="s">
        <v>3468</v>
      </c>
      <c r="H28" s="44"/>
    </row>
    <row r="29" spans="2:4">
      <c r="B29" s="38"/>
      <c r="C29" s="38"/>
      <c r="D29" s="38"/>
    </row>
    <row r="30" spans="2:4">
      <c r="B30" s="38"/>
      <c r="C30" s="38"/>
      <c r="D30" s="38"/>
    </row>
    <row r="31" spans="2:4">
      <c r="B31" s="38"/>
      <c r="C31" s="38"/>
      <c r="D31" s="38"/>
    </row>
    <row r="32" spans="2:4">
      <c r="B32" s="38"/>
      <c r="C32" s="38"/>
      <c r="D32" s="38"/>
    </row>
    <row r="33" spans="2:4">
      <c r="B33" s="38"/>
      <c r="C33" s="38"/>
      <c r="D33" s="38"/>
    </row>
    <row r="34" spans="2:4">
      <c r="B34" s="38"/>
      <c r="C34" s="38"/>
      <c r="D34" s="38"/>
    </row>
    <row r="35" spans="2:4">
      <c r="B35" s="38"/>
      <c r="C35" s="38"/>
      <c r="D35" s="38"/>
    </row>
    <row r="36" spans="2:4">
      <c r="B36" s="38"/>
      <c r="C36" s="38"/>
      <c r="D36" s="38"/>
    </row>
    <row r="37" spans="2:4">
      <c r="B37" s="38"/>
      <c r="C37" s="38"/>
      <c r="D37" s="38"/>
    </row>
    <row r="38" spans="2:4">
      <c r="B38" s="38"/>
      <c r="C38" s="38"/>
      <c r="D38" s="38"/>
    </row>
    <row r="39" spans="2:4">
      <c r="B39" s="38"/>
      <c r="C39" s="38"/>
      <c r="D39" s="38"/>
    </row>
    <row r="40" spans="2:4">
      <c r="B40" s="38"/>
      <c r="C40" s="38"/>
      <c r="D40" s="38"/>
    </row>
    <row r="41" spans="2:4">
      <c r="B41" s="38"/>
      <c r="C41" s="38"/>
      <c r="D41" s="38"/>
    </row>
    <row r="42" spans="2:4">
      <c r="B42" s="38"/>
      <c r="C42" s="38"/>
      <c r="D42" s="38"/>
    </row>
    <row r="43" spans="2:4">
      <c r="B43" s="38"/>
      <c r="C43" s="38"/>
      <c r="D43" s="38"/>
    </row>
    <row r="44" spans="2:4">
      <c r="B44" s="38"/>
      <c r="C44" s="38"/>
      <c r="D44" s="38"/>
    </row>
    <row r="45" spans="2:4">
      <c r="B45" s="38"/>
      <c r="C45" s="38"/>
      <c r="D45" s="38"/>
    </row>
    <row r="46" spans="2:4">
      <c r="B46" s="38"/>
      <c r="C46" s="38"/>
      <c r="D46" s="38"/>
    </row>
    <row r="47" spans="2:4">
      <c r="B47" s="38"/>
      <c r="C47" s="38"/>
      <c r="D47" s="38"/>
    </row>
    <row r="48" spans="2:4">
      <c r="B48" s="38"/>
      <c r="C48" s="38"/>
      <c r="D48" s="38"/>
    </row>
    <row r="49" spans="2:4">
      <c r="B49" s="38"/>
      <c r="C49" s="38"/>
      <c r="D49" s="38"/>
    </row>
    <row r="50" spans="2:4">
      <c r="B50" s="38"/>
      <c r="C50" s="38"/>
      <c r="D50" s="38"/>
    </row>
    <row r="51" spans="2:4">
      <c r="B51" s="38"/>
      <c r="C51" s="38"/>
      <c r="D51" s="38"/>
    </row>
    <row r="52" spans="2:4">
      <c r="B52" s="38"/>
      <c r="C52" s="38"/>
      <c r="D52" s="38"/>
    </row>
    <row r="53" spans="2:4">
      <c r="B53" s="38"/>
      <c r="C53" s="38"/>
      <c r="D53" s="38"/>
    </row>
    <row r="54" spans="2:4">
      <c r="B54" s="38"/>
      <c r="C54" s="38"/>
      <c r="D54" s="38"/>
    </row>
    <row r="55" spans="2:4">
      <c r="B55" s="38"/>
      <c r="C55" s="38"/>
      <c r="D55" s="38"/>
    </row>
    <row r="56" spans="2:4">
      <c r="B56" s="38"/>
      <c r="C56" s="38"/>
      <c r="D56" s="38"/>
    </row>
    <row r="57" spans="2:4">
      <c r="B57" s="38"/>
      <c r="C57" s="38"/>
      <c r="D57" s="38"/>
    </row>
    <row r="58" spans="2:4">
      <c r="B58" s="38"/>
      <c r="C58" s="38"/>
      <c r="D58" s="38"/>
    </row>
    <row r="59" spans="2:4">
      <c r="B59" s="38"/>
      <c r="C59" s="38"/>
      <c r="D59" s="38"/>
    </row>
    <row r="60" spans="2:4">
      <c r="B60" s="38"/>
      <c r="C60" s="38"/>
      <c r="D60" s="38"/>
    </row>
    <row r="61" spans="2:4">
      <c r="B61" s="38"/>
      <c r="C61" s="38"/>
      <c r="D61" s="38"/>
    </row>
    <row r="62" spans="2:4">
      <c r="B62" s="38"/>
      <c r="C62" s="38"/>
      <c r="D62" s="38"/>
    </row>
    <row r="63" spans="2:4">
      <c r="B63" s="38"/>
      <c r="C63" s="38"/>
      <c r="D63" s="38"/>
    </row>
    <row r="64" spans="2:4">
      <c r="B64" s="38"/>
      <c r="C64" s="38"/>
      <c r="D64" s="38"/>
    </row>
    <row r="65" spans="2:4">
      <c r="B65" s="38"/>
      <c r="C65" s="38"/>
      <c r="D65" s="38"/>
    </row>
    <row r="66" spans="2:4">
      <c r="B66" s="38"/>
      <c r="C66" s="38"/>
      <c r="D66" s="38"/>
    </row>
    <row r="67" spans="2:4">
      <c r="B67" s="38"/>
      <c r="C67" s="38"/>
      <c r="D67" s="38"/>
    </row>
    <row r="68" spans="2:4">
      <c r="B68" s="38"/>
      <c r="C68" s="38"/>
      <c r="D68" s="38"/>
    </row>
    <row r="69" spans="2:4">
      <c r="B69" s="38"/>
      <c r="C69" s="38"/>
      <c r="D69" s="38"/>
    </row>
    <row r="70" spans="2:4">
      <c r="B70" s="38"/>
      <c r="C70" s="38"/>
      <c r="D70" s="38"/>
    </row>
    <row r="71" spans="2:4">
      <c r="B71" s="38"/>
      <c r="C71" s="38"/>
      <c r="D71" s="38"/>
    </row>
    <row r="72" spans="2:4">
      <c r="B72" s="38"/>
      <c r="C72" s="38"/>
      <c r="D72" s="38"/>
    </row>
    <row r="73" spans="2:4">
      <c r="B73" s="38"/>
      <c r="C73" s="38"/>
      <c r="D73" s="38"/>
    </row>
    <row r="74" spans="2:4">
      <c r="B74" s="38"/>
      <c r="C74" s="38"/>
      <c r="D74" s="38"/>
    </row>
    <row r="75" spans="2:4">
      <c r="B75" s="38"/>
      <c r="C75" s="38"/>
      <c r="D75" s="38"/>
    </row>
    <row r="76" spans="2:4">
      <c r="B76" s="38"/>
      <c r="C76" s="38"/>
      <c r="D76" s="38"/>
    </row>
    <row r="77" spans="2:4">
      <c r="B77" s="38"/>
      <c r="C77" s="38"/>
      <c r="D77" s="38"/>
    </row>
    <row r="78" spans="2:4">
      <c r="B78" s="38"/>
      <c r="C78" s="38"/>
      <c r="D78" s="38"/>
    </row>
    <row r="79" spans="2:4">
      <c r="B79" s="38"/>
      <c r="C79" s="38"/>
      <c r="D79" s="38"/>
    </row>
    <row r="80" spans="2:4">
      <c r="B80" s="38"/>
      <c r="C80" s="38"/>
      <c r="D80" s="38"/>
    </row>
    <row r="81" spans="2:4">
      <c r="B81" s="38"/>
      <c r="C81" s="38"/>
      <c r="D81" s="38"/>
    </row>
    <row r="82" spans="2:4">
      <c r="B82" s="38"/>
      <c r="C82" s="38"/>
      <c r="D82" s="38"/>
    </row>
    <row r="83" spans="2:4">
      <c r="B83" s="38"/>
      <c r="C83" s="38"/>
      <c r="D83" s="38"/>
    </row>
    <row r="84" spans="2:4">
      <c r="B84" s="38"/>
      <c r="C84" s="38"/>
      <c r="D84" s="38"/>
    </row>
    <row r="85" spans="2:4">
      <c r="B85" s="38"/>
      <c r="C85" s="38"/>
      <c r="D85" s="38"/>
    </row>
    <row r="86" spans="2:4">
      <c r="B86" s="38"/>
      <c r="C86" s="38"/>
      <c r="D86" s="38"/>
    </row>
    <row r="87" spans="2:4">
      <c r="B87" s="38"/>
      <c r="C87" s="38"/>
      <c r="D87" s="38"/>
    </row>
    <row r="88" spans="2:4">
      <c r="B88" s="38"/>
      <c r="C88" s="38"/>
      <c r="D88" s="38"/>
    </row>
    <row r="89" spans="2:4">
      <c r="B89" s="38"/>
      <c r="C89" s="38"/>
      <c r="D89" s="38"/>
    </row>
    <row r="90" spans="2:4">
      <c r="B90" s="38"/>
      <c r="C90" s="38"/>
      <c r="D90" s="38"/>
    </row>
    <row r="91" spans="2:4">
      <c r="B91" s="38"/>
      <c r="C91" s="38"/>
      <c r="D91" s="38"/>
    </row>
    <row r="92" spans="2:4">
      <c r="B92" s="38"/>
      <c r="C92" s="38"/>
      <c r="D92" s="38"/>
    </row>
    <row r="93" spans="2:4">
      <c r="B93" s="38"/>
      <c r="C93" s="38"/>
      <c r="D93" s="38"/>
    </row>
    <row r="94" spans="2:4">
      <c r="B94" s="38"/>
      <c r="C94" s="38"/>
      <c r="D94" s="38"/>
    </row>
    <row r="95" spans="2:4">
      <c r="B95" s="38"/>
      <c r="C95" s="38"/>
      <c r="D95" s="38"/>
    </row>
    <row r="96" spans="2:4">
      <c r="B96" s="38"/>
      <c r="C96" s="38"/>
      <c r="D96" s="38"/>
    </row>
    <row r="97" spans="2:4">
      <c r="B97" s="38"/>
      <c r="C97" s="38"/>
      <c r="D97" s="38"/>
    </row>
    <row r="98" spans="2:4">
      <c r="B98" s="38"/>
      <c r="C98" s="38"/>
      <c r="D98" s="38"/>
    </row>
    <row r="99" spans="2:4">
      <c r="B99" s="38"/>
      <c r="C99" s="38"/>
      <c r="D99" s="38"/>
    </row>
    <row r="100" spans="2:4">
      <c r="B100" s="38"/>
      <c r="C100" s="38"/>
      <c r="D100" s="38"/>
    </row>
    <row r="101" spans="2:4">
      <c r="B101" s="38"/>
      <c r="C101" s="38"/>
      <c r="D101" s="38"/>
    </row>
    <row r="102" spans="2:4">
      <c r="B102" s="38"/>
      <c r="C102" s="38"/>
      <c r="D102" s="38"/>
    </row>
    <row r="103" spans="2:4">
      <c r="B103" s="38"/>
      <c r="C103" s="38"/>
      <c r="D103" s="38"/>
    </row>
    <row r="104" spans="2:4">
      <c r="B104" s="38"/>
      <c r="C104" s="38"/>
      <c r="D104" s="38"/>
    </row>
    <row r="105" spans="2:4">
      <c r="B105" s="38"/>
      <c r="C105" s="38"/>
      <c r="D105" s="38"/>
    </row>
    <row r="106" spans="2:4">
      <c r="B106" s="38"/>
      <c r="C106" s="38"/>
      <c r="D106" s="38"/>
    </row>
    <row r="107" spans="2:4">
      <c r="B107" s="38"/>
      <c r="C107" s="38"/>
      <c r="D107" s="38"/>
    </row>
    <row r="108" spans="2:4">
      <c r="B108" s="38"/>
      <c r="C108" s="38"/>
      <c r="D108" s="38"/>
    </row>
    <row r="109" spans="2:4">
      <c r="B109" s="38"/>
      <c r="C109" s="38"/>
      <c r="D109" s="38"/>
    </row>
    <row r="110" spans="2:4">
      <c r="B110" s="38"/>
      <c r="C110" s="38"/>
      <c r="D110" s="38"/>
    </row>
    <row r="111" spans="2:4">
      <c r="B111" s="38"/>
      <c r="C111" s="38"/>
      <c r="D111" s="38"/>
    </row>
    <row r="112" spans="2:4">
      <c r="B112" s="38"/>
      <c r="C112" s="38"/>
      <c r="D112" s="38"/>
    </row>
    <row r="113" spans="2:4">
      <c r="B113" s="38"/>
      <c r="C113" s="38"/>
      <c r="D113" s="38"/>
    </row>
    <row r="114" spans="2:4">
      <c r="B114" s="38"/>
      <c r="C114" s="38"/>
      <c r="D114" s="38"/>
    </row>
    <row r="115" spans="2:4">
      <c r="B115" s="38"/>
      <c r="C115" s="38"/>
      <c r="D115" s="38"/>
    </row>
    <row r="116" spans="2:4">
      <c r="B116" s="38"/>
      <c r="C116" s="38"/>
      <c r="D116" s="38"/>
    </row>
    <row r="117" spans="2:4">
      <c r="B117" s="38"/>
      <c r="C117" s="38"/>
      <c r="D117" s="38"/>
    </row>
    <row r="118" spans="2:4">
      <c r="B118" s="38"/>
      <c r="C118" s="38"/>
      <c r="D118" s="38"/>
    </row>
    <row r="119" spans="2:4">
      <c r="B119" s="38"/>
      <c r="C119" s="38"/>
      <c r="D119" s="38"/>
    </row>
    <row r="120" spans="2:4">
      <c r="B120" s="38"/>
      <c r="C120" s="38"/>
      <c r="D120" s="38"/>
    </row>
    <row r="121" spans="2:4">
      <c r="B121" s="38"/>
      <c r="C121" s="38"/>
      <c r="D121" s="38"/>
    </row>
    <row r="122" spans="2:4">
      <c r="B122" s="38"/>
      <c r="C122" s="38"/>
      <c r="D122" s="38"/>
    </row>
    <row r="123" spans="2:4">
      <c r="B123" s="38"/>
      <c r="C123" s="38"/>
      <c r="D123" s="38"/>
    </row>
    <row r="124" spans="2:4">
      <c r="B124" s="38"/>
      <c r="C124" s="38"/>
      <c r="D124" s="38"/>
    </row>
    <row r="125" spans="2:4">
      <c r="B125" s="38"/>
      <c r="C125" s="38"/>
      <c r="D125" s="38"/>
    </row>
    <row r="126" spans="2:4">
      <c r="B126" s="38"/>
      <c r="C126" s="38"/>
      <c r="D126" s="38"/>
    </row>
    <row r="127" spans="2:4">
      <c r="B127" s="38"/>
      <c r="C127" s="38"/>
      <c r="D127" s="38"/>
    </row>
    <row r="128" spans="2:4">
      <c r="B128" s="38"/>
      <c r="C128" s="38"/>
      <c r="D128" s="38"/>
    </row>
    <row r="129" spans="2:4">
      <c r="B129" s="38"/>
      <c r="C129" s="38"/>
      <c r="D129" s="38"/>
    </row>
    <row r="130" spans="2:4">
      <c r="B130" s="38"/>
      <c r="C130" s="38"/>
      <c r="D130" s="38"/>
    </row>
    <row r="131" spans="2:4">
      <c r="B131" s="38"/>
      <c r="C131" s="38"/>
      <c r="D131" s="38"/>
    </row>
    <row r="132" spans="2:4">
      <c r="B132" s="38"/>
      <c r="C132" s="38"/>
      <c r="D132" s="38"/>
    </row>
    <row r="133" spans="2:4">
      <c r="B133" s="38"/>
      <c r="C133" s="38"/>
      <c r="D133" s="38"/>
    </row>
    <row r="134" spans="2:4">
      <c r="B134" s="38"/>
      <c r="C134" s="38"/>
      <c r="D134" s="38"/>
    </row>
    <row r="135" spans="2:4">
      <c r="B135" s="38"/>
      <c r="C135" s="38"/>
      <c r="D135" s="38"/>
    </row>
    <row r="136" spans="2:4">
      <c r="B136" s="38"/>
      <c r="C136" s="38"/>
      <c r="D136" s="38"/>
    </row>
    <row r="137" spans="2:4">
      <c r="B137" s="38"/>
      <c r="C137" s="38"/>
      <c r="D137" s="38"/>
    </row>
    <row r="138" spans="2:4">
      <c r="B138" s="38"/>
      <c r="C138" s="38"/>
      <c r="D138" s="38"/>
    </row>
    <row r="139" spans="2:4">
      <c r="B139" s="38"/>
      <c r="C139" s="38"/>
      <c r="D139" s="38"/>
    </row>
    <row r="140" spans="2:4">
      <c r="B140" s="38"/>
      <c r="C140" s="38"/>
      <c r="D140" s="38"/>
    </row>
    <row r="141" spans="2:4">
      <c r="B141" s="38"/>
      <c r="C141" s="38"/>
      <c r="D141" s="38"/>
    </row>
    <row r="142" spans="2:4">
      <c r="B142" s="38"/>
      <c r="C142" s="38"/>
      <c r="D142" s="38"/>
    </row>
  </sheetData>
  <autoFilter xmlns:etc="http://www.wps.cn/officeDocument/2017/etCustomData" ref="A1:H28" etc:filterBottomFollowUsedRange="0">
    <extLst/>
  </autoFilter>
  <mergeCells count="9">
    <mergeCell ref="A2:H2"/>
    <mergeCell ref="B4:C4"/>
    <mergeCell ref="D4:F4"/>
    <mergeCell ref="G4:H4"/>
    <mergeCell ref="B5:C5"/>
    <mergeCell ref="D5:F5"/>
    <mergeCell ref="G5:H5"/>
    <mergeCell ref="B6:H6"/>
    <mergeCell ref="A8:D8"/>
  </mergeCells>
  <pageMargins left="0.751388888888889" right="0.393055555555556" top="0.826388888888889" bottom="0.66875" header="0.236111111111111" footer="0.629861111111111"/>
  <pageSetup paperSize="9" orientation="landscape" horizontalDpi="600"/>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view="pageBreakPreview" zoomScaleNormal="70" workbookViewId="0">
      <pane xSplit="6" ySplit="3" topLeftCell="G4" activePane="bottomRight" state="frozen"/>
      <selection/>
      <selection pane="topRight"/>
      <selection pane="bottomLeft"/>
      <selection pane="bottomRight" activeCell="H7" sqref="H7"/>
    </sheetView>
  </sheetViews>
  <sheetFormatPr defaultColWidth="8.625" defaultRowHeight="14.25"/>
  <cols>
    <col min="1" max="1" width="5.125" style="17" customWidth="1"/>
    <col min="2" max="2" width="4.5" style="17" customWidth="1"/>
    <col min="3" max="3" width="9.75" style="17" customWidth="1"/>
    <col min="4" max="4" width="4.5" style="17" customWidth="1"/>
    <col min="5" max="5" width="19.375" style="19" customWidth="1"/>
    <col min="6" max="6" width="4.5" style="19" customWidth="1"/>
    <col min="7" max="7" width="46.125" style="19" customWidth="1"/>
    <col min="8" max="8" width="29.75" style="17" customWidth="1"/>
    <col min="9" max="9" width="11.125" style="17" hidden="1" customWidth="1"/>
    <col min="10" max="10" width="7.625" style="19" customWidth="1"/>
    <col min="11" max="11" width="44.125" style="17" customWidth="1"/>
    <col min="12" max="12" width="41.625" style="17" customWidth="1"/>
    <col min="13" max="13" width="15" style="17" customWidth="1"/>
    <col min="14" max="16384" width="8.625" style="17"/>
  </cols>
  <sheetData>
    <row r="1" ht="17.1" customHeight="1" spans="1:1">
      <c r="A1" s="20" t="s">
        <v>3469</v>
      </c>
    </row>
    <row r="2" ht="28.5" customHeight="1" spans="1:11">
      <c r="A2" s="21" t="s">
        <v>3470</v>
      </c>
      <c r="B2" s="21"/>
      <c r="C2" s="21"/>
      <c r="D2" s="21"/>
      <c r="E2" s="21"/>
      <c r="F2" s="21"/>
      <c r="G2" s="21"/>
      <c r="H2" s="21"/>
      <c r="I2" s="21"/>
      <c r="J2" s="21"/>
      <c r="K2" s="21"/>
    </row>
    <row r="3" s="16" customFormat="1" ht="33" customHeight="1" spans="1:12">
      <c r="A3" s="22" t="s">
        <v>3406</v>
      </c>
      <c r="B3" s="22" t="s">
        <v>3410</v>
      </c>
      <c r="C3" s="22" t="s">
        <v>3407</v>
      </c>
      <c r="D3" s="22" t="s">
        <v>3410</v>
      </c>
      <c r="E3" s="22" t="s">
        <v>3408</v>
      </c>
      <c r="F3" s="22" t="s">
        <v>3410</v>
      </c>
      <c r="G3" s="22" t="s">
        <v>3471</v>
      </c>
      <c r="H3" s="22" t="s">
        <v>3472</v>
      </c>
      <c r="I3" s="22" t="s">
        <v>3473</v>
      </c>
      <c r="J3" s="22" t="s">
        <v>3411</v>
      </c>
      <c r="K3" s="22" t="s">
        <v>3474</v>
      </c>
      <c r="L3" s="22" t="s">
        <v>3475</v>
      </c>
    </row>
    <row r="4" ht="37.5" customHeight="1" spans="1:12">
      <c r="A4" s="23" t="s">
        <v>3476</v>
      </c>
      <c r="B4" s="23">
        <v>15</v>
      </c>
      <c r="C4" s="23" t="s">
        <v>3477</v>
      </c>
      <c r="D4" s="23">
        <v>3</v>
      </c>
      <c r="E4" s="23" t="s">
        <v>3478</v>
      </c>
      <c r="F4" s="23">
        <v>1</v>
      </c>
      <c r="G4" s="26" t="s">
        <v>3479</v>
      </c>
      <c r="H4" s="27" t="s">
        <v>3480</v>
      </c>
      <c r="I4" s="23" t="s">
        <v>3481</v>
      </c>
      <c r="J4" s="23">
        <v>1</v>
      </c>
      <c r="K4" s="29"/>
      <c r="L4" s="27" t="s">
        <v>3482</v>
      </c>
    </row>
    <row r="5" s="17" customFormat="1" ht="77.1" customHeight="1" spans="1:12">
      <c r="A5" s="23"/>
      <c r="B5" s="23"/>
      <c r="C5" s="23"/>
      <c r="D5" s="23"/>
      <c r="E5" s="23" t="s">
        <v>3424</v>
      </c>
      <c r="F5" s="23">
        <v>1</v>
      </c>
      <c r="G5" s="26" t="s">
        <v>3483</v>
      </c>
      <c r="H5" s="27" t="s">
        <v>3480</v>
      </c>
      <c r="I5" s="23" t="s">
        <v>3484</v>
      </c>
      <c r="J5" s="23">
        <v>1</v>
      </c>
      <c r="K5" s="27"/>
      <c r="L5" s="27" t="s">
        <v>3485</v>
      </c>
    </row>
    <row r="6" s="17" customFormat="1" ht="70.5" customHeight="1" spans="1:12">
      <c r="A6" s="23"/>
      <c r="B6" s="23"/>
      <c r="C6" s="23"/>
      <c r="D6" s="23"/>
      <c r="E6" s="23" t="s">
        <v>3426</v>
      </c>
      <c r="F6" s="23">
        <v>1</v>
      </c>
      <c r="G6" s="26" t="s">
        <v>3486</v>
      </c>
      <c r="H6" s="27" t="s">
        <v>3480</v>
      </c>
      <c r="I6" s="23" t="s">
        <v>3484</v>
      </c>
      <c r="J6" s="23">
        <v>1</v>
      </c>
      <c r="K6" s="27"/>
      <c r="L6" s="27" t="s">
        <v>3487</v>
      </c>
    </row>
    <row r="7" ht="111.95" customHeight="1" spans="1:12">
      <c r="A7" s="23"/>
      <c r="B7" s="23"/>
      <c r="C7" s="23" t="s">
        <v>3488</v>
      </c>
      <c r="D7" s="23">
        <v>12</v>
      </c>
      <c r="E7" s="23" t="s">
        <v>3429</v>
      </c>
      <c r="F7" s="23">
        <v>2</v>
      </c>
      <c r="G7" s="26" t="s">
        <v>3489</v>
      </c>
      <c r="H7" s="27" t="s">
        <v>3490</v>
      </c>
      <c r="I7" s="23" t="s">
        <v>3491</v>
      </c>
      <c r="J7" s="23">
        <v>2</v>
      </c>
      <c r="K7" s="27"/>
      <c r="L7" s="27" t="s">
        <v>3492</v>
      </c>
    </row>
    <row r="8" ht="84" customHeight="1" spans="1:12">
      <c r="A8" s="23"/>
      <c r="B8" s="23"/>
      <c r="C8" s="23"/>
      <c r="D8" s="23"/>
      <c r="E8" s="23" t="s">
        <v>3493</v>
      </c>
      <c r="F8" s="23">
        <v>10</v>
      </c>
      <c r="G8" s="26" t="s">
        <v>3494</v>
      </c>
      <c r="H8" s="27" t="s">
        <v>3495</v>
      </c>
      <c r="I8" s="23" t="s">
        <v>3496</v>
      </c>
      <c r="J8" s="23">
        <v>5.86</v>
      </c>
      <c r="K8" s="27" t="s">
        <v>3497</v>
      </c>
      <c r="L8" s="27" t="s">
        <v>3497</v>
      </c>
    </row>
    <row r="9" ht="122.1" customHeight="1" spans="1:12">
      <c r="A9" s="23" t="s">
        <v>3498</v>
      </c>
      <c r="B9" s="23">
        <v>15</v>
      </c>
      <c r="C9" s="23" t="s">
        <v>3435</v>
      </c>
      <c r="D9" s="23">
        <v>10</v>
      </c>
      <c r="E9" s="23" t="s">
        <v>3499</v>
      </c>
      <c r="F9" s="23">
        <v>10</v>
      </c>
      <c r="G9" s="26" t="s">
        <v>3500</v>
      </c>
      <c r="H9" s="27" t="s">
        <v>3501</v>
      </c>
      <c r="I9" s="23"/>
      <c r="J9" s="23">
        <v>10</v>
      </c>
      <c r="K9" s="29"/>
      <c r="L9" s="29" t="s">
        <v>3502</v>
      </c>
    </row>
    <row r="10" ht="46.5" customHeight="1" spans="1:12">
      <c r="A10" s="23"/>
      <c r="B10" s="23"/>
      <c r="C10" s="23" t="s">
        <v>3503</v>
      </c>
      <c r="D10" s="23">
        <v>5</v>
      </c>
      <c r="E10" s="23" t="s">
        <v>3504</v>
      </c>
      <c r="F10" s="23">
        <v>1</v>
      </c>
      <c r="G10" s="26" t="s">
        <v>3505</v>
      </c>
      <c r="H10" s="27" t="s">
        <v>3480</v>
      </c>
      <c r="I10" s="23" t="s">
        <v>3506</v>
      </c>
      <c r="J10" s="23">
        <v>1</v>
      </c>
      <c r="K10" s="29"/>
      <c r="L10" s="27" t="s">
        <v>3507</v>
      </c>
    </row>
    <row r="11" ht="46.5" customHeight="1" spans="1:12">
      <c r="A11" s="23"/>
      <c r="B11" s="23"/>
      <c r="C11" s="23"/>
      <c r="D11" s="23"/>
      <c r="E11" s="23" t="s">
        <v>3508</v>
      </c>
      <c r="F11" s="23">
        <v>2</v>
      </c>
      <c r="G11" s="26" t="s">
        <v>3509</v>
      </c>
      <c r="H11" s="27" t="s">
        <v>3510</v>
      </c>
      <c r="I11" s="23" t="s">
        <v>3511</v>
      </c>
      <c r="J11" s="23">
        <v>2</v>
      </c>
      <c r="K11" s="27"/>
      <c r="L11" s="27" t="s">
        <v>3512</v>
      </c>
    </row>
    <row r="12" ht="53.1" customHeight="1" spans="1:12">
      <c r="A12" s="23"/>
      <c r="B12" s="23"/>
      <c r="C12" s="23"/>
      <c r="D12" s="23"/>
      <c r="E12" s="23" t="s">
        <v>3513</v>
      </c>
      <c r="F12" s="23">
        <v>2</v>
      </c>
      <c r="G12" s="26" t="s">
        <v>3514</v>
      </c>
      <c r="H12" s="27" t="s">
        <v>3510</v>
      </c>
      <c r="I12" s="23" t="s">
        <v>3515</v>
      </c>
      <c r="J12" s="23">
        <v>2</v>
      </c>
      <c r="K12" s="29"/>
      <c r="L12" s="29" t="s">
        <v>3516</v>
      </c>
    </row>
    <row r="13" ht="44.45" customHeight="1" spans="1:12">
      <c r="A13" s="23" t="s">
        <v>3517</v>
      </c>
      <c r="B13" s="23">
        <v>34</v>
      </c>
      <c r="C13" s="23" t="s">
        <v>3453</v>
      </c>
      <c r="D13" s="23">
        <v>24</v>
      </c>
      <c r="E13" s="23" t="s">
        <v>3518</v>
      </c>
      <c r="F13" s="23">
        <v>3</v>
      </c>
      <c r="G13" s="27" t="s">
        <v>3519</v>
      </c>
      <c r="H13" s="28" t="s">
        <v>3520</v>
      </c>
      <c r="I13" s="23"/>
      <c r="J13" s="23">
        <v>3</v>
      </c>
      <c r="K13" s="29"/>
      <c r="L13" s="27" t="s">
        <v>3521</v>
      </c>
    </row>
    <row r="14" s="17" customFormat="1" ht="102.6" customHeight="1" spans="1:12">
      <c r="A14" s="23"/>
      <c r="B14" s="23"/>
      <c r="C14" s="23"/>
      <c r="D14" s="23"/>
      <c r="E14" s="23" t="s">
        <v>3522</v>
      </c>
      <c r="F14" s="23">
        <v>3</v>
      </c>
      <c r="G14" s="27" t="s">
        <v>3523</v>
      </c>
      <c r="H14" s="28" t="s">
        <v>3524</v>
      </c>
      <c r="I14" s="23"/>
      <c r="J14" s="30">
        <v>3</v>
      </c>
      <c r="K14" s="27"/>
      <c r="L14" s="27" t="s">
        <v>3525</v>
      </c>
    </row>
    <row r="15" ht="105" customHeight="1" spans="1:12">
      <c r="A15" s="23"/>
      <c r="B15" s="23"/>
      <c r="C15" s="23"/>
      <c r="D15" s="23"/>
      <c r="E15" s="23" t="s">
        <v>3526</v>
      </c>
      <c r="F15" s="23">
        <v>3</v>
      </c>
      <c r="G15" s="27" t="s">
        <v>3527</v>
      </c>
      <c r="H15" s="28" t="s">
        <v>3528</v>
      </c>
      <c r="I15" s="23"/>
      <c r="J15" s="23">
        <v>3</v>
      </c>
      <c r="K15" s="27"/>
      <c r="L15" s="27" t="s">
        <v>3529</v>
      </c>
    </row>
    <row r="16" ht="42" customHeight="1" spans="1:12">
      <c r="A16" s="23"/>
      <c r="B16" s="23"/>
      <c r="C16" s="23"/>
      <c r="D16" s="23"/>
      <c r="E16" s="23" t="s">
        <v>3530</v>
      </c>
      <c r="F16" s="23">
        <v>3</v>
      </c>
      <c r="G16" s="27" t="s">
        <v>3531</v>
      </c>
      <c r="H16" s="28" t="s">
        <v>3520</v>
      </c>
      <c r="I16" s="23"/>
      <c r="J16" s="23">
        <v>3</v>
      </c>
      <c r="K16" s="27"/>
      <c r="L16" s="27" t="s">
        <v>3532</v>
      </c>
    </row>
    <row r="17" ht="53.1" customHeight="1" spans="1:12">
      <c r="A17" s="23"/>
      <c r="B17" s="23"/>
      <c r="C17" s="23"/>
      <c r="D17" s="23"/>
      <c r="E17" s="23" t="s">
        <v>3533</v>
      </c>
      <c r="F17" s="23">
        <v>3</v>
      </c>
      <c r="G17" s="27" t="s">
        <v>3534</v>
      </c>
      <c r="H17" s="28" t="s">
        <v>3535</v>
      </c>
      <c r="I17" s="23"/>
      <c r="J17" s="23">
        <v>3</v>
      </c>
      <c r="K17" s="27"/>
      <c r="L17" s="27" t="s">
        <v>3536</v>
      </c>
    </row>
    <row r="18" ht="76.5" customHeight="1" spans="1:12">
      <c r="A18" s="23"/>
      <c r="B18" s="23"/>
      <c r="C18" s="23"/>
      <c r="D18" s="23"/>
      <c r="E18" s="23" t="s">
        <v>3537</v>
      </c>
      <c r="F18" s="23">
        <v>3</v>
      </c>
      <c r="G18" s="27" t="s">
        <v>3538</v>
      </c>
      <c r="H18" s="28" t="s">
        <v>3539</v>
      </c>
      <c r="I18" s="23"/>
      <c r="J18" s="23">
        <v>2.22</v>
      </c>
      <c r="K18" s="27" t="s">
        <v>3540</v>
      </c>
      <c r="L18" s="27" t="s">
        <v>3540</v>
      </c>
    </row>
    <row r="19" ht="45.95" customHeight="1" spans="1:13">
      <c r="A19" s="23"/>
      <c r="B19" s="23"/>
      <c r="C19" s="23"/>
      <c r="D19" s="23"/>
      <c r="E19" s="23" t="s">
        <v>3541</v>
      </c>
      <c r="F19" s="23">
        <v>3</v>
      </c>
      <c r="G19" s="27" t="s">
        <v>3542</v>
      </c>
      <c r="H19" s="28" t="s">
        <v>3520</v>
      </c>
      <c r="I19" s="31"/>
      <c r="J19" s="23">
        <v>2.74</v>
      </c>
      <c r="K19" s="27" t="s">
        <v>3543</v>
      </c>
      <c r="L19" s="27" t="s">
        <v>3543</v>
      </c>
      <c r="M19" s="37"/>
    </row>
    <row r="20" ht="101.1" customHeight="1" spans="1:12">
      <c r="A20" s="23"/>
      <c r="B20" s="23"/>
      <c r="C20" s="23"/>
      <c r="D20" s="23"/>
      <c r="E20" s="23" t="s">
        <v>3544</v>
      </c>
      <c r="F20" s="23">
        <v>3</v>
      </c>
      <c r="G20" s="27" t="s">
        <v>3545</v>
      </c>
      <c r="H20" s="28" t="s">
        <v>3535</v>
      </c>
      <c r="I20" s="32"/>
      <c r="J20" s="23">
        <v>2.91</v>
      </c>
      <c r="K20" s="27" t="s">
        <v>3546</v>
      </c>
      <c r="L20" s="27" t="s">
        <v>3547</v>
      </c>
    </row>
    <row r="21" ht="53.1" customHeight="1" spans="1:12">
      <c r="A21" s="23"/>
      <c r="B21" s="23"/>
      <c r="C21" s="23" t="s">
        <v>3455</v>
      </c>
      <c r="D21" s="23">
        <v>5</v>
      </c>
      <c r="E21" s="23" t="s">
        <v>3548</v>
      </c>
      <c r="F21" s="23">
        <v>5</v>
      </c>
      <c r="G21" s="27" t="s">
        <v>3549</v>
      </c>
      <c r="H21" s="28" t="s">
        <v>3550</v>
      </c>
      <c r="I21" s="23" t="s">
        <v>3551</v>
      </c>
      <c r="J21" s="33">
        <v>5</v>
      </c>
      <c r="K21" s="27"/>
      <c r="L21" s="27" t="s">
        <v>3552</v>
      </c>
    </row>
    <row r="22" ht="48.75" customHeight="1" spans="1:12">
      <c r="A22" s="23"/>
      <c r="B22" s="23"/>
      <c r="C22" s="23" t="s">
        <v>3457</v>
      </c>
      <c r="D22" s="23">
        <v>5</v>
      </c>
      <c r="E22" s="23" t="s">
        <v>3553</v>
      </c>
      <c r="F22" s="23">
        <v>5</v>
      </c>
      <c r="G22" s="27" t="s">
        <v>3554</v>
      </c>
      <c r="H22" s="28" t="s">
        <v>3520</v>
      </c>
      <c r="I22" s="23" t="s">
        <v>3555</v>
      </c>
      <c r="J22" s="33">
        <v>5</v>
      </c>
      <c r="K22" s="27"/>
      <c r="L22" s="27" t="s">
        <v>3556</v>
      </c>
    </row>
    <row r="23" ht="63.6" customHeight="1" spans="1:12">
      <c r="A23" s="23" t="s">
        <v>3557</v>
      </c>
      <c r="B23" s="23">
        <v>36</v>
      </c>
      <c r="C23" s="23" t="s">
        <v>3463</v>
      </c>
      <c r="D23" s="23">
        <v>12</v>
      </c>
      <c r="E23" s="23" t="s">
        <v>3558</v>
      </c>
      <c r="F23" s="23">
        <v>4</v>
      </c>
      <c r="G23" s="26" t="s">
        <v>3559</v>
      </c>
      <c r="H23" s="27" t="s">
        <v>3560</v>
      </c>
      <c r="I23" s="29"/>
      <c r="J23" s="23">
        <v>3.2</v>
      </c>
      <c r="K23" s="27" t="s">
        <v>3561</v>
      </c>
      <c r="L23" s="27" t="s">
        <v>3562</v>
      </c>
    </row>
    <row r="24" ht="63.6" customHeight="1" spans="1:12">
      <c r="A24" s="23"/>
      <c r="B24" s="23"/>
      <c r="C24" s="23"/>
      <c r="D24" s="23"/>
      <c r="E24" s="23" t="s">
        <v>3563</v>
      </c>
      <c r="F24" s="23">
        <v>4</v>
      </c>
      <c r="G24" s="26" t="s">
        <v>3564</v>
      </c>
      <c r="H24" s="27" t="s">
        <v>3560</v>
      </c>
      <c r="I24" s="27"/>
      <c r="J24" s="23">
        <v>3.2</v>
      </c>
      <c r="K24" s="27" t="s">
        <v>3565</v>
      </c>
      <c r="L24" s="27" t="s">
        <v>3566</v>
      </c>
    </row>
    <row r="25" ht="78.75" customHeight="1" spans="1:12">
      <c r="A25" s="23"/>
      <c r="B25" s="23"/>
      <c r="C25" s="23"/>
      <c r="D25" s="23"/>
      <c r="E25" s="23" t="s">
        <v>3567</v>
      </c>
      <c r="F25" s="23">
        <v>4</v>
      </c>
      <c r="G25" s="26" t="s">
        <v>3568</v>
      </c>
      <c r="H25" s="27" t="s">
        <v>3560</v>
      </c>
      <c r="I25" s="27"/>
      <c r="J25" s="23">
        <v>4</v>
      </c>
      <c r="K25" s="29"/>
      <c r="L25" s="27" t="s">
        <v>3569</v>
      </c>
    </row>
    <row r="26" s="17" customFormat="1" ht="66.6" customHeight="1" spans="1:12">
      <c r="A26" s="23"/>
      <c r="B26" s="23"/>
      <c r="C26" s="23" t="s">
        <v>3570</v>
      </c>
      <c r="D26" s="23">
        <v>4</v>
      </c>
      <c r="E26" s="23" t="s">
        <v>3571</v>
      </c>
      <c r="F26" s="23">
        <v>4</v>
      </c>
      <c r="G26" s="26" t="s">
        <v>3572</v>
      </c>
      <c r="H26" s="27" t="s">
        <v>3573</v>
      </c>
      <c r="I26" s="27"/>
      <c r="J26" s="23">
        <v>3.27</v>
      </c>
      <c r="K26" s="27" t="s">
        <v>3574</v>
      </c>
      <c r="L26" s="27" t="s">
        <v>3574</v>
      </c>
    </row>
    <row r="27" ht="107.45" customHeight="1" spans="1:12">
      <c r="A27" s="23"/>
      <c r="B27" s="23"/>
      <c r="C27" s="23" t="s">
        <v>3575</v>
      </c>
      <c r="D27" s="23">
        <v>20</v>
      </c>
      <c r="E27" s="23" t="s">
        <v>3576</v>
      </c>
      <c r="F27" s="23">
        <v>10</v>
      </c>
      <c r="G27" s="26" t="s">
        <v>3577</v>
      </c>
      <c r="H27" s="28" t="s">
        <v>3578</v>
      </c>
      <c r="I27" s="23" t="s">
        <v>3579</v>
      </c>
      <c r="J27" s="23">
        <v>8</v>
      </c>
      <c r="K27" s="27" t="s">
        <v>3580</v>
      </c>
      <c r="L27" s="27" t="s">
        <v>3581</v>
      </c>
    </row>
    <row r="28" ht="98.25" customHeight="1" spans="1:12">
      <c r="A28" s="23"/>
      <c r="B28" s="23"/>
      <c r="C28" s="23"/>
      <c r="D28" s="23"/>
      <c r="E28" s="23" t="s">
        <v>3582</v>
      </c>
      <c r="F28" s="23">
        <v>10</v>
      </c>
      <c r="G28" s="26" t="s">
        <v>3583</v>
      </c>
      <c r="H28" s="28" t="s">
        <v>3578</v>
      </c>
      <c r="I28" s="23"/>
      <c r="J28" s="23">
        <v>10</v>
      </c>
      <c r="K28" s="29" t="s">
        <v>3584</v>
      </c>
      <c r="L28" s="27" t="s">
        <v>3585</v>
      </c>
    </row>
    <row r="29" s="16" customFormat="1" ht="28.5" customHeight="1" spans="1:12">
      <c r="A29" s="24" t="s">
        <v>1509</v>
      </c>
      <c r="B29" s="24">
        <f t="shared" ref="B29:F29" si="0">SUM(B4:B28)</f>
        <v>100</v>
      </c>
      <c r="C29" s="24"/>
      <c r="D29" s="24">
        <f t="shared" si="0"/>
        <v>100</v>
      </c>
      <c r="E29" s="24"/>
      <c r="F29" s="22">
        <f t="shared" si="0"/>
        <v>100</v>
      </c>
      <c r="G29" s="22"/>
      <c r="H29" s="24"/>
      <c r="I29" s="22"/>
      <c r="J29" s="34">
        <f>SUM(J4:J28)</f>
        <v>90.4</v>
      </c>
      <c r="K29" s="35"/>
      <c r="L29" s="35"/>
    </row>
    <row r="30" s="18" customFormat="1" ht="29.1" customHeight="1" spans="1:12">
      <c r="A30" s="18" t="s">
        <v>3586</v>
      </c>
      <c r="D30" s="25"/>
      <c r="E30" s="25"/>
      <c r="F30" s="25"/>
      <c r="I30" s="36"/>
      <c r="K30" s="29"/>
      <c r="L30" s="29"/>
    </row>
  </sheetData>
  <mergeCells count="25">
    <mergeCell ref="A2:K2"/>
    <mergeCell ref="A4:A8"/>
    <mergeCell ref="A9:A12"/>
    <mergeCell ref="A13:A22"/>
    <mergeCell ref="A23:A28"/>
    <mergeCell ref="B4:B8"/>
    <mergeCell ref="B9:B12"/>
    <mergeCell ref="B13:B22"/>
    <mergeCell ref="B23:B28"/>
    <mergeCell ref="C4:C6"/>
    <mergeCell ref="C7:C8"/>
    <mergeCell ref="C10:C12"/>
    <mergeCell ref="C13:C20"/>
    <mergeCell ref="C23:C25"/>
    <mergeCell ref="C27:C28"/>
    <mergeCell ref="D4:D6"/>
    <mergeCell ref="D7:D8"/>
    <mergeCell ref="D10:D12"/>
    <mergeCell ref="D13:D20"/>
    <mergeCell ref="D23:D25"/>
    <mergeCell ref="D27:D28"/>
    <mergeCell ref="I13:I14"/>
    <mergeCell ref="I15:I18"/>
    <mergeCell ref="I19:I20"/>
    <mergeCell ref="I27:I28"/>
  </mergeCells>
  <pageMargins left="0.708661417322835" right="0.708661417322835" top="0.748031496062992" bottom="0.748031496062992" header="0.31496062992126" footer="0.31496062992126"/>
  <pageSetup paperSize="9" scale="70" fitToHeight="0" orientation="landscape"/>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L8" sqref="L8"/>
    </sheetView>
  </sheetViews>
  <sheetFormatPr defaultColWidth="9" defaultRowHeight="15.75"/>
  <sheetData>
    <row r="1" spans="1:1">
      <c r="A1" t="s">
        <v>3587</v>
      </c>
    </row>
    <row r="2" ht="21.75" customHeight="1" spans="1:10">
      <c r="A2" s="1" t="s">
        <v>3588</v>
      </c>
      <c r="B2" s="1"/>
      <c r="C2" s="1"/>
      <c r="D2" s="1"/>
      <c r="E2" s="1"/>
      <c r="F2" s="1"/>
      <c r="G2" s="1"/>
      <c r="H2" s="1"/>
      <c r="I2" s="1"/>
      <c r="J2" s="1"/>
    </row>
    <row r="3" ht="16.5" spans="1:10">
      <c r="A3" s="2" t="s">
        <v>3406</v>
      </c>
      <c r="B3" s="3" t="s">
        <v>3410</v>
      </c>
      <c r="C3" s="3" t="s">
        <v>3407</v>
      </c>
      <c r="D3" s="3" t="s">
        <v>3410</v>
      </c>
      <c r="E3" s="3" t="s">
        <v>3408</v>
      </c>
      <c r="F3" s="3" t="s">
        <v>3410</v>
      </c>
      <c r="G3" s="3" t="s">
        <v>3589</v>
      </c>
      <c r="H3" s="3" t="s">
        <v>3590</v>
      </c>
      <c r="I3" s="3" t="s">
        <v>3591</v>
      </c>
      <c r="J3" s="3" t="s">
        <v>3592</v>
      </c>
    </row>
    <row r="4" ht="77.25" spans="1:10">
      <c r="A4" s="4" t="s">
        <v>3593</v>
      </c>
      <c r="B4" s="5">
        <v>20</v>
      </c>
      <c r="C4" s="6" t="s">
        <v>3594</v>
      </c>
      <c r="D4" s="6">
        <v>8</v>
      </c>
      <c r="E4" s="11" t="s">
        <v>3595</v>
      </c>
      <c r="F4" s="6">
        <v>4</v>
      </c>
      <c r="G4" s="11" t="s">
        <v>3596</v>
      </c>
      <c r="H4" s="11" t="s">
        <v>3597</v>
      </c>
      <c r="I4" s="6">
        <v>4</v>
      </c>
      <c r="J4" s="14"/>
    </row>
    <row r="5" ht="51.75" spans="1:10">
      <c r="A5" s="4"/>
      <c r="B5" s="5"/>
      <c r="C5" s="6"/>
      <c r="D5" s="6"/>
      <c r="E5" s="11" t="s">
        <v>3598</v>
      </c>
      <c r="F5" s="6">
        <v>4</v>
      </c>
      <c r="G5" s="11" t="s">
        <v>3599</v>
      </c>
      <c r="H5" s="11" t="s">
        <v>3600</v>
      </c>
      <c r="I5" s="6">
        <v>4</v>
      </c>
      <c r="J5" s="14"/>
    </row>
    <row r="6" ht="115.5" spans="1:10">
      <c r="A6" s="4"/>
      <c r="B6" s="5"/>
      <c r="C6" s="7" t="s">
        <v>3601</v>
      </c>
      <c r="D6" s="6">
        <v>4</v>
      </c>
      <c r="E6" s="12" t="s">
        <v>3424</v>
      </c>
      <c r="F6" s="6">
        <v>4</v>
      </c>
      <c r="G6" s="11" t="s">
        <v>3602</v>
      </c>
      <c r="H6" s="11" t="s">
        <v>3603</v>
      </c>
      <c r="I6" s="6">
        <v>2</v>
      </c>
      <c r="J6" s="11" t="s">
        <v>3604</v>
      </c>
    </row>
    <row r="7" ht="77.25" spans="1:10">
      <c r="A7" s="4"/>
      <c r="B7" s="5"/>
      <c r="C7" s="8" t="s">
        <v>3605</v>
      </c>
      <c r="D7" s="6">
        <v>8</v>
      </c>
      <c r="E7" s="13" t="s">
        <v>3429</v>
      </c>
      <c r="F7" s="6">
        <v>4</v>
      </c>
      <c r="G7" s="11" t="s">
        <v>3606</v>
      </c>
      <c r="H7" s="11" t="s">
        <v>3603</v>
      </c>
      <c r="I7" s="6">
        <v>4</v>
      </c>
      <c r="J7" s="14"/>
    </row>
    <row r="8" ht="64.5" spans="1:10">
      <c r="A8" s="4"/>
      <c r="B8" s="5"/>
      <c r="C8" s="6"/>
      <c r="D8" s="6"/>
      <c r="E8" s="11" t="s">
        <v>3607</v>
      </c>
      <c r="F8" s="6">
        <v>4</v>
      </c>
      <c r="G8" s="11" t="s">
        <v>3608</v>
      </c>
      <c r="H8" s="11" t="s">
        <v>3603</v>
      </c>
      <c r="I8" s="6">
        <v>4</v>
      </c>
      <c r="J8" s="14"/>
    </row>
    <row r="9" ht="115.5" spans="1:10">
      <c r="A9" s="9" t="s">
        <v>3609</v>
      </c>
      <c r="B9" s="6">
        <v>20</v>
      </c>
      <c r="C9" s="6" t="s">
        <v>3435</v>
      </c>
      <c r="D9" s="6">
        <v>10</v>
      </c>
      <c r="E9" s="11" t="s">
        <v>3610</v>
      </c>
      <c r="F9" s="6">
        <v>4</v>
      </c>
      <c r="G9" s="11" t="s">
        <v>3611</v>
      </c>
      <c r="H9" s="11" t="s">
        <v>3612</v>
      </c>
      <c r="I9" s="6">
        <v>4</v>
      </c>
      <c r="J9" s="14"/>
    </row>
    <row r="10" ht="243" spans="1:10">
      <c r="A10" s="9"/>
      <c r="B10" s="6"/>
      <c r="C10" s="6"/>
      <c r="D10" s="6"/>
      <c r="E10" s="11" t="s">
        <v>3440</v>
      </c>
      <c r="F10" s="6">
        <v>6</v>
      </c>
      <c r="G10" s="11" t="s">
        <v>3613</v>
      </c>
      <c r="H10" s="11" t="s">
        <v>3614</v>
      </c>
      <c r="I10" s="6">
        <v>6</v>
      </c>
      <c r="J10" s="14"/>
    </row>
    <row r="11" ht="102.75" spans="1:10">
      <c r="A11" s="9"/>
      <c r="B11" s="6"/>
      <c r="C11" s="6" t="s">
        <v>3442</v>
      </c>
      <c r="D11" s="6">
        <v>10</v>
      </c>
      <c r="E11" s="11" t="s">
        <v>3443</v>
      </c>
      <c r="F11" s="6">
        <v>5</v>
      </c>
      <c r="G11" s="11" t="s">
        <v>3615</v>
      </c>
      <c r="H11" s="11" t="s">
        <v>3603</v>
      </c>
      <c r="I11" s="6">
        <v>5</v>
      </c>
      <c r="J11" s="14"/>
    </row>
    <row r="12" ht="166.5" spans="1:10">
      <c r="A12" s="9"/>
      <c r="B12" s="6"/>
      <c r="C12" s="6"/>
      <c r="D12" s="6"/>
      <c r="E12" s="11" t="s">
        <v>3616</v>
      </c>
      <c r="F12" s="6">
        <v>5</v>
      </c>
      <c r="G12" s="11" t="s">
        <v>3617</v>
      </c>
      <c r="H12" s="11" t="s">
        <v>3618</v>
      </c>
      <c r="I12" s="6">
        <v>5</v>
      </c>
      <c r="J12" s="14"/>
    </row>
    <row r="13" ht="64.5" spans="1:10">
      <c r="A13" s="4" t="s">
        <v>3451</v>
      </c>
      <c r="B13" s="5">
        <v>35</v>
      </c>
      <c r="C13" s="6" t="s">
        <v>3619</v>
      </c>
      <c r="D13" s="6">
        <v>10</v>
      </c>
      <c r="E13" s="11" t="s">
        <v>3620</v>
      </c>
      <c r="F13" s="6">
        <v>5</v>
      </c>
      <c r="G13" s="11" t="s">
        <v>3621</v>
      </c>
      <c r="H13" s="11" t="s">
        <v>3622</v>
      </c>
      <c r="I13" s="6">
        <v>5</v>
      </c>
      <c r="J13" s="14"/>
    </row>
    <row r="14" ht="102.75" spans="1:10">
      <c r="A14" s="4"/>
      <c r="B14" s="5"/>
      <c r="C14" s="6"/>
      <c r="D14" s="6"/>
      <c r="E14" s="11" t="s">
        <v>3623</v>
      </c>
      <c r="F14" s="6">
        <v>5</v>
      </c>
      <c r="G14" s="11" t="s">
        <v>3624</v>
      </c>
      <c r="H14" s="11" t="s">
        <v>3622</v>
      </c>
      <c r="I14" s="6">
        <v>4</v>
      </c>
      <c r="J14" s="11" t="s">
        <v>3625</v>
      </c>
    </row>
    <row r="15" ht="64.5" spans="1:10">
      <c r="A15" s="4"/>
      <c r="B15" s="5"/>
      <c r="C15" s="6" t="s">
        <v>3626</v>
      </c>
      <c r="D15" s="6">
        <v>10</v>
      </c>
      <c r="E15" s="11" t="s">
        <v>3627</v>
      </c>
      <c r="F15" s="6">
        <v>5</v>
      </c>
      <c r="G15" s="11" t="s">
        <v>3628</v>
      </c>
      <c r="H15" s="11" t="s">
        <v>3629</v>
      </c>
      <c r="I15" s="6">
        <v>5</v>
      </c>
      <c r="J15" s="14"/>
    </row>
    <row r="16" ht="77.25" spans="1:10">
      <c r="A16" s="4"/>
      <c r="B16" s="5"/>
      <c r="C16" s="6"/>
      <c r="D16" s="6"/>
      <c r="E16" s="11" t="s">
        <v>3630</v>
      </c>
      <c r="F16" s="6">
        <v>5</v>
      </c>
      <c r="G16" s="11" t="s">
        <v>3631</v>
      </c>
      <c r="H16" s="11" t="s">
        <v>3632</v>
      </c>
      <c r="I16" s="6">
        <v>5</v>
      </c>
      <c r="J16" s="14"/>
    </row>
    <row r="17" ht="115.5" spans="1:10">
      <c r="A17" s="4"/>
      <c r="B17" s="5"/>
      <c r="C17" s="6" t="s">
        <v>3633</v>
      </c>
      <c r="D17" s="6">
        <v>10</v>
      </c>
      <c r="E17" s="11" t="s">
        <v>3634</v>
      </c>
      <c r="F17" s="6">
        <v>5</v>
      </c>
      <c r="G17" s="11" t="s">
        <v>3635</v>
      </c>
      <c r="H17" s="11" t="s">
        <v>3636</v>
      </c>
      <c r="I17" s="6">
        <v>1</v>
      </c>
      <c r="J17" s="11" t="s">
        <v>3637</v>
      </c>
    </row>
    <row r="18" ht="90" spans="1:10">
      <c r="A18" s="4"/>
      <c r="B18" s="5"/>
      <c r="C18" s="6"/>
      <c r="D18" s="6"/>
      <c r="E18" s="11" t="s">
        <v>3638</v>
      </c>
      <c r="F18" s="6">
        <v>5</v>
      </c>
      <c r="G18" s="11" t="s">
        <v>3639</v>
      </c>
      <c r="H18" s="11" t="s">
        <v>3640</v>
      </c>
      <c r="I18" s="6">
        <v>4</v>
      </c>
      <c r="J18" s="11" t="s">
        <v>3641</v>
      </c>
    </row>
    <row r="19" ht="153.75" spans="1:10">
      <c r="A19" s="4"/>
      <c r="B19" s="5"/>
      <c r="C19" s="6" t="s">
        <v>3642</v>
      </c>
      <c r="D19" s="6">
        <v>5</v>
      </c>
      <c r="E19" s="11" t="s">
        <v>3643</v>
      </c>
      <c r="F19" s="6">
        <v>5</v>
      </c>
      <c r="G19" s="11" t="s">
        <v>3644</v>
      </c>
      <c r="H19" s="11" t="s">
        <v>3645</v>
      </c>
      <c r="I19" s="6">
        <v>4</v>
      </c>
      <c r="J19" s="11" t="s">
        <v>3646</v>
      </c>
    </row>
    <row r="20" ht="90" spans="1:10">
      <c r="A20" s="9" t="s">
        <v>3461</v>
      </c>
      <c r="B20" s="10">
        <v>25</v>
      </c>
      <c r="C20" s="9" t="s">
        <v>3463</v>
      </c>
      <c r="D20" s="6">
        <v>13</v>
      </c>
      <c r="E20" s="11" t="s">
        <v>3647</v>
      </c>
      <c r="F20" s="6">
        <v>7</v>
      </c>
      <c r="G20" s="11" t="s">
        <v>3648</v>
      </c>
      <c r="H20" s="11" t="s">
        <v>3649</v>
      </c>
      <c r="I20" s="6">
        <v>6</v>
      </c>
      <c r="J20" s="11" t="s">
        <v>3650</v>
      </c>
    </row>
    <row r="21" ht="128.25" spans="1:10">
      <c r="A21" s="9"/>
      <c r="B21" s="10"/>
      <c r="C21" s="9"/>
      <c r="D21" s="6"/>
      <c r="E21" s="11" t="s">
        <v>3651</v>
      </c>
      <c r="F21" s="6">
        <v>6</v>
      </c>
      <c r="G21" s="11" t="s">
        <v>3652</v>
      </c>
      <c r="H21" s="11" t="s">
        <v>3653</v>
      </c>
      <c r="I21" s="6">
        <v>6</v>
      </c>
      <c r="J21" s="14"/>
    </row>
    <row r="22" ht="64.5" spans="1:10">
      <c r="A22" s="9"/>
      <c r="B22" s="10"/>
      <c r="C22" s="9" t="s">
        <v>3654</v>
      </c>
      <c r="D22" s="6">
        <v>6</v>
      </c>
      <c r="E22" s="11" t="s">
        <v>3655</v>
      </c>
      <c r="F22" s="6">
        <v>6</v>
      </c>
      <c r="G22" s="11" t="s">
        <v>3656</v>
      </c>
      <c r="H22" s="11" t="s">
        <v>3657</v>
      </c>
      <c r="I22" s="6">
        <v>6</v>
      </c>
      <c r="J22" s="14"/>
    </row>
    <row r="23" ht="51.75" spans="1:10">
      <c r="A23" s="9"/>
      <c r="B23" s="10"/>
      <c r="C23" s="9" t="s">
        <v>3658</v>
      </c>
      <c r="D23" s="6">
        <v>6</v>
      </c>
      <c r="E23" s="11" t="s">
        <v>3659</v>
      </c>
      <c r="F23" s="6">
        <v>6</v>
      </c>
      <c r="G23" s="11" t="s">
        <v>3660</v>
      </c>
      <c r="H23" s="11" t="s">
        <v>3661</v>
      </c>
      <c r="I23" s="6">
        <v>6</v>
      </c>
      <c r="J23" s="14"/>
    </row>
    <row r="24" ht="16.5" spans="1:10">
      <c r="A24" s="9" t="s">
        <v>1509</v>
      </c>
      <c r="B24" s="6">
        <v>100</v>
      </c>
      <c r="C24" s="6"/>
      <c r="D24" s="6">
        <v>100</v>
      </c>
      <c r="E24" s="6"/>
      <c r="F24" s="6">
        <v>100</v>
      </c>
      <c r="G24" s="6"/>
      <c r="H24" s="6"/>
      <c r="I24" s="6">
        <v>90</v>
      </c>
      <c r="J24" s="15"/>
    </row>
  </sheetData>
  <mergeCells count="1">
    <mergeCell ref="A2:J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4"/>
  <sheetViews>
    <sheetView showZeros="0" workbookViewId="0">
      <selection activeCell="C52" sqref="C52"/>
    </sheetView>
  </sheetViews>
  <sheetFormatPr defaultColWidth="9" defaultRowHeight="15.75" outlineLevelCol="3"/>
  <cols>
    <col min="1" max="1" width="51.125" style="208" customWidth="1"/>
    <col min="2" max="3" width="9.75" style="208" customWidth="1"/>
    <col min="4" max="4" width="13.25" style="208" customWidth="1"/>
    <col min="5" max="16384" width="9" style="208"/>
  </cols>
  <sheetData>
    <row r="1" spans="1:4">
      <c r="A1" s="519" t="s">
        <v>1107</v>
      </c>
      <c r="B1" s="588"/>
      <c r="C1" s="588"/>
      <c r="D1" s="530"/>
    </row>
    <row r="2" ht="27" spans="1:4">
      <c r="A2" s="589" t="s">
        <v>1108</v>
      </c>
      <c r="B2" s="590"/>
      <c r="C2" s="590"/>
      <c r="D2" s="591"/>
    </row>
    <row r="3" spans="1:4">
      <c r="A3" s="523"/>
      <c r="B3" s="588"/>
      <c r="C3" s="588"/>
      <c r="D3" s="532" t="s">
        <v>2</v>
      </c>
    </row>
    <row r="4" ht="31.5" spans="1:4">
      <c r="A4" s="525" t="s">
        <v>1109</v>
      </c>
      <c r="B4" s="592" t="s">
        <v>1098</v>
      </c>
      <c r="C4" s="592" t="s">
        <v>1110</v>
      </c>
      <c r="D4" s="533" t="s">
        <v>1111</v>
      </c>
    </row>
    <row r="5" spans="1:4">
      <c r="A5" s="593" t="s">
        <v>1112</v>
      </c>
      <c r="B5" s="386">
        <f>SUM(B6:B7)</f>
        <v>7407</v>
      </c>
      <c r="C5" s="386">
        <f>SUM(C6:C7)</f>
        <v>7407</v>
      </c>
      <c r="D5" s="594">
        <f>(C5-B5)/B5*100</f>
        <v>0</v>
      </c>
    </row>
    <row r="6" spans="1:4">
      <c r="A6" s="595" t="s">
        <v>1113</v>
      </c>
      <c r="B6" s="386">
        <v>5953</v>
      </c>
      <c r="C6" s="386">
        <v>5953</v>
      </c>
      <c r="D6" s="594">
        <f t="shared" ref="D6:D53" si="0">(C6-B6)/B6*100</f>
        <v>0</v>
      </c>
    </row>
    <row r="7" spans="1:4">
      <c r="A7" s="595" t="s">
        <v>1114</v>
      </c>
      <c r="B7" s="386">
        <v>1454</v>
      </c>
      <c r="C7" s="386">
        <v>1454</v>
      </c>
      <c r="D7" s="594">
        <f t="shared" si="0"/>
        <v>0</v>
      </c>
    </row>
    <row r="8" spans="1:4">
      <c r="A8" s="596" t="s">
        <v>1115</v>
      </c>
      <c r="B8" s="386">
        <f>SUM(B9:B17)</f>
        <v>289257</v>
      </c>
      <c r="C8" s="386">
        <f>SUM(C9:C17)</f>
        <v>306129</v>
      </c>
      <c r="D8" s="594">
        <f t="shared" si="0"/>
        <v>5.83287526317427</v>
      </c>
    </row>
    <row r="9" spans="1:4">
      <c r="A9" s="595" t="s">
        <v>1116</v>
      </c>
      <c r="B9" s="386">
        <v>1961</v>
      </c>
      <c r="C9" s="386">
        <v>1936</v>
      </c>
      <c r="D9" s="594">
        <f t="shared" si="0"/>
        <v>-1.2748597654258</v>
      </c>
    </row>
    <row r="10" spans="1:4">
      <c r="A10" s="595" t="s">
        <v>1117</v>
      </c>
      <c r="B10" s="386">
        <v>128972</v>
      </c>
      <c r="C10" s="386">
        <v>159492</v>
      </c>
      <c r="D10" s="594">
        <f t="shared" si="0"/>
        <v>23.6640511118692</v>
      </c>
    </row>
    <row r="11" spans="1:4">
      <c r="A11" s="595" t="s">
        <v>1118</v>
      </c>
      <c r="B11" s="386">
        <v>71751</v>
      </c>
      <c r="C11" s="386">
        <v>50381</v>
      </c>
      <c r="D11" s="594">
        <f t="shared" si="0"/>
        <v>-29.7835570235955</v>
      </c>
    </row>
    <row r="12" spans="1:4">
      <c r="A12" s="595" t="s">
        <v>1119</v>
      </c>
      <c r="B12" s="386">
        <v>26090</v>
      </c>
      <c r="C12" s="386">
        <v>30084</v>
      </c>
      <c r="D12" s="594">
        <f t="shared" si="0"/>
        <v>15.3085473361441</v>
      </c>
    </row>
    <row r="13" spans="1:4">
      <c r="A13" s="595" t="s">
        <v>1120</v>
      </c>
      <c r="B13" s="386"/>
      <c r="C13" s="386">
        <v>3814</v>
      </c>
      <c r="D13" s="594"/>
    </row>
    <row r="14" spans="1:4">
      <c r="A14" s="595" t="s">
        <v>1121</v>
      </c>
      <c r="B14" s="386">
        <v>6645</v>
      </c>
      <c r="C14" s="386">
        <v>7070</v>
      </c>
      <c r="D14" s="594">
        <f t="shared" si="0"/>
        <v>6.39578630549285</v>
      </c>
    </row>
    <row r="15" spans="1:4">
      <c r="A15" s="595" t="s">
        <v>1122</v>
      </c>
      <c r="B15" s="386">
        <v>26633</v>
      </c>
      <c r="C15" s="386">
        <v>26633</v>
      </c>
      <c r="D15" s="594">
        <f t="shared" si="0"/>
        <v>0</v>
      </c>
    </row>
    <row r="16" spans="1:4">
      <c r="A16" s="595" t="s">
        <v>1123</v>
      </c>
      <c r="B16" s="386">
        <v>26038</v>
      </c>
      <c r="C16" s="386">
        <v>26185</v>
      </c>
      <c r="D16" s="594">
        <f t="shared" si="0"/>
        <v>0.564559489976189</v>
      </c>
    </row>
    <row r="17" spans="1:4">
      <c r="A17" s="595" t="s">
        <v>1124</v>
      </c>
      <c r="B17" s="386">
        <v>1167</v>
      </c>
      <c r="C17" s="386">
        <v>534</v>
      </c>
      <c r="D17" s="594">
        <f t="shared" si="0"/>
        <v>-54.2416452442159</v>
      </c>
    </row>
    <row r="18" spans="1:4">
      <c r="A18" s="596" t="s">
        <v>1125</v>
      </c>
      <c r="B18" s="386">
        <f>SUM(B19:B32)</f>
        <v>401864</v>
      </c>
      <c r="C18" s="386">
        <f>SUM(C19:C32)</f>
        <v>267819</v>
      </c>
      <c r="D18" s="594">
        <f t="shared" si="0"/>
        <v>-33.3558119164692</v>
      </c>
    </row>
    <row r="19" spans="1:4">
      <c r="A19" s="595" t="s">
        <v>1126</v>
      </c>
      <c r="B19" s="386"/>
      <c r="C19" s="386"/>
      <c r="D19" s="594"/>
    </row>
    <row r="20" spans="1:4">
      <c r="A20" s="595" t="s">
        <v>1127</v>
      </c>
      <c r="B20" s="386">
        <v>5098</v>
      </c>
      <c r="C20" s="386">
        <v>5489</v>
      </c>
      <c r="D20" s="594">
        <f t="shared" si="0"/>
        <v>7.66967438211063</v>
      </c>
    </row>
    <row r="21" spans="1:4">
      <c r="A21" s="595" t="s">
        <v>1128</v>
      </c>
      <c r="B21" s="386">
        <v>52215</v>
      </c>
      <c r="C21" s="386">
        <v>53535</v>
      </c>
      <c r="D21" s="594">
        <f t="shared" si="0"/>
        <v>2.5280091927607</v>
      </c>
    </row>
    <row r="22" spans="1:4">
      <c r="A22" s="595" t="s">
        <v>1129</v>
      </c>
      <c r="B22" s="386">
        <v>197</v>
      </c>
      <c r="C22" s="386">
        <v>40</v>
      </c>
      <c r="D22" s="594">
        <f t="shared" si="0"/>
        <v>-79.6954314720812</v>
      </c>
    </row>
    <row r="23" spans="1:4">
      <c r="A23" s="595" t="s">
        <v>1130</v>
      </c>
      <c r="B23" s="386">
        <v>1826</v>
      </c>
      <c r="C23" s="386">
        <v>1298</v>
      </c>
      <c r="D23" s="594">
        <f t="shared" si="0"/>
        <v>-28.9156626506024</v>
      </c>
    </row>
    <row r="24" spans="1:4">
      <c r="A24" s="595" t="s">
        <v>1131</v>
      </c>
      <c r="B24" s="386">
        <v>72555</v>
      </c>
      <c r="C24" s="386">
        <v>75518</v>
      </c>
      <c r="D24" s="594">
        <f t="shared" si="0"/>
        <v>4.08379849769141</v>
      </c>
    </row>
    <row r="25" spans="1:4">
      <c r="A25" s="595" t="s">
        <v>1132</v>
      </c>
      <c r="B25" s="386">
        <v>27339</v>
      </c>
      <c r="C25" s="386">
        <v>38203</v>
      </c>
      <c r="D25" s="594">
        <f t="shared" si="0"/>
        <v>39.7381030761915</v>
      </c>
    </row>
    <row r="26" spans="1:4">
      <c r="A26" s="595" t="s">
        <v>1133</v>
      </c>
      <c r="B26" s="386">
        <v>1132</v>
      </c>
      <c r="C26" s="386">
        <v>6269</v>
      </c>
      <c r="D26" s="594">
        <f t="shared" si="0"/>
        <v>453.798586572438</v>
      </c>
    </row>
    <row r="27" spans="1:4">
      <c r="A27" s="597" t="s">
        <v>1134</v>
      </c>
      <c r="B27" s="386"/>
      <c r="C27" s="386">
        <v>47</v>
      </c>
      <c r="D27" s="594"/>
    </row>
    <row r="28" spans="1:4">
      <c r="A28" s="595" t="s">
        <v>1135</v>
      </c>
      <c r="B28" s="386">
        <v>204994</v>
      </c>
      <c r="C28" s="386">
        <v>40690</v>
      </c>
      <c r="D28" s="594">
        <f t="shared" si="0"/>
        <v>-80.1506385552748</v>
      </c>
    </row>
    <row r="29" spans="1:4">
      <c r="A29" s="595" t="s">
        <v>1136</v>
      </c>
      <c r="B29" s="386">
        <v>14530</v>
      </c>
      <c r="C29" s="386">
        <v>10505</v>
      </c>
      <c r="D29" s="594">
        <f t="shared" si="0"/>
        <v>-27.7013076393668</v>
      </c>
    </row>
    <row r="30" spans="1:4">
      <c r="A30" s="595" t="s">
        <v>1137</v>
      </c>
      <c r="B30" s="386">
        <v>20712</v>
      </c>
      <c r="C30" s="386">
        <v>34258</v>
      </c>
      <c r="D30" s="594">
        <f t="shared" si="0"/>
        <v>65.4016994978756</v>
      </c>
    </row>
    <row r="31" spans="1:4">
      <c r="A31" s="595" t="s">
        <v>1138</v>
      </c>
      <c r="B31" s="386">
        <v>888</v>
      </c>
      <c r="C31" s="386">
        <v>1067</v>
      </c>
      <c r="D31" s="594">
        <f t="shared" si="0"/>
        <v>20.1576576576577</v>
      </c>
    </row>
    <row r="32" spans="1:4">
      <c r="A32" s="595" t="s">
        <v>1139</v>
      </c>
      <c r="B32" s="386">
        <v>378</v>
      </c>
      <c r="C32" s="386">
        <v>900</v>
      </c>
      <c r="D32" s="594">
        <f t="shared" si="0"/>
        <v>138.095238095238</v>
      </c>
    </row>
    <row r="33" spans="1:4">
      <c r="A33" s="596" t="s">
        <v>1140</v>
      </c>
      <c r="B33" s="386">
        <f>SUM(B34:B53)</f>
        <v>149870</v>
      </c>
      <c r="C33" s="386">
        <f>SUM(C34:C53)</f>
        <v>74136</v>
      </c>
      <c r="D33" s="594">
        <f t="shared" si="0"/>
        <v>-50.53312871155</v>
      </c>
    </row>
    <row r="34" spans="1:4">
      <c r="A34" s="595" t="s">
        <v>1141</v>
      </c>
      <c r="B34" s="386"/>
      <c r="C34" s="386">
        <v>820</v>
      </c>
      <c r="D34" s="594"/>
    </row>
    <row r="35" spans="1:4">
      <c r="A35" s="595" t="s">
        <v>1142</v>
      </c>
      <c r="B35" s="386"/>
      <c r="C35" s="386"/>
      <c r="D35" s="594"/>
    </row>
    <row r="36" spans="1:4">
      <c r="A36" s="595" t="s">
        <v>1143</v>
      </c>
      <c r="B36" s="386"/>
      <c r="C36" s="386"/>
      <c r="D36" s="594"/>
    </row>
    <row r="37" spans="1:4">
      <c r="A37" s="595" t="s">
        <v>1144</v>
      </c>
      <c r="B37" s="386"/>
      <c r="C37" s="386"/>
      <c r="D37" s="594"/>
    </row>
    <row r="38" spans="1:4">
      <c r="A38" s="595" t="s">
        <v>1145</v>
      </c>
      <c r="B38" s="386"/>
      <c r="C38" s="386"/>
      <c r="D38" s="594"/>
    </row>
    <row r="39" spans="1:4">
      <c r="A39" s="595" t="s">
        <v>1146</v>
      </c>
      <c r="B39" s="386">
        <v>1500</v>
      </c>
      <c r="C39" s="386">
        <v>797</v>
      </c>
      <c r="D39" s="594">
        <f t="shared" si="0"/>
        <v>-46.8666666666667</v>
      </c>
    </row>
    <row r="40" spans="1:4">
      <c r="A40" s="595" t="s">
        <v>1147</v>
      </c>
      <c r="B40" s="386">
        <v>3407</v>
      </c>
      <c r="C40" s="386">
        <v>7200</v>
      </c>
      <c r="D40" s="594">
        <f t="shared" si="0"/>
        <v>111.329615497505</v>
      </c>
    </row>
    <row r="41" spans="1:4">
      <c r="A41" s="595" t="s">
        <v>1148</v>
      </c>
      <c r="B41" s="386">
        <v>754</v>
      </c>
      <c r="C41" s="386">
        <v>308</v>
      </c>
      <c r="D41" s="594">
        <f t="shared" si="0"/>
        <v>-59.1511936339523</v>
      </c>
    </row>
    <row r="42" spans="1:4">
      <c r="A42" s="595" t="s">
        <v>1149</v>
      </c>
      <c r="B42" s="386">
        <v>17491</v>
      </c>
      <c r="C42" s="386">
        <v>7291</v>
      </c>
      <c r="D42" s="594">
        <f t="shared" si="0"/>
        <v>-58.3157052198273</v>
      </c>
    </row>
    <row r="43" spans="1:4">
      <c r="A43" s="595" t="s">
        <v>1150</v>
      </c>
      <c r="B43" s="386">
        <v>19593</v>
      </c>
      <c r="C43" s="386"/>
      <c r="D43" s="594">
        <f t="shared" si="0"/>
        <v>-100</v>
      </c>
    </row>
    <row r="44" spans="1:4">
      <c r="A44" s="595" t="s">
        <v>1151</v>
      </c>
      <c r="B44" s="386">
        <v>44454</v>
      </c>
      <c r="C44" s="386">
        <v>22005</v>
      </c>
      <c r="D44" s="594">
        <f t="shared" si="0"/>
        <v>-50.4993926305844</v>
      </c>
    </row>
    <row r="45" spans="1:4">
      <c r="A45" s="595" t="s">
        <v>1152</v>
      </c>
      <c r="B45" s="386">
        <v>8385</v>
      </c>
      <c r="C45" s="386">
        <v>4423</v>
      </c>
      <c r="D45" s="594">
        <f t="shared" si="0"/>
        <v>-47.2510435301133</v>
      </c>
    </row>
    <row r="46" spans="1:4">
      <c r="A46" s="595" t="s">
        <v>1153</v>
      </c>
      <c r="B46" s="386">
        <v>1898</v>
      </c>
      <c r="C46" s="386">
        <v>1742</v>
      </c>
      <c r="D46" s="594">
        <f t="shared" si="0"/>
        <v>-8.21917808219178</v>
      </c>
    </row>
    <row r="47" spans="1:4">
      <c r="A47" s="595" t="s">
        <v>1154</v>
      </c>
      <c r="B47" s="386">
        <v>1106</v>
      </c>
      <c r="C47" s="386">
        <v>262</v>
      </c>
      <c r="D47" s="594">
        <f t="shared" si="0"/>
        <v>-76.3110307414105</v>
      </c>
    </row>
    <row r="48" spans="1:4">
      <c r="A48" s="595" t="s">
        <v>1155</v>
      </c>
      <c r="B48" s="386"/>
      <c r="C48" s="386"/>
      <c r="D48" s="594"/>
    </row>
    <row r="49" spans="1:4">
      <c r="A49" s="595" t="s">
        <v>1156</v>
      </c>
      <c r="B49" s="386">
        <v>889</v>
      </c>
      <c r="C49" s="386">
        <v>617</v>
      </c>
      <c r="D49" s="594">
        <f t="shared" si="0"/>
        <v>-30.5961754780652</v>
      </c>
    </row>
    <row r="50" spans="1:4">
      <c r="A50" s="595" t="s">
        <v>1157</v>
      </c>
      <c r="B50" s="386">
        <v>28395</v>
      </c>
      <c r="C50" s="386">
        <v>28210</v>
      </c>
      <c r="D50" s="594">
        <f t="shared" si="0"/>
        <v>-0.651523155485121</v>
      </c>
    </row>
    <row r="51" spans="1:4">
      <c r="A51" s="595" t="s">
        <v>1158</v>
      </c>
      <c r="B51" s="386">
        <v>41</v>
      </c>
      <c r="C51" s="386"/>
      <c r="D51" s="594">
        <f t="shared" si="0"/>
        <v>-100</v>
      </c>
    </row>
    <row r="52" spans="1:4">
      <c r="A52" s="595" t="s">
        <v>1159</v>
      </c>
      <c r="B52" s="386">
        <v>21957</v>
      </c>
      <c r="C52" s="386">
        <v>461</v>
      </c>
      <c r="D52" s="594">
        <f t="shared" si="0"/>
        <v>-97.9004417725555</v>
      </c>
    </row>
    <row r="53" spans="1:4">
      <c r="A53" s="595" t="s">
        <v>1160</v>
      </c>
      <c r="B53" s="386"/>
      <c r="C53" s="386"/>
      <c r="D53" s="594"/>
    </row>
    <row r="54" spans="1:4">
      <c r="A54" s="529" t="s">
        <v>1161</v>
      </c>
      <c r="B54" s="386">
        <f>B5+B8+B18+B33</f>
        <v>848398</v>
      </c>
      <c r="C54" s="386">
        <f>C5+C8+C18+C33</f>
        <v>655491</v>
      </c>
      <c r="D54" s="594">
        <f>(C54-B54)/B54*100</f>
        <v>-22.7377952328978</v>
      </c>
    </row>
  </sheetData>
  <mergeCells count="1">
    <mergeCell ref="A2:D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opLeftCell="B1" workbookViewId="0">
      <selection activeCell="A1" sqref="A$1:A$1048576"/>
    </sheetView>
  </sheetViews>
  <sheetFormatPr defaultColWidth="9" defaultRowHeight="15.75" outlineLevelCol="4"/>
  <cols>
    <col min="1" max="1" width="9" hidden="1" customWidth="1"/>
    <col min="2" max="2" width="53.875" customWidth="1"/>
    <col min="3" max="3" width="18.125" customWidth="1"/>
    <col min="4" max="5" width="9" hidden="1" customWidth="1"/>
  </cols>
  <sheetData>
    <row r="1" spans="2:3">
      <c r="B1" s="254" t="s">
        <v>1162</v>
      </c>
      <c r="C1" s="254"/>
    </row>
    <row r="2" ht="24" spans="2:3">
      <c r="B2" s="390" t="s">
        <v>1163</v>
      </c>
      <c r="C2" s="390"/>
    </row>
    <row r="3" spans="2:3">
      <c r="B3" s="580" t="s">
        <v>1164</v>
      </c>
      <c r="C3" s="581"/>
    </row>
    <row r="4" spans="2:3">
      <c r="B4" s="582"/>
      <c r="C4" s="583" t="s">
        <v>2</v>
      </c>
    </row>
    <row r="5" spans="2:5">
      <c r="B5" s="584" t="s">
        <v>1165</v>
      </c>
      <c r="C5" s="260" t="s">
        <v>1166</v>
      </c>
      <c r="E5">
        <v>10000</v>
      </c>
    </row>
    <row r="6" spans="1:4">
      <c r="A6">
        <v>1</v>
      </c>
      <c r="B6" s="585" t="s">
        <v>1167</v>
      </c>
      <c r="C6" s="586">
        <f>SUM(C7:C46)</f>
        <v>122094</v>
      </c>
      <c r="D6">
        <v>122094</v>
      </c>
    </row>
    <row r="7" spans="1:4">
      <c r="A7" s="362">
        <v>501001</v>
      </c>
      <c r="B7" s="363" t="s">
        <v>1168</v>
      </c>
      <c r="C7" s="550">
        <v>4333</v>
      </c>
      <c r="D7">
        <v>4332.87467</v>
      </c>
    </row>
    <row r="8" spans="1:4">
      <c r="A8" s="362">
        <v>502001</v>
      </c>
      <c r="B8" s="363" t="s">
        <v>1169</v>
      </c>
      <c r="C8" s="550">
        <v>5591</v>
      </c>
      <c r="D8">
        <v>5591.306528</v>
      </c>
    </row>
    <row r="9" spans="1:4">
      <c r="A9" s="362">
        <v>503001</v>
      </c>
      <c r="B9" s="363" t="s">
        <v>1170</v>
      </c>
      <c r="C9" s="550">
        <v>4127</v>
      </c>
      <c r="D9">
        <v>4127.033153</v>
      </c>
    </row>
    <row r="10" spans="1:4">
      <c r="A10" s="362">
        <v>504001</v>
      </c>
      <c r="B10" s="363" t="s">
        <v>1171</v>
      </c>
      <c r="C10" s="550">
        <v>3439</v>
      </c>
      <c r="D10">
        <v>3439.221432</v>
      </c>
    </row>
    <row r="11" spans="1:4">
      <c r="A11" s="362">
        <v>505001</v>
      </c>
      <c r="B11" s="363" t="s">
        <v>1172</v>
      </c>
      <c r="C11" s="550">
        <v>3566</v>
      </c>
      <c r="D11" s="587">
        <v>3565.584105</v>
      </c>
    </row>
    <row r="12" spans="1:4">
      <c r="A12" s="362">
        <v>506001</v>
      </c>
      <c r="B12" s="363" t="s">
        <v>1173</v>
      </c>
      <c r="C12" s="550">
        <v>3795</v>
      </c>
      <c r="D12">
        <v>3795.113724</v>
      </c>
    </row>
    <row r="13" spans="1:4">
      <c r="A13" s="362">
        <v>507001</v>
      </c>
      <c r="B13" s="363" t="s">
        <v>1174</v>
      </c>
      <c r="C13" s="550">
        <v>4640</v>
      </c>
      <c r="D13">
        <v>4639.911535</v>
      </c>
    </row>
    <row r="14" spans="1:4">
      <c r="A14" s="362">
        <v>508001</v>
      </c>
      <c r="B14" s="363" t="s">
        <v>1175</v>
      </c>
      <c r="C14" s="550">
        <v>3246</v>
      </c>
      <c r="D14">
        <v>3245.702845</v>
      </c>
    </row>
    <row r="15" spans="1:4">
      <c r="A15" s="362">
        <v>509001</v>
      </c>
      <c r="B15" s="363" t="s">
        <v>1176</v>
      </c>
      <c r="C15" s="550">
        <v>3447</v>
      </c>
      <c r="D15">
        <v>3447.148852</v>
      </c>
    </row>
    <row r="16" spans="1:4">
      <c r="A16" s="362">
        <v>510001</v>
      </c>
      <c r="B16" s="363" t="s">
        <v>1177</v>
      </c>
      <c r="C16" s="550">
        <v>3174</v>
      </c>
      <c r="D16">
        <v>3173.839528</v>
      </c>
    </row>
    <row r="17" spans="1:4">
      <c r="A17" s="362">
        <v>511001</v>
      </c>
      <c r="B17" s="363" t="s">
        <v>1178</v>
      </c>
      <c r="C17" s="550">
        <v>1810</v>
      </c>
      <c r="D17">
        <v>1809.756543</v>
      </c>
    </row>
    <row r="18" spans="1:4">
      <c r="A18" s="362">
        <v>512001</v>
      </c>
      <c r="B18" s="363" t="s">
        <v>1179</v>
      </c>
      <c r="C18" s="550">
        <v>3053</v>
      </c>
      <c r="D18">
        <v>3052.973371</v>
      </c>
    </row>
    <row r="19" spans="1:4">
      <c r="A19" s="362">
        <v>513001</v>
      </c>
      <c r="B19" s="363" t="s">
        <v>1180</v>
      </c>
      <c r="C19" s="550">
        <v>2242</v>
      </c>
      <c r="D19">
        <v>2241.7355</v>
      </c>
    </row>
    <row r="20" spans="1:4">
      <c r="A20" s="362">
        <v>514001</v>
      </c>
      <c r="B20" s="363" t="s">
        <v>1181</v>
      </c>
      <c r="C20" s="550">
        <v>3183</v>
      </c>
      <c r="D20">
        <v>3183.478135</v>
      </c>
    </row>
    <row r="21" spans="1:4">
      <c r="A21" s="362">
        <v>515001</v>
      </c>
      <c r="B21" s="363" t="s">
        <v>1182</v>
      </c>
      <c r="C21" s="550">
        <v>1891</v>
      </c>
      <c r="D21">
        <v>1890.777039</v>
      </c>
    </row>
    <row r="22" spans="1:4">
      <c r="A22" s="362">
        <v>516001</v>
      </c>
      <c r="B22" s="363" t="s">
        <v>1183</v>
      </c>
      <c r="C22" s="550">
        <v>3328</v>
      </c>
      <c r="D22">
        <v>3327.882866</v>
      </c>
    </row>
    <row r="23" spans="1:4">
      <c r="A23" s="362">
        <v>517001</v>
      </c>
      <c r="B23" s="363" t="s">
        <v>1184</v>
      </c>
      <c r="C23" s="550">
        <v>2053</v>
      </c>
      <c r="D23">
        <v>2052.653731</v>
      </c>
    </row>
    <row r="24" spans="1:4">
      <c r="A24" s="362">
        <v>518001</v>
      </c>
      <c r="B24" s="363" t="s">
        <v>1185</v>
      </c>
      <c r="C24" s="550">
        <v>2855</v>
      </c>
      <c r="D24" s="452">
        <v>2855.564436</v>
      </c>
    </row>
    <row r="25" spans="1:4">
      <c r="A25" s="362">
        <v>519001</v>
      </c>
      <c r="B25" s="363" t="s">
        <v>1186</v>
      </c>
      <c r="C25" s="550">
        <v>1428</v>
      </c>
      <c r="D25" s="587">
        <v>1427.59656</v>
      </c>
    </row>
    <row r="26" spans="1:4">
      <c r="A26" s="362">
        <v>520001</v>
      </c>
      <c r="B26" s="363" t="s">
        <v>1187</v>
      </c>
      <c r="C26" s="550">
        <v>1640</v>
      </c>
      <c r="D26">
        <v>1639.78882</v>
      </c>
    </row>
    <row r="27" spans="1:4">
      <c r="A27" s="362">
        <v>521001</v>
      </c>
      <c r="B27" s="363" t="s">
        <v>1188</v>
      </c>
      <c r="C27" s="550">
        <v>2517</v>
      </c>
      <c r="D27">
        <v>2517.343644</v>
      </c>
    </row>
    <row r="28" spans="1:4">
      <c r="A28" s="362">
        <v>522001</v>
      </c>
      <c r="B28" s="363" t="s">
        <v>1189</v>
      </c>
      <c r="C28" s="550">
        <v>3627</v>
      </c>
      <c r="D28">
        <v>3626.893762</v>
      </c>
    </row>
    <row r="29" spans="1:4">
      <c r="A29" s="362">
        <v>523001</v>
      </c>
      <c r="B29" s="363" t="s">
        <v>1190</v>
      </c>
      <c r="C29" s="550">
        <v>2238</v>
      </c>
      <c r="D29">
        <v>2238.023315</v>
      </c>
    </row>
    <row r="30" spans="1:4">
      <c r="A30" s="362">
        <v>524001</v>
      </c>
      <c r="B30" s="363" t="s">
        <v>1191</v>
      </c>
      <c r="C30" s="550">
        <v>1802</v>
      </c>
      <c r="D30">
        <v>1801.615095</v>
      </c>
    </row>
    <row r="31" spans="1:4">
      <c r="A31" s="362">
        <v>525001</v>
      </c>
      <c r="B31" s="363" t="s">
        <v>1192</v>
      </c>
      <c r="C31" s="550">
        <v>1739</v>
      </c>
      <c r="D31">
        <v>1738.735443</v>
      </c>
    </row>
    <row r="32" spans="1:4">
      <c r="A32" s="362">
        <v>526001</v>
      </c>
      <c r="B32" s="363" t="s">
        <v>1193</v>
      </c>
      <c r="C32" s="550">
        <v>2993</v>
      </c>
      <c r="D32">
        <v>2993.080704</v>
      </c>
    </row>
    <row r="33" spans="1:4">
      <c r="A33" s="362">
        <v>527001</v>
      </c>
      <c r="B33" s="363" t="s">
        <v>1194</v>
      </c>
      <c r="C33" s="550">
        <v>2027</v>
      </c>
      <c r="D33">
        <v>2026.751752</v>
      </c>
    </row>
    <row r="34" spans="1:4">
      <c r="A34" s="362">
        <v>528001</v>
      </c>
      <c r="B34" s="363" t="s">
        <v>1195</v>
      </c>
      <c r="C34" s="550">
        <v>3227</v>
      </c>
      <c r="D34" s="452">
        <v>3227.565362</v>
      </c>
    </row>
    <row r="35" spans="1:4">
      <c r="A35" s="362">
        <v>529001</v>
      </c>
      <c r="B35" s="363" t="s">
        <v>1196</v>
      </c>
      <c r="C35" s="550">
        <v>1698</v>
      </c>
      <c r="D35">
        <v>1697.610017</v>
      </c>
    </row>
    <row r="36" spans="1:4">
      <c r="A36" s="362">
        <v>530001</v>
      </c>
      <c r="B36" s="363" t="s">
        <v>1197</v>
      </c>
      <c r="C36" s="550">
        <v>2061</v>
      </c>
      <c r="D36">
        <v>2061.454887</v>
      </c>
    </row>
    <row r="37" spans="1:4">
      <c r="A37" s="362">
        <v>531001</v>
      </c>
      <c r="B37" s="363" t="s">
        <v>1198</v>
      </c>
      <c r="C37" s="550">
        <v>5870</v>
      </c>
      <c r="D37">
        <v>5870.246941</v>
      </c>
    </row>
    <row r="38" spans="1:4">
      <c r="A38" s="362">
        <v>532001</v>
      </c>
      <c r="B38" s="363" t="s">
        <v>1199</v>
      </c>
      <c r="C38" s="550">
        <v>3857</v>
      </c>
      <c r="D38" s="452">
        <v>3857.576261</v>
      </c>
    </row>
    <row r="39" spans="1:4">
      <c r="A39" s="362">
        <v>533001</v>
      </c>
      <c r="B39" s="363" t="s">
        <v>1200</v>
      </c>
      <c r="C39" s="550">
        <v>3631</v>
      </c>
      <c r="D39" s="452">
        <v>3631.503538</v>
      </c>
    </row>
    <row r="40" spans="1:4">
      <c r="A40" s="362">
        <v>534001</v>
      </c>
      <c r="B40" s="363" t="s">
        <v>1201</v>
      </c>
      <c r="C40" s="550">
        <v>2717</v>
      </c>
      <c r="D40">
        <v>2716.906523</v>
      </c>
    </row>
    <row r="41" spans="1:4">
      <c r="A41" s="362">
        <v>535001</v>
      </c>
      <c r="B41" s="363" t="s">
        <v>1202</v>
      </c>
      <c r="C41" s="550">
        <v>2392</v>
      </c>
      <c r="D41">
        <v>2391.626787</v>
      </c>
    </row>
    <row r="42" spans="1:4">
      <c r="A42" s="362">
        <v>536001</v>
      </c>
      <c r="B42" s="363" t="s">
        <v>1203</v>
      </c>
      <c r="C42" s="550">
        <v>4127</v>
      </c>
      <c r="D42">
        <v>4127.33315</v>
      </c>
    </row>
    <row r="43" spans="1:4">
      <c r="A43" s="362">
        <v>537001</v>
      </c>
      <c r="B43" s="363" t="s">
        <v>1204</v>
      </c>
      <c r="C43" s="550">
        <v>1296</v>
      </c>
      <c r="D43">
        <v>1295.994995</v>
      </c>
    </row>
    <row r="44" spans="1:4">
      <c r="A44" s="362">
        <v>538001</v>
      </c>
      <c r="B44" s="363" t="s">
        <v>1205</v>
      </c>
      <c r="C44" s="550">
        <v>4233</v>
      </c>
      <c r="D44">
        <v>4233.198193</v>
      </c>
    </row>
    <row r="45" spans="1:4">
      <c r="A45" s="362">
        <v>539001</v>
      </c>
      <c r="B45" s="363" t="s">
        <v>1206</v>
      </c>
      <c r="C45" s="550">
        <v>4816</v>
      </c>
      <c r="D45">
        <v>4816.063159</v>
      </c>
    </row>
    <row r="46" spans="1:4">
      <c r="A46" s="362">
        <v>540001</v>
      </c>
      <c r="B46" s="363" t="s">
        <v>1207</v>
      </c>
      <c r="C46" s="550">
        <v>2385</v>
      </c>
      <c r="D46">
        <v>2384.650721</v>
      </c>
    </row>
  </sheetData>
  <mergeCells count="3">
    <mergeCell ref="B1:C1"/>
    <mergeCell ref="B2:C2"/>
    <mergeCell ref="B3:C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C1" sqref="C$1:E$1048576"/>
    </sheetView>
  </sheetViews>
  <sheetFormatPr defaultColWidth="9" defaultRowHeight="15.75" outlineLevelCol="4"/>
  <cols>
    <col min="1" max="1" width="54.25" customWidth="1"/>
    <col min="2" max="2" width="17.625" customWidth="1"/>
    <col min="3" max="4" width="12.625" hidden="1" customWidth="1"/>
    <col min="5" max="5" width="9" hidden="1" customWidth="1"/>
  </cols>
  <sheetData>
    <row r="1" spans="1:2">
      <c r="A1" s="254" t="s">
        <v>1208</v>
      </c>
      <c r="B1" s="254"/>
    </row>
    <row r="2" ht="27" spans="1:2">
      <c r="A2" s="255" t="s">
        <v>1209</v>
      </c>
      <c r="B2" s="255"/>
    </row>
    <row r="3" spans="1:2">
      <c r="A3" s="573" t="s">
        <v>1210</v>
      </c>
      <c r="B3" s="256"/>
    </row>
    <row r="4" spans="1:2">
      <c r="A4" s="574"/>
      <c r="B4" s="258" t="s">
        <v>1211</v>
      </c>
    </row>
    <row r="5" spans="1:5">
      <c r="A5" s="259" t="s">
        <v>1109</v>
      </c>
      <c r="B5" s="260" t="s">
        <v>1166</v>
      </c>
      <c r="E5">
        <v>10000</v>
      </c>
    </row>
    <row r="6" ht="20.25" spans="1:4">
      <c r="A6" s="575" t="s">
        <v>1212</v>
      </c>
      <c r="B6" s="576">
        <f>SUM(B7:B9)</f>
        <v>122094</v>
      </c>
      <c r="C6">
        <v>122094.117622</v>
      </c>
      <c r="D6">
        <v>1220941176.22</v>
      </c>
    </row>
    <row r="7" spans="1:4">
      <c r="A7" s="577" t="s">
        <v>1213</v>
      </c>
      <c r="B7" s="578">
        <f>ROUND(C7,0)</f>
        <v>74338</v>
      </c>
      <c r="C7">
        <v>74338.0302</v>
      </c>
      <c r="D7">
        <v>743380302</v>
      </c>
    </row>
    <row r="8" spans="1:4">
      <c r="A8" s="577" t="s">
        <v>1214</v>
      </c>
      <c r="B8" s="578">
        <f>ROUND(C8,0)</f>
        <v>30982</v>
      </c>
      <c r="C8">
        <v>30982.238101</v>
      </c>
      <c r="D8">
        <v>309822381.01</v>
      </c>
    </row>
    <row r="9" spans="1:4">
      <c r="A9" s="577" t="s">
        <v>1215</v>
      </c>
      <c r="B9" s="578">
        <f>ROUND(C9,0)</f>
        <v>16774</v>
      </c>
      <c r="C9">
        <v>16773.849321</v>
      </c>
      <c r="D9">
        <v>167738493.21</v>
      </c>
    </row>
    <row r="10" spans="1:2">
      <c r="A10" s="579" t="s">
        <v>1216</v>
      </c>
      <c r="B10" s="579"/>
    </row>
  </sheetData>
  <mergeCells count="4">
    <mergeCell ref="A1:B1"/>
    <mergeCell ref="A2:B2"/>
    <mergeCell ref="A3:B3"/>
    <mergeCell ref="A10:B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showZeros="0" workbookViewId="0">
      <selection activeCell="L26" sqref="L26"/>
    </sheetView>
  </sheetViews>
  <sheetFormatPr defaultColWidth="7.875" defaultRowHeight="15.75"/>
  <cols>
    <col min="1" max="1" width="39.75" style="505" customWidth="1"/>
    <col min="2" max="2" width="12.75" style="505" customWidth="1"/>
    <col min="3" max="3" width="12.625" style="505" customWidth="1"/>
    <col min="4" max="4" width="12.375" style="505" customWidth="1"/>
    <col min="5" max="5" width="12.125" style="505" customWidth="1"/>
    <col min="6" max="6" width="12.5" style="505" customWidth="1"/>
    <col min="7" max="7" width="12.125" style="505" customWidth="1"/>
    <col min="8" max="8" width="30.375" style="505" customWidth="1"/>
    <col min="9" max="9" width="12.125" style="505" customWidth="1"/>
    <col min="10" max="10" width="13" style="505" customWidth="1"/>
    <col min="11" max="11" width="11.875" style="505" customWidth="1"/>
    <col min="12" max="12" width="11.625" style="505" customWidth="1"/>
    <col min="13" max="13" width="12.625" style="505" customWidth="1"/>
    <col min="14" max="14" width="11.75" style="505" customWidth="1"/>
    <col min="15" max="15" width="7.875" style="505" hidden="1" customWidth="1"/>
    <col min="16" max="254" width="7.875" style="505" customWidth="1"/>
    <col min="255" max="16384" width="7.875" style="505"/>
  </cols>
  <sheetData>
    <row r="1" spans="1:14">
      <c r="A1" s="209" t="s">
        <v>1217</v>
      </c>
      <c r="B1" s="210"/>
      <c r="C1" s="210"/>
      <c r="D1" s="210"/>
      <c r="E1" s="210"/>
      <c r="F1" s="211"/>
      <c r="G1" s="211"/>
      <c r="H1" s="210"/>
      <c r="I1" s="210"/>
      <c r="J1" s="210"/>
      <c r="K1" s="210"/>
      <c r="L1" s="210"/>
      <c r="M1" s="210"/>
      <c r="N1" s="211"/>
    </row>
    <row r="2" ht="27" spans="1:14">
      <c r="A2" s="212" t="s">
        <v>1218</v>
      </c>
      <c r="B2" s="212"/>
      <c r="C2" s="212"/>
      <c r="D2" s="212"/>
      <c r="E2" s="212"/>
      <c r="F2" s="213"/>
      <c r="G2" s="213"/>
      <c r="H2" s="212"/>
      <c r="I2" s="212"/>
      <c r="J2" s="212"/>
      <c r="K2" s="212"/>
      <c r="L2" s="212"/>
      <c r="M2" s="212"/>
      <c r="N2" s="213"/>
    </row>
    <row r="3" spans="1:14">
      <c r="A3" s="257" t="s">
        <v>1219</v>
      </c>
      <c r="B3" s="257"/>
      <c r="C3" s="257"/>
      <c r="D3" s="257"/>
      <c r="E3" s="257"/>
      <c r="F3" s="257"/>
      <c r="G3" s="257"/>
      <c r="H3" s="257"/>
      <c r="I3" s="257"/>
      <c r="J3" s="257"/>
      <c r="K3" s="257"/>
      <c r="L3" s="257"/>
      <c r="M3" s="257"/>
      <c r="N3" s="562" t="s">
        <v>2</v>
      </c>
    </row>
    <row r="4" ht="47.25" spans="1:14">
      <c r="A4" s="325" t="s">
        <v>1220</v>
      </c>
      <c r="B4" s="548" t="s">
        <v>1221</v>
      </c>
      <c r="C4" s="217" t="s">
        <v>5</v>
      </c>
      <c r="D4" s="217" t="s">
        <v>6</v>
      </c>
      <c r="E4" s="217" t="s">
        <v>7</v>
      </c>
      <c r="F4" s="217" t="s">
        <v>8</v>
      </c>
      <c r="G4" s="218" t="s">
        <v>9</v>
      </c>
      <c r="H4" s="325" t="s">
        <v>79</v>
      </c>
      <c r="I4" s="548" t="s">
        <v>1221</v>
      </c>
      <c r="J4" s="217" t="s">
        <v>5</v>
      </c>
      <c r="K4" s="217" t="s">
        <v>6</v>
      </c>
      <c r="L4" s="217" t="s">
        <v>7</v>
      </c>
      <c r="M4" s="217" t="s">
        <v>8</v>
      </c>
      <c r="N4" s="218" t="s">
        <v>9</v>
      </c>
    </row>
    <row r="5" spans="1:14">
      <c r="A5" s="327" t="s">
        <v>11</v>
      </c>
      <c r="B5" s="328">
        <f>B6+B21</f>
        <v>809280</v>
      </c>
      <c r="C5" s="328">
        <f>C6+C21</f>
        <v>577794</v>
      </c>
      <c r="D5" s="328">
        <f>D6+D21</f>
        <v>906945</v>
      </c>
      <c r="E5" s="328">
        <f>E6+E21</f>
        <v>1010092</v>
      </c>
      <c r="F5" s="554">
        <f>E5/D5*100</f>
        <v>111.373016004278</v>
      </c>
      <c r="G5" s="555">
        <f>(E5-B5)/B5*100</f>
        <v>24.813661526295</v>
      </c>
      <c r="H5" s="327" t="s">
        <v>11</v>
      </c>
      <c r="I5" s="220">
        <f>I6+I21</f>
        <v>809280</v>
      </c>
      <c r="J5" s="220">
        <f>J6+J21</f>
        <v>577794</v>
      </c>
      <c r="K5" s="220">
        <f>K6+K21</f>
        <v>906945</v>
      </c>
      <c r="L5" s="220">
        <f>L6+L21</f>
        <v>1010092</v>
      </c>
      <c r="M5" s="554">
        <f>L5/K5*100</f>
        <v>111.373016004278</v>
      </c>
      <c r="N5" s="563">
        <f>(L5-I5)/I5*100</f>
        <v>24.813661526295</v>
      </c>
    </row>
    <row r="6" spans="1:14">
      <c r="A6" s="330" t="s">
        <v>12</v>
      </c>
      <c r="B6" s="298">
        <f>SUM(B7:B20)</f>
        <v>237277</v>
      </c>
      <c r="C6" s="298">
        <f>SUM(C7:C20)</f>
        <v>379000</v>
      </c>
      <c r="D6" s="298">
        <f>SUM(D7:D20)</f>
        <v>219500</v>
      </c>
      <c r="E6" s="298">
        <f>SUM(E7:E20)</f>
        <v>234025</v>
      </c>
      <c r="F6" s="554">
        <f>E6/D6*100</f>
        <v>106.617312072893</v>
      </c>
      <c r="G6" s="555">
        <f>(E6-B6)/B6*100</f>
        <v>-1.3705500322408</v>
      </c>
      <c r="H6" s="330" t="s">
        <v>13</v>
      </c>
      <c r="I6" s="223">
        <f>SUM(I7:I18)</f>
        <v>483617</v>
      </c>
      <c r="J6" s="223">
        <f>SUM(J7:J18)</f>
        <v>295536</v>
      </c>
      <c r="K6" s="223">
        <f>SUM(K7:K18)</f>
        <v>671387</v>
      </c>
      <c r="L6" s="223">
        <f>SUM(L7:L18)</f>
        <v>450063</v>
      </c>
      <c r="M6" s="554">
        <f t="shared" ref="M6:M18" si="0">L6/K6*100</f>
        <v>67.0348100275996</v>
      </c>
      <c r="N6" s="563">
        <f t="shared" ref="N6:N18" si="1">(L6-I6)/I6*100</f>
        <v>-6.93813492908645</v>
      </c>
    </row>
    <row r="7" spans="1:14">
      <c r="A7" s="331" t="s">
        <v>1222</v>
      </c>
      <c r="B7" s="332"/>
      <c r="C7" s="332"/>
      <c r="D7" s="332"/>
      <c r="E7" s="332"/>
      <c r="F7" s="554"/>
      <c r="G7" s="555"/>
      <c r="H7" s="331" t="s">
        <v>1223</v>
      </c>
      <c r="I7" s="344"/>
      <c r="J7" s="332"/>
      <c r="K7" s="332"/>
      <c r="L7" s="332"/>
      <c r="M7" s="554"/>
      <c r="N7" s="563"/>
    </row>
    <row r="8" spans="1:14">
      <c r="A8" s="331" t="s">
        <v>1224</v>
      </c>
      <c r="B8" s="332"/>
      <c r="C8" s="332"/>
      <c r="D8" s="332"/>
      <c r="E8" s="332"/>
      <c r="F8" s="554"/>
      <c r="G8" s="555"/>
      <c r="H8" s="331" t="s">
        <v>1225</v>
      </c>
      <c r="I8" s="332"/>
      <c r="J8" s="344"/>
      <c r="K8" s="332"/>
      <c r="L8" s="332"/>
      <c r="M8" s="554"/>
      <c r="N8" s="563"/>
    </row>
    <row r="9" spans="1:14">
      <c r="A9" s="331" t="s">
        <v>1226</v>
      </c>
      <c r="B9" s="332"/>
      <c r="C9" s="332"/>
      <c r="D9" s="332"/>
      <c r="E9" s="332"/>
      <c r="F9" s="554"/>
      <c r="G9" s="555"/>
      <c r="H9" s="331" t="s">
        <v>1227</v>
      </c>
      <c r="I9" s="332"/>
      <c r="J9" s="344">
        <v>4000</v>
      </c>
      <c r="K9" s="332">
        <v>9000</v>
      </c>
      <c r="L9" s="332">
        <v>1800</v>
      </c>
      <c r="M9" s="554">
        <f t="shared" si="0"/>
        <v>20</v>
      </c>
      <c r="N9" s="563"/>
    </row>
    <row r="10" spans="1:14">
      <c r="A10" s="331" t="s">
        <v>1228</v>
      </c>
      <c r="B10" s="332"/>
      <c r="C10" s="332"/>
      <c r="D10" s="332"/>
      <c r="E10" s="332"/>
      <c r="F10" s="554"/>
      <c r="G10" s="555"/>
      <c r="H10" s="331" t="s">
        <v>1229</v>
      </c>
      <c r="I10" s="332"/>
      <c r="J10" s="344">
        <v>4320</v>
      </c>
      <c r="K10" s="332">
        <v>8430</v>
      </c>
      <c r="L10" s="332">
        <v>3293</v>
      </c>
      <c r="M10" s="554">
        <f t="shared" si="0"/>
        <v>39.0628706998814</v>
      </c>
      <c r="N10" s="563"/>
    </row>
    <row r="11" spans="1:15">
      <c r="A11" s="331" t="s">
        <v>1230</v>
      </c>
      <c r="B11" s="549">
        <v>2332</v>
      </c>
      <c r="C11" s="226">
        <v>5000</v>
      </c>
      <c r="D11" s="332">
        <v>5000</v>
      </c>
      <c r="E11" s="332"/>
      <c r="F11" s="554">
        <f>E11/D11*100</f>
        <v>0</v>
      </c>
      <c r="G11" s="555">
        <f>(E11-B11)/B11*100</f>
        <v>-100</v>
      </c>
      <c r="H11" s="331" t="s">
        <v>1231</v>
      </c>
      <c r="I11" s="332">
        <v>207534</v>
      </c>
      <c r="J11" s="344">
        <v>85746</v>
      </c>
      <c r="K11" s="332">
        <v>215106</v>
      </c>
      <c r="L11" s="332">
        <v>219430</v>
      </c>
      <c r="M11" s="554">
        <f t="shared" si="0"/>
        <v>102.010171729287</v>
      </c>
      <c r="N11" s="563">
        <f t="shared" si="1"/>
        <v>5.73207281698421</v>
      </c>
      <c r="O11" s="505">
        <v>3593</v>
      </c>
    </row>
    <row r="12" spans="1:15">
      <c r="A12" s="331" t="s">
        <v>1232</v>
      </c>
      <c r="B12" s="549"/>
      <c r="C12" s="226"/>
      <c r="D12" s="332">
        <v>0</v>
      </c>
      <c r="E12" s="332"/>
      <c r="F12" s="554"/>
      <c r="G12" s="555"/>
      <c r="H12" s="331" t="s">
        <v>1233</v>
      </c>
      <c r="I12" s="332">
        <v>45461</v>
      </c>
      <c r="J12" s="344">
        <v>75426</v>
      </c>
      <c r="K12" s="332">
        <v>115396</v>
      </c>
      <c r="L12" s="332">
        <v>43131</v>
      </c>
      <c r="M12" s="554">
        <f t="shared" si="0"/>
        <v>37.3765121841312</v>
      </c>
      <c r="N12" s="563">
        <f t="shared" si="1"/>
        <v>-5.12527221134599</v>
      </c>
      <c r="O12" s="505">
        <v>6839</v>
      </c>
    </row>
    <row r="13" spans="1:14">
      <c r="A13" s="331" t="s">
        <v>1234</v>
      </c>
      <c r="B13" s="549">
        <v>210095</v>
      </c>
      <c r="C13" s="226">
        <v>327000</v>
      </c>
      <c r="D13" s="332">
        <v>205500</v>
      </c>
      <c r="E13" s="332">
        <v>223631</v>
      </c>
      <c r="F13" s="554">
        <f>E13/D13*100</f>
        <v>108.822871046229</v>
      </c>
      <c r="G13" s="555">
        <f>(E13-B13)/B13*100</f>
        <v>6.4427996858564</v>
      </c>
      <c r="H13" s="331" t="s">
        <v>1235</v>
      </c>
      <c r="I13" s="332"/>
      <c r="J13" s="344">
        <v>74</v>
      </c>
      <c r="K13" s="332">
        <v>74</v>
      </c>
      <c r="L13" s="332">
        <v>74</v>
      </c>
      <c r="M13" s="554">
        <f t="shared" si="0"/>
        <v>100</v>
      </c>
      <c r="N13" s="563"/>
    </row>
    <row r="14" spans="1:14">
      <c r="A14" s="331" t="s">
        <v>1236</v>
      </c>
      <c r="B14" s="549"/>
      <c r="C14" s="226"/>
      <c r="D14" s="332">
        <v>0</v>
      </c>
      <c r="E14" s="332"/>
      <c r="F14" s="554"/>
      <c r="G14" s="555"/>
      <c r="H14" s="343" t="s">
        <v>1237</v>
      </c>
      <c r="I14" s="332"/>
      <c r="K14" s="332">
        <v>4531</v>
      </c>
      <c r="L14" s="332">
        <v>1269</v>
      </c>
      <c r="M14" s="554">
        <f t="shared" si="0"/>
        <v>28.0070624586184</v>
      </c>
      <c r="N14" s="563"/>
    </row>
    <row r="15" spans="1:14">
      <c r="A15" s="331" t="s">
        <v>1238</v>
      </c>
      <c r="B15" s="549"/>
      <c r="C15" s="226"/>
      <c r="D15" s="332">
        <v>0</v>
      </c>
      <c r="E15" s="332"/>
      <c r="F15" s="554"/>
      <c r="G15" s="555"/>
      <c r="H15" s="331" t="s">
        <v>1239</v>
      </c>
      <c r="J15" s="344">
        <v>420</v>
      </c>
      <c r="K15" s="332">
        <v>675</v>
      </c>
      <c r="L15" s="332">
        <v>420</v>
      </c>
      <c r="M15" s="554">
        <f t="shared" si="0"/>
        <v>62.2222222222222</v>
      </c>
      <c r="N15" s="563"/>
    </row>
    <row r="16" spans="1:14">
      <c r="A16" s="331" t="s">
        <v>1240</v>
      </c>
      <c r="B16" s="549"/>
      <c r="C16" s="226"/>
      <c r="D16" s="332"/>
      <c r="E16" s="332"/>
      <c r="F16" s="554"/>
      <c r="G16" s="555"/>
      <c r="H16" s="331" t="s">
        <v>1241</v>
      </c>
      <c r="I16" s="332">
        <v>183065</v>
      </c>
      <c r="J16" s="344">
        <v>71550</v>
      </c>
      <c r="K16" s="332">
        <v>264175</v>
      </c>
      <c r="L16" s="332">
        <v>127823</v>
      </c>
      <c r="M16" s="554">
        <f t="shared" si="0"/>
        <v>48.3857291568089</v>
      </c>
      <c r="N16" s="563">
        <f t="shared" si="1"/>
        <v>-30.1761669352416</v>
      </c>
    </row>
    <row r="17" spans="1:14">
      <c r="A17" s="237" t="s">
        <v>1242</v>
      </c>
      <c r="B17" s="549">
        <v>574</v>
      </c>
      <c r="C17" s="226">
        <v>2000</v>
      </c>
      <c r="D17" s="332">
        <v>2000</v>
      </c>
      <c r="E17" s="332">
        <v>2102</v>
      </c>
      <c r="F17" s="554">
        <f>E17/D17*100</f>
        <v>105.1</v>
      </c>
      <c r="G17" s="555">
        <f>(E17-B17)/B17*100</f>
        <v>266.202090592334</v>
      </c>
      <c r="H17" s="331" t="s">
        <v>1243</v>
      </c>
      <c r="I17" s="332">
        <v>47551</v>
      </c>
      <c r="J17" s="344">
        <v>53990</v>
      </c>
      <c r="K17" s="332">
        <v>53990</v>
      </c>
      <c r="L17" s="332">
        <v>52816</v>
      </c>
      <c r="M17" s="554">
        <f t="shared" si="0"/>
        <v>97.8255232450454</v>
      </c>
      <c r="N17" s="563">
        <f t="shared" si="1"/>
        <v>11.0723223486362</v>
      </c>
    </row>
    <row r="18" spans="1:14">
      <c r="A18" s="237" t="s">
        <v>1244</v>
      </c>
      <c r="B18" s="549"/>
      <c r="C18" s="226"/>
      <c r="D18" s="332"/>
      <c r="E18" s="332"/>
      <c r="F18" s="554"/>
      <c r="G18" s="555"/>
      <c r="H18" s="331" t="s">
        <v>1245</v>
      </c>
      <c r="I18" s="332">
        <v>6</v>
      </c>
      <c r="J18" s="344">
        <v>10</v>
      </c>
      <c r="K18" s="332">
        <v>10</v>
      </c>
      <c r="L18" s="332">
        <v>7</v>
      </c>
      <c r="M18" s="554">
        <f t="shared" si="0"/>
        <v>70</v>
      </c>
      <c r="N18" s="563">
        <f t="shared" si="1"/>
        <v>16.6666666666667</v>
      </c>
    </row>
    <row r="19" spans="1:14">
      <c r="A19" s="237" t="s">
        <v>1246</v>
      </c>
      <c r="B19" s="549">
        <v>10546</v>
      </c>
      <c r="C19" s="332">
        <v>15000</v>
      </c>
      <c r="D19" s="332">
        <v>7000</v>
      </c>
      <c r="E19" s="332">
        <v>8292</v>
      </c>
      <c r="F19" s="554">
        <f>E19/D19*100</f>
        <v>118.457142857143</v>
      </c>
      <c r="G19" s="555">
        <f>(E19-B19)/B19*100</f>
        <v>-21.3730324293571</v>
      </c>
      <c r="H19" s="331" t="s">
        <v>1247</v>
      </c>
      <c r="I19" s="344"/>
      <c r="J19" s="332"/>
      <c r="K19" s="332"/>
      <c r="L19" s="332"/>
      <c r="M19" s="554"/>
      <c r="N19" s="563"/>
    </row>
    <row r="20" spans="1:14">
      <c r="A20" s="237" t="s">
        <v>1248</v>
      </c>
      <c r="B20" s="549">
        <v>13730</v>
      </c>
      <c r="C20" s="332">
        <v>30000</v>
      </c>
      <c r="D20" s="332">
        <v>0</v>
      </c>
      <c r="E20" s="332"/>
      <c r="F20" s="554"/>
      <c r="G20" s="555">
        <f>(E20-B20)/B20*100</f>
        <v>-100</v>
      </c>
      <c r="H20" s="344"/>
      <c r="I20" s="344"/>
      <c r="J20" s="332"/>
      <c r="K20" s="332"/>
      <c r="L20" s="332"/>
      <c r="M20" s="554"/>
      <c r="N20" s="563"/>
    </row>
    <row r="21" spans="1:14">
      <c r="A21" s="330" t="s">
        <v>60</v>
      </c>
      <c r="B21" s="298">
        <f>SUM(B22:B27)</f>
        <v>572003</v>
      </c>
      <c r="C21" s="298">
        <f>SUM(C22:C27)</f>
        <v>198794</v>
      </c>
      <c r="D21" s="298">
        <f>SUM(D22:D27)</f>
        <v>687445</v>
      </c>
      <c r="E21" s="298">
        <f>SUM(E22:E27)</f>
        <v>776067</v>
      </c>
      <c r="F21" s="554"/>
      <c r="G21" s="555"/>
      <c r="H21" s="330" t="s">
        <v>61</v>
      </c>
      <c r="I21" s="223">
        <f>SUM(I22:I27)</f>
        <v>325663</v>
      </c>
      <c r="J21" s="223">
        <f t="shared" ref="J21:L21" si="2">SUM(J22:J26)</f>
        <v>282258</v>
      </c>
      <c r="K21" s="223">
        <f t="shared" si="2"/>
        <v>235558</v>
      </c>
      <c r="L21" s="223">
        <f t="shared" si="2"/>
        <v>560029</v>
      </c>
      <c r="M21" s="554"/>
      <c r="N21" s="563"/>
    </row>
    <row r="22" spans="1:14">
      <c r="A22" s="237" t="s">
        <v>62</v>
      </c>
      <c r="B22" s="549">
        <v>105697</v>
      </c>
      <c r="C22" s="550">
        <v>9825</v>
      </c>
      <c r="D22" s="551">
        <v>77876</v>
      </c>
      <c r="E22" s="551">
        <v>85318</v>
      </c>
      <c r="F22" s="554"/>
      <c r="G22" s="555"/>
      <c r="H22" s="345" t="s">
        <v>1249</v>
      </c>
      <c r="I22" s="344"/>
      <c r="J22" s="560"/>
      <c r="K22" s="333"/>
      <c r="L22" s="333"/>
      <c r="M22" s="554"/>
      <c r="N22" s="563"/>
    </row>
    <row r="23" spans="1:14">
      <c r="A23" s="237" t="s">
        <v>1250</v>
      </c>
      <c r="B23" s="549">
        <v>325500</v>
      </c>
      <c r="C23" s="551"/>
      <c r="D23" s="551">
        <v>420600</v>
      </c>
      <c r="E23" s="551">
        <v>501780</v>
      </c>
      <c r="F23" s="554"/>
      <c r="G23" s="555"/>
      <c r="H23" s="237" t="s">
        <v>1251</v>
      </c>
      <c r="I23" s="344">
        <v>26000</v>
      </c>
      <c r="J23" s="333">
        <v>252000</v>
      </c>
      <c r="K23" s="333">
        <v>98500</v>
      </c>
      <c r="L23" s="333">
        <v>75882</v>
      </c>
      <c r="M23" s="554"/>
      <c r="N23" s="563"/>
    </row>
    <row r="24" spans="1:14">
      <c r="A24" s="335" t="s">
        <v>1252</v>
      </c>
      <c r="B24" s="549">
        <v>140806</v>
      </c>
      <c r="C24" s="551">
        <v>188969</v>
      </c>
      <c r="D24" s="551">
        <v>188969</v>
      </c>
      <c r="E24" s="551">
        <v>188969</v>
      </c>
      <c r="F24" s="554"/>
      <c r="G24" s="555"/>
      <c r="H24" s="335" t="s">
        <v>1253</v>
      </c>
      <c r="I24" s="344">
        <v>10894</v>
      </c>
      <c r="J24" s="333">
        <v>17258</v>
      </c>
      <c r="K24" s="551">
        <v>17258</v>
      </c>
      <c r="L24" s="333">
        <v>11595</v>
      </c>
      <c r="M24" s="554"/>
      <c r="N24" s="563"/>
    </row>
    <row r="25" spans="1:14">
      <c r="A25" s="335" t="s">
        <v>1254</v>
      </c>
      <c r="B25" s="463"/>
      <c r="C25" s="551"/>
      <c r="D25" s="551"/>
      <c r="E25" s="551"/>
      <c r="F25" s="554"/>
      <c r="G25" s="555"/>
      <c r="H25" s="335" t="s">
        <v>1255</v>
      </c>
      <c r="I25" s="344">
        <v>99800</v>
      </c>
      <c r="J25" s="333">
        <v>13000</v>
      </c>
      <c r="K25" s="551">
        <v>119800</v>
      </c>
      <c r="L25" s="333">
        <v>197000</v>
      </c>
      <c r="M25" s="554"/>
      <c r="N25" s="563"/>
    </row>
    <row r="26" spans="1:14">
      <c r="A26" s="335" t="s">
        <v>1256</v>
      </c>
      <c r="B26" s="463"/>
      <c r="C26" s="550"/>
      <c r="D26" s="551"/>
      <c r="E26" s="551"/>
      <c r="F26" s="554"/>
      <c r="G26" s="555"/>
      <c r="H26" s="335" t="s">
        <v>1257</v>
      </c>
      <c r="I26" s="344">
        <v>188969</v>
      </c>
      <c r="J26" s="560"/>
      <c r="K26" s="333"/>
      <c r="L26" s="333">
        <v>275552</v>
      </c>
      <c r="M26" s="554"/>
      <c r="N26" s="563"/>
    </row>
    <row r="27" spans="1:14">
      <c r="A27" s="336"/>
      <c r="B27" s="80"/>
      <c r="C27" s="333"/>
      <c r="D27" s="333"/>
      <c r="E27" s="333"/>
      <c r="F27" s="554"/>
      <c r="G27" s="556"/>
      <c r="H27" s="346"/>
      <c r="I27" s="346"/>
      <c r="J27" s="333"/>
      <c r="K27" s="333"/>
      <c r="L27" s="333"/>
      <c r="M27" s="333"/>
      <c r="N27" s="556"/>
    </row>
    <row r="28" ht="54" customHeight="1" spans="1:14">
      <c r="A28" s="338" t="s">
        <v>1258</v>
      </c>
      <c r="B28" s="339"/>
      <c r="C28" s="339"/>
      <c r="D28" s="339"/>
      <c r="E28" s="339"/>
      <c r="F28" s="558"/>
      <c r="G28" s="558"/>
      <c r="H28" s="339"/>
      <c r="I28" s="339"/>
      <c r="J28" s="339"/>
      <c r="K28" s="339"/>
      <c r="L28" s="339"/>
      <c r="M28" s="339"/>
      <c r="N28" s="558"/>
    </row>
  </sheetData>
  <sheetProtection selectLockedCells="1" selectUnlockedCells="1"/>
  <mergeCells count="4">
    <mergeCell ref="A1:H1"/>
    <mergeCell ref="A2:N2"/>
    <mergeCell ref="A3:M3"/>
    <mergeCell ref="A28:N28"/>
  </mergeCells>
  <pageMargins left="0.75" right="0.75" top="1" bottom="1" header="0.511805555555556" footer="0.511805555555556"/>
  <pageSetup paperSize="9"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63"/>
  <sheetViews>
    <sheetView showZeros="0" topLeftCell="B1" workbookViewId="0">
      <selection activeCell="A1" sqref="A$1:A$1048576"/>
    </sheetView>
  </sheetViews>
  <sheetFormatPr defaultColWidth="9" defaultRowHeight="15.75" outlineLevelCol="2"/>
  <cols>
    <col min="1" max="1" width="10.375" hidden="1" customWidth="1"/>
    <col min="2" max="2" width="71.125" customWidth="1"/>
    <col min="3" max="3" width="11.5" customWidth="1"/>
  </cols>
  <sheetData>
    <row r="1" spans="1:3">
      <c r="A1" s="536"/>
      <c r="B1" s="209" t="s">
        <v>1259</v>
      </c>
      <c r="C1" s="210"/>
    </row>
    <row r="2" ht="27" spans="1:3">
      <c r="A2" s="536"/>
      <c r="B2" s="212" t="s">
        <v>1260</v>
      </c>
      <c r="C2" s="564"/>
    </row>
    <row r="3" spans="1:3">
      <c r="A3" s="58"/>
      <c r="B3" s="256"/>
      <c r="C3" s="537" t="s">
        <v>2</v>
      </c>
    </row>
    <row r="4" spans="1:3">
      <c r="A4" s="565"/>
      <c r="B4" s="244" t="s">
        <v>79</v>
      </c>
      <c r="C4" s="539" t="s">
        <v>7</v>
      </c>
    </row>
    <row r="5" spans="1:3">
      <c r="A5" s="566">
        <v>2</v>
      </c>
      <c r="B5" s="567" t="s">
        <v>1261</v>
      </c>
      <c r="C5" s="307">
        <v>450063</v>
      </c>
    </row>
    <row r="6" spans="1:3">
      <c r="A6" s="568">
        <v>210</v>
      </c>
      <c r="B6" s="568" t="s">
        <v>1262</v>
      </c>
      <c r="C6" s="569">
        <f>C7</f>
        <v>1800</v>
      </c>
    </row>
    <row r="7" spans="1:3">
      <c r="A7" s="570">
        <v>21098</v>
      </c>
      <c r="B7" s="570" t="s">
        <v>1263</v>
      </c>
      <c r="C7" s="571">
        <f>SUM(C8:C12)</f>
        <v>1800</v>
      </c>
    </row>
    <row r="8" spans="1:3">
      <c r="A8" s="542">
        <v>2109801</v>
      </c>
      <c r="B8" s="542" t="s">
        <v>1264</v>
      </c>
      <c r="C8" s="543">
        <v>966</v>
      </c>
    </row>
    <row r="9" hidden="1" spans="1:3">
      <c r="A9" s="542">
        <v>2109802</v>
      </c>
      <c r="B9" s="542" t="s">
        <v>1265</v>
      </c>
      <c r="C9" s="543"/>
    </row>
    <row r="10" hidden="1" spans="1:3">
      <c r="A10" s="542">
        <v>2109803</v>
      </c>
      <c r="B10" s="542" t="s">
        <v>1266</v>
      </c>
      <c r="C10" s="543"/>
    </row>
    <row r="11" hidden="1" spans="1:3">
      <c r="A11" s="542">
        <v>2109804</v>
      </c>
      <c r="B11" s="542" t="s">
        <v>1267</v>
      </c>
      <c r="C11" s="543"/>
    </row>
    <row r="12" spans="1:3">
      <c r="A12" s="542">
        <v>2109899</v>
      </c>
      <c r="B12" s="542" t="s">
        <v>1268</v>
      </c>
      <c r="C12" s="543">
        <v>834</v>
      </c>
    </row>
    <row r="13" spans="1:3">
      <c r="A13" s="542">
        <v>211</v>
      </c>
      <c r="B13" s="542" t="s">
        <v>1269</v>
      </c>
      <c r="C13" s="543">
        <f>C14+C19+C24</f>
        <v>3293</v>
      </c>
    </row>
    <row r="14" hidden="1" spans="1:3">
      <c r="A14" s="542">
        <v>21160</v>
      </c>
      <c r="B14" s="542" t="s">
        <v>1270</v>
      </c>
      <c r="C14" s="543">
        <f>SUM(C15:C18)</f>
        <v>0</v>
      </c>
    </row>
    <row r="15" hidden="1" spans="1:3">
      <c r="A15" s="542">
        <v>2116001</v>
      </c>
      <c r="B15" s="542" t="s">
        <v>1271</v>
      </c>
      <c r="C15" s="543"/>
    </row>
    <row r="16" hidden="1" spans="1:3">
      <c r="A16" s="542">
        <v>2116002</v>
      </c>
      <c r="B16" s="542" t="s">
        <v>1272</v>
      </c>
      <c r="C16" s="543"/>
    </row>
    <row r="17" hidden="1" spans="1:3">
      <c r="A17" s="542">
        <v>2116003</v>
      </c>
      <c r="B17" s="542" t="s">
        <v>1273</v>
      </c>
      <c r="C17" s="543"/>
    </row>
    <row r="18" hidden="1" spans="1:3">
      <c r="A18" s="542">
        <v>2116099</v>
      </c>
      <c r="B18" s="542" t="s">
        <v>1274</v>
      </c>
      <c r="C18" s="543"/>
    </row>
    <row r="19" hidden="1" spans="1:3">
      <c r="A19" s="542">
        <v>21161</v>
      </c>
      <c r="B19" s="542" t="s">
        <v>1275</v>
      </c>
      <c r="C19" s="543">
        <f>SUM(C20:C23)</f>
        <v>0</v>
      </c>
    </row>
    <row r="20" hidden="1" spans="1:3">
      <c r="A20" s="542">
        <v>2116101</v>
      </c>
      <c r="B20" s="542" t="s">
        <v>1276</v>
      </c>
      <c r="C20" s="543"/>
    </row>
    <row r="21" hidden="1" spans="1:3">
      <c r="A21" s="542">
        <v>2116102</v>
      </c>
      <c r="B21" s="542" t="s">
        <v>1277</v>
      </c>
      <c r="C21" s="543"/>
    </row>
    <row r="22" hidden="1" spans="1:3">
      <c r="A22" s="542">
        <v>2116103</v>
      </c>
      <c r="B22" s="542" t="s">
        <v>1278</v>
      </c>
      <c r="C22" s="543"/>
    </row>
    <row r="23" hidden="1" spans="1:3">
      <c r="A23" s="542">
        <v>2116104</v>
      </c>
      <c r="B23" s="542" t="s">
        <v>1279</v>
      </c>
      <c r="C23" s="543"/>
    </row>
    <row r="24" spans="1:3">
      <c r="A24" s="542">
        <v>21198</v>
      </c>
      <c r="B24" s="542" t="s">
        <v>1263</v>
      </c>
      <c r="C24" s="543">
        <f>SUM(C25:C28)</f>
        <v>3293</v>
      </c>
    </row>
    <row r="25" spans="1:3">
      <c r="A25" s="542">
        <v>2119801</v>
      </c>
      <c r="B25" s="542" t="s">
        <v>1280</v>
      </c>
      <c r="C25" s="543">
        <v>139</v>
      </c>
    </row>
    <row r="26" spans="1:3">
      <c r="A26" s="542">
        <v>2119802</v>
      </c>
      <c r="B26" s="542" t="s">
        <v>1281</v>
      </c>
      <c r="C26" s="543">
        <v>1754</v>
      </c>
    </row>
    <row r="27" hidden="1" spans="1:3">
      <c r="A27" s="542">
        <v>2119803</v>
      </c>
      <c r="B27" s="542" t="s">
        <v>1282</v>
      </c>
      <c r="C27" s="543"/>
    </row>
    <row r="28" spans="1:3">
      <c r="A28" s="542">
        <v>2119899</v>
      </c>
      <c r="B28" s="542" t="s">
        <v>1283</v>
      </c>
      <c r="C28" s="543">
        <v>1400</v>
      </c>
    </row>
    <row r="29" spans="1:3">
      <c r="A29" s="542">
        <v>212</v>
      </c>
      <c r="B29" s="542" t="s">
        <v>1284</v>
      </c>
      <c r="C29" s="543">
        <f>C30+C46+C50+C51+C57+C61+C65+C69+C75+C78+C87</f>
        <v>219430</v>
      </c>
    </row>
    <row r="30" spans="1:3">
      <c r="A30" s="542">
        <v>21208</v>
      </c>
      <c r="B30" s="542" t="s">
        <v>1285</v>
      </c>
      <c r="C30" s="543">
        <f>SUM(C31:C45)</f>
        <v>90533</v>
      </c>
    </row>
    <row r="31" hidden="1" spans="1:3">
      <c r="A31" s="542">
        <v>2120801</v>
      </c>
      <c r="B31" s="542" t="s">
        <v>1286</v>
      </c>
      <c r="C31" s="543"/>
    </row>
    <row r="32" spans="1:3">
      <c r="A32" s="542">
        <v>2120802</v>
      </c>
      <c r="B32" s="542" t="s">
        <v>1287</v>
      </c>
      <c r="C32" s="543">
        <v>44680</v>
      </c>
    </row>
    <row r="33" spans="1:3">
      <c r="A33" s="542">
        <v>2120803</v>
      </c>
      <c r="B33" s="542" t="s">
        <v>1288</v>
      </c>
      <c r="C33" s="543">
        <v>25114</v>
      </c>
    </row>
    <row r="34" spans="1:3">
      <c r="A34" s="542">
        <v>2120804</v>
      </c>
      <c r="B34" s="542" t="s">
        <v>1289</v>
      </c>
      <c r="C34" s="543">
        <v>727</v>
      </c>
    </row>
    <row r="35" hidden="1" spans="1:3">
      <c r="A35" s="542">
        <v>2120805</v>
      </c>
      <c r="B35" s="542" t="s">
        <v>1290</v>
      </c>
      <c r="C35" s="543"/>
    </row>
    <row r="36" spans="1:3">
      <c r="A36" s="542">
        <v>2120806</v>
      </c>
      <c r="B36" s="542" t="s">
        <v>1291</v>
      </c>
      <c r="C36" s="543">
        <v>2144</v>
      </c>
    </row>
    <row r="37" hidden="1" spans="1:3">
      <c r="A37" s="542">
        <v>2120807</v>
      </c>
      <c r="B37" s="542" t="s">
        <v>1292</v>
      </c>
      <c r="C37" s="543"/>
    </row>
    <row r="38" hidden="1" spans="1:3">
      <c r="A38" s="542">
        <v>2120809</v>
      </c>
      <c r="B38" s="542" t="s">
        <v>1293</v>
      </c>
      <c r="C38" s="543"/>
    </row>
    <row r="39" hidden="1" spans="1:3">
      <c r="A39" s="542">
        <v>2120810</v>
      </c>
      <c r="B39" s="542" t="s">
        <v>1294</v>
      </c>
      <c r="C39" s="543"/>
    </row>
    <row r="40" hidden="1" spans="1:3">
      <c r="A40" s="542">
        <v>2120811</v>
      </c>
      <c r="B40" s="542" t="s">
        <v>1295</v>
      </c>
      <c r="C40" s="543"/>
    </row>
    <row r="41" hidden="1" spans="1:3">
      <c r="A41" s="542">
        <v>2120813</v>
      </c>
      <c r="B41" s="542" t="s">
        <v>1296</v>
      </c>
      <c r="C41" s="543"/>
    </row>
    <row r="42" spans="1:3">
      <c r="A42" s="542">
        <v>2120814</v>
      </c>
      <c r="B42" s="542" t="s">
        <v>1297</v>
      </c>
      <c r="C42" s="543">
        <v>65</v>
      </c>
    </row>
    <row r="43" hidden="1" spans="1:3">
      <c r="A43" s="542">
        <v>2120815</v>
      </c>
      <c r="B43" s="542" t="s">
        <v>1298</v>
      </c>
      <c r="C43" s="543"/>
    </row>
    <row r="44" spans="1:3">
      <c r="A44" s="542">
        <v>2120816</v>
      </c>
      <c r="B44" s="542" t="s">
        <v>1299</v>
      </c>
      <c r="C44" s="543">
        <v>810</v>
      </c>
    </row>
    <row r="45" spans="1:3">
      <c r="A45" s="542">
        <v>2120899</v>
      </c>
      <c r="B45" s="542" t="s">
        <v>1300</v>
      </c>
      <c r="C45" s="543">
        <v>16993</v>
      </c>
    </row>
    <row r="46" hidden="1" spans="1:3">
      <c r="A46" s="542">
        <v>21210</v>
      </c>
      <c r="B46" s="542" t="s">
        <v>1301</v>
      </c>
      <c r="C46" s="543">
        <f>SUM(C47:C49)</f>
        <v>0</v>
      </c>
    </row>
    <row r="47" hidden="1" spans="1:3">
      <c r="A47" s="542">
        <v>2121001</v>
      </c>
      <c r="B47" s="542" t="s">
        <v>1286</v>
      </c>
      <c r="C47" s="543"/>
    </row>
    <row r="48" hidden="1" spans="1:3">
      <c r="A48" s="542">
        <v>2121002</v>
      </c>
      <c r="B48" s="542" t="s">
        <v>1287</v>
      </c>
      <c r="C48" s="543"/>
    </row>
    <row r="49" hidden="1" spans="1:3">
      <c r="A49" s="542">
        <v>2121099</v>
      </c>
      <c r="B49" s="542" t="s">
        <v>1302</v>
      </c>
      <c r="C49" s="543"/>
    </row>
    <row r="50" hidden="1" spans="1:3">
      <c r="A50" s="542">
        <v>21211</v>
      </c>
      <c r="B50" s="542" t="s">
        <v>1303</v>
      </c>
      <c r="C50" s="543"/>
    </row>
    <row r="51" spans="1:3">
      <c r="A51" s="542">
        <v>21213</v>
      </c>
      <c r="B51" s="542" t="s">
        <v>1304</v>
      </c>
      <c r="C51" s="543">
        <f>SUM(C52:C56)</f>
        <v>2257</v>
      </c>
    </row>
    <row r="52" hidden="1" spans="1:3">
      <c r="A52" s="542">
        <v>2121301</v>
      </c>
      <c r="B52" s="542" t="s">
        <v>1305</v>
      </c>
      <c r="C52" s="543"/>
    </row>
    <row r="53" spans="1:3">
      <c r="A53" s="542">
        <v>2121302</v>
      </c>
      <c r="B53" s="542" t="s">
        <v>1306</v>
      </c>
      <c r="C53" s="543">
        <v>550</v>
      </c>
    </row>
    <row r="54" hidden="1" spans="1:3">
      <c r="A54" s="542">
        <v>2121303</v>
      </c>
      <c r="B54" s="542" t="s">
        <v>1307</v>
      </c>
      <c r="C54" s="543"/>
    </row>
    <row r="55" hidden="1" spans="1:3">
      <c r="A55" s="542">
        <v>2121304</v>
      </c>
      <c r="B55" s="542" t="s">
        <v>1308</v>
      </c>
      <c r="C55" s="543"/>
    </row>
    <row r="56" spans="1:3">
      <c r="A56" s="542">
        <v>2121399</v>
      </c>
      <c r="B56" s="542" t="s">
        <v>1309</v>
      </c>
      <c r="C56" s="543">
        <v>1707</v>
      </c>
    </row>
    <row r="57" spans="1:3">
      <c r="A57" s="542">
        <v>21214</v>
      </c>
      <c r="B57" s="542" t="s">
        <v>1310</v>
      </c>
      <c r="C57" s="543">
        <f>SUM(C58:C60)</f>
        <v>370</v>
      </c>
    </row>
    <row r="58" spans="1:3">
      <c r="A58" s="542">
        <v>2121401</v>
      </c>
      <c r="B58" s="542" t="s">
        <v>1311</v>
      </c>
      <c r="C58" s="543">
        <v>361</v>
      </c>
    </row>
    <row r="59" hidden="1" spans="1:3">
      <c r="A59" s="542">
        <v>2121402</v>
      </c>
      <c r="B59" s="542" t="s">
        <v>1312</v>
      </c>
      <c r="C59" s="543"/>
    </row>
    <row r="60" spans="1:3">
      <c r="A60" s="542">
        <v>2121499</v>
      </c>
      <c r="B60" s="542" t="s">
        <v>1313</v>
      </c>
      <c r="C60" s="543">
        <v>9</v>
      </c>
    </row>
    <row r="61" spans="1:3">
      <c r="A61" s="542">
        <v>21215</v>
      </c>
      <c r="B61" s="542" t="s">
        <v>1314</v>
      </c>
      <c r="C61" s="543">
        <f>SUM(C62:C64)</f>
        <v>117300</v>
      </c>
    </row>
    <row r="62" spans="1:3">
      <c r="A62" s="542">
        <v>2121501</v>
      </c>
      <c r="B62" s="542" t="s">
        <v>1286</v>
      </c>
      <c r="C62" s="543">
        <v>117300</v>
      </c>
    </row>
    <row r="63" hidden="1" spans="1:3">
      <c r="A63" s="542">
        <v>2121502</v>
      </c>
      <c r="B63" s="542" t="s">
        <v>1287</v>
      </c>
      <c r="C63" s="543"/>
    </row>
    <row r="64" hidden="1" spans="1:3">
      <c r="A64" s="542">
        <v>2121599</v>
      </c>
      <c r="B64" s="542" t="s">
        <v>1315</v>
      </c>
      <c r="C64" s="543"/>
    </row>
    <row r="65" hidden="1" spans="1:3">
      <c r="A65" s="542">
        <v>21216</v>
      </c>
      <c r="B65" s="542" t="s">
        <v>1316</v>
      </c>
      <c r="C65" s="543">
        <f>SUM(C66:C68)</f>
        <v>0</v>
      </c>
    </row>
    <row r="66" hidden="1" spans="1:3">
      <c r="A66" s="542">
        <v>2121601</v>
      </c>
      <c r="B66" s="542" t="s">
        <v>1286</v>
      </c>
      <c r="C66" s="543"/>
    </row>
    <row r="67" hidden="1" spans="1:3">
      <c r="A67" s="542">
        <v>2121602</v>
      </c>
      <c r="B67" s="542" t="s">
        <v>1287</v>
      </c>
      <c r="C67" s="543"/>
    </row>
    <row r="68" hidden="1" spans="1:3">
      <c r="A68" s="542">
        <v>2121699</v>
      </c>
      <c r="B68" s="542" t="s">
        <v>1317</v>
      </c>
      <c r="C68" s="543"/>
    </row>
    <row r="69" hidden="1" spans="1:3">
      <c r="A69" s="542">
        <v>21217</v>
      </c>
      <c r="B69" s="542" t="s">
        <v>1318</v>
      </c>
      <c r="C69" s="543">
        <f>SUM(C70:C74)</f>
        <v>0</v>
      </c>
    </row>
    <row r="70" hidden="1" spans="1:3">
      <c r="A70" s="542">
        <v>2121701</v>
      </c>
      <c r="B70" s="542" t="s">
        <v>1305</v>
      </c>
      <c r="C70" s="543"/>
    </row>
    <row r="71" hidden="1" spans="1:3">
      <c r="A71" s="542">
        <v>2121702</v>
      </c>
      <c r="B71" s="542" t="s">
        <v>1306</v>
      </c>
      <c r="C71" s="543"/>
    </row>
    <row r="72" hidden="1" spans="1:3">
      <c r="A72" s="542">
        <v>2121703</v>
      </c>
      <c r="B72" s="542" t="s">
        <v>1307</v>
      </c>
      <c r="C72" s="543"/>
    </row>
    <row r="73" hidden="1" spans="1:3">
      <c r="A73" s="542">
        <v>2121704</v>
      </c>
      <c r="B73" s="542" t="s">
        <v>1308</v>
      </c>
      <c r="C73" s="543"/>
    </row>
    <row r="74" hidden="1" spans="1:3">
      <c r="A74" s="542">
        <v>2121799</v>
      </c>
      <c r="B74" s="542" t="s">
        <v>1319</v>
      </c>
      <c r="C74" s="543"/>
    </row>
    <row r="75" hidden="1" spans="1:3">
      <c r="A75" s="542">
        <v>21218</v>
      </c>
      <c r="B75" s="542" t="s">
        <v>1320</v>
      </c>
      <c r="C75" s="543">
        <f>SUM(C76:C77)</f>
        <v>0</v>
      </c>
    </row>
    <row r="76" hidden="1" spans="1:3">
      <c r="A76" s="542">
        <v>2121801</v>
      </c>
      <c r="B76" s="542" t="s">
        <v>1311</v>
      </c>
      <c r="C76" s="543"/>
    </row>
    <row r="77" hidden="1" spans="1:3">
      <c r="A77" s="542">
        <v>2121899</v>
      </c>
      <c r="B77" s="542" t="s">
        <v>1321</v>
      </c>
      <c r="C77" s="543"/>
    </row>
    <row r="78" hidden="1" spans="1:3">
      <c r="A78" s="542">
        <v>21219</v>
      </c>
      <c r="B78" s="542" t="s">
        <v>1322</v>
      </c>
      <c r="C78" s="543">
        <f>SUM(C79:C86)</f>
        <v>0</v>
      </c>
    </row>
    <row r="79" hidden="1" spans="1:3">
      <c r="A79" s="542">
        <v>2121901</v>
      </c>
      <c r="B79" s="542" t="s">
        <v>1286</v>
      </c>
      <c r="C79" s="543"/>
    </row>
    <row r="80" hidden="1" spans="1:3">
      <c r="A80" s="542">
        <v>2121902</v>
      </c>
      <c r="B80" s="542" t="s">
        <v>1287</v>
      </c>
      <c r="C80" s="543"/>
    </row>
    <row r="81" hidden="1" spans="1:3">
      <c r="A81" s="542">
        <v>2121903</v>
      </c>
      <c r="B81" s="542" t="s">
        <v>1288</v>
      </c>
      <c r="C81" s="543"/>
    </row>
    <row r="82" hidden="1" spans="1:3">
      <c r="A82" s="542">
        <v>2121904</v>
      </c>
      <c r="B82" s="542" t="s">
        <v>1289</v>
      </c>
      <c r="C82" s="543"/>
    </row>
    <row r="83" hidden="1" spans="1:3">
      <c r="A83" s="542">
        <v>2121905</v>
      </c>
      <c r="B83" s="542" t="s">
        <v>1292</v>
      </c>
      <c r="C83" s="543"/>
    </row>
    <row r="84" hidden="1" spans="1:3">
      <c r="A84" s="542">
        <v>2121906</v>
      </c>
      <c r="B84" s="542" t="s">
        <v>1294</v>
      </c>
      <c r="C84" s="543"/>
    </row>
    <row r="85" hidden="1" spans="1:3">
      <c r="A85" s="542">
        <v>2121907</v>
      </c>
      <c r="B85" s="542" t="s">
        <v>1295</v>
      </c>
      <c r="C85" s="543"/>
    </row>
    <row r="86" hidden="1" spans="1:3">
      <c r="A86" s="542">
        <v>2121999</v>
      </c>
      <c r="B86" s="542" t="s">
        <v>1323</v>
      </c>
      <c r="C86" s="543"/>
    </row>
    <row r="87" spans="1:3">
      <c r="A87" s="542">
        <v>21298</v>
      </c>
      <c r="B87" s="542" t="s">
        <v>1263</v>
      </c>
      <c r="C87" s="543">
        <f>SUM(C88:C89)</f>
        <v>8970</v>
      </c>
    </row>
    <row r="88" spans="1:3">
      <c r="A88" s="542">
        <v>2129801</v>
      </c>
      <c r="B88" s="542" t="s">
        <v>1324</v>
      </c>
      <c r="C88" s="543">
        <v>8960</v>
      </c>
    </row>
    <row r="89" spans="1:3">
      <c r="A89" s="542">
        <v>2129899</v>
      </c>
      <c r="B89" s="542" t="s">
        <v>1325</v>
      </c>
      <c r="C89" s="543">
        <v>10</v>
      </c>
    </row>
    <row r="90" spans="1:3">
      <c r="A90" s="542">
        <v>213</v>
      </c>
      <c r="B90" s="542" t="s">
        <v>1326</v>
      </c>
      <c r="C90" s="544">
        <f>C91+C96+C101+C106+C109+C114+C118+C122+C125</f>
        <v>43131</v>
      </c>
    </row>
    <row r="91" hidden="1" spans="1:3">
      <c r="A91" s="542">
        <v>21366</v>
      </c>
      <c r="B91" s="545" t="s">
        <v>1327</v>
      </c>
      <c r="C91" s="543">
        <f>SUM(C92:C95)</f>
        <v>0</v>
      </c>
    </row>
    <row r="92" hidden="1" spans="1:3">
      <c r="A92" s="542">
        <v>2136601</v>
      </c>
      <c r="B92" s="542" t="s">
        <v>1328</v>
      </c>
      <c r="C92" s="546"/>
    </row>
    <row r="93" hidden="1" spans="1:3">
      <c r="A93" s="542">
        <v>2136602</v>
      </c>
      <c r="B93" s="542" t="s">
        <v>1329</v>
      </c>
      <c r="C93" s="543"/>
    </row>
    <row r="94" hidden="1" spans="1:3">
      <c r="A94" s="542">
        <v>2136603</v>
      </c>
      <c r="B94" s="542" t="s">
        <v>1330</v>
      </c>
      <c r="C94" s="543"/>
    </row>
    <row r="95" hidden="1" spans="1:3">
      <c r="A95" s="542">
        <v>2136699</v>
      </c>
      <c r="B95" s="542" t="s">
        <v>1331</v>
      </c>
      <c r="C95" s="543"/>
    </row>
    <row r="96" spans="1:3">
      <c r="A96" s="542">
        <v>21367</v>
      </c>
      <c r="B96" s="542" t="s">
        <v>1332</v>
      </c>
      <c r="C96" s="543">
        <f>SUM(C97:C100)</f>
        <v>3473</v>
      </c>
    </row>
    <row r="97" spans="1:3">
      <c r="A97" s="542">
        <v>2136701</v>
      </c>
      <c r="B97" s="542" t="s">
        <v>1328</v>
      </c>
      <c r="C97" s="543">
        <v>1264</v>
      </c>
    </row>
    <row r="98" spans="1:3">
      <c r="A98" s="542">
        <v>2136702</v>
      </c>
      <c r="B98" s="542" t="s">
        <v>1329</v>
      </c>
      <c r="C98" s="543">
        <v>2209</v>
      </c>
    </row>
    <row r="99" hidden="1" spans="1:3">
      <c r="A99" s="542">
        <v>2136703</v>
      </c>
      <c r="B99" s="542" t="s">
        <v>1333</v>
      </c>
      <c r="C99" s="543"/>
    </row>
    <row r="100" hidden="1" spans="1:3">
      <c r="A100" s="542">
        <v>2136799</v>
      </c>
      <c r="B100" s="542" t="s">
        <v>1334</v>
      </c>
      <c r="C100" s="543"/>
    </row>
    <row r="101" spans="1:3">
      <c r="A101" s="542">
        <v>21369</v>
      </c>
      <c r="B101" s="542" t="s">
        <v>1335</v>
      </c>
      <c r="C101" s="543">
        <f>SUM(C102:C105)</f>
        <v>16784</v>
      </c>
    </row>
    <row r="102" hidden="1" spans="1:3">
      <c r="A102" s="542">
        <v>2136901</v>
      </c>
      <c r="B102" s="542" t="s">
        <v>1336</v>
      </c>
      <c r="C102" s="543"/>
    </row>
    <row r="103" spans="1:3">
      <c r="A103" s="542">
        <v>2136902</v>
      </c>
      <c r="B103" s="542" t="s">
        <v>1337</v>
      </c>
      <c r="C103" s="543">
        <v>16784</v>
      </c>
    </row>
    <row r="104" hidden="1" spans="1:3">
      <c r="A104" s="542">
        <v>2136903</v>
      </c>
      <c r="B104" s="542" t="s">
        <v>1338</v>
      </c>
      <c r="C104" s="543"/>
    </row>
    <row r="105" hidden="1" spans="1:3">
      <c r="A105" s="542">
        <v>2136999</v>
      </c>
      <c r="B105" s="542" t="s">
        <v>1339</v>
      </c>
      <c r="C105" s="543"/>
    </row>
    <row r="106" hidden="1" spans="1:3">
      <c r="A106" s="542">
        <v>21370</v>
      </c>
      <c r="B106" s="542" t="s">
        <v>1340</v>
      </c>
      <c r="C106" s="543">
        <f>SUM(C107:C108)</f>
        <v>0</v>
      </c>
    </row>
    <row r="107" hidden="1" spans="1:3">
      <c r="A107" s="542">
        <v>2137001</v>
      </c>
      <c r="B107" s="542" t="s">
        <v>1328</v>
      </c>
      <c r="C107" s="543"/>
    </row>
    <row r="108" hidden="1" spans="1:3">
      <c r="A108" s="542">
        <v>2137099</v>
      </c>
      <c r="B108" s="542" t="s">
        <v>1341</v>
      </c>
      <c r="C108" s="543"/>
    </row>
    <row r="109" hidden="1" spans="1:3">
      <c r="A109" s="542">
        <v>21371</v>
      </c>
      <c r="B109" s="542" t="s">
        <v>1342</v>
      </c>
      <c r="C109" s="543">
        <f>SUM(C110:C113)</f>
        <v>0</v>
      </c>
    </row>
    <row r="110" hidden="1" spans="1:3">
      <c r="A110" s="542">
        <v>2137101</v>
      </c>
      <c r="B110" s="542" t="s">
        <v>1336</v>
      </c>
      <c r="C110" s="543"/>
    </row>
    <row r="111" hidden="1" spans="1:3">
      <c r="A111" s="542">
        <v>2137102</v>
      </c>
      <c r="B111" s="542" t="s">
        <v>1343</v>
      </c>
      <c r="C111" s="543"/>
    </row>
    <row r="112" hidden="1" spans="1:3">
      <c r="A112" s="542">
        <v>2137103</v>
      </c>
      <c r="B112" s="542" t="s">
        <v>1338</v>
      </c>
      <c r="C112" s="543"/>
    </row>
    <row r="113" hidden="1" spans="1:3">
      <c r="A113" s="542">
        <v>2137199</v>
      </c>
      <c r="B113" s="542" t="s">
        <v>1344</v>
      </c>
      <c r="C113" s="543"/>
    </row>
    <row r="114" spans="1:3">
      <c r="A114" s="542">
        <v>21372</v>
      </c>
      <c r="B114" s="542" t="s">
        <v>1345</v>
      </c>
      <c r="C114" s="543">
        <f>SUM(C115:C117)</f>
        <v>7100</v>
      </c>
    </row>
    <row r="115" spans="1:3">
      <c r="A115" s="542">
        <v>2137201</v>
      </c>
      <c r="B115" s="542" t="s">
        <v>1346</v>
      </c>
      <c r="C115" s="543">
        <v>3543</v>
      </c>
    </row>
    <row r="116" spans="1:3">
      <c r="A116" s="542">
        <v>2137202</v>
      </c>
      <c r="B116" s="542" t="s">
        <v>1328</v>
      </c>
      <c r="C116" s="543">
        <v>3557</v>
      </c>
    </row>
    <row r="117" hidden="1" spans="1:3">
      <c r="A117" s="542">
        <v>2137299</v>
      </c>
      <c r="B117" s="542" t="s">
        <v>1347</v>
      </c>
      <c r="C117" s="543"/>
    </row>
    <row r="118" spans="1:3">
      <c r="A118" s="542">
        <v>21373</v>
      </c>
      <c r="B118" s="542" t="s">
        <v>1348</v>
      </c>
      <c r="C118" s="543">
        <f>SUM(C119:C121)</f>
        <v>69</v>
      </c>
    </row>
    <row r="119" hidden="1" spans="1:3">
      <c r="A119" s="542">
        <v>2137301</v>
      </c>
      <c r="B119" s="542" t="s">
        <v>1346</v>
      </c>
      <c r="C119" s="543"/>
    </row>
    <row r="120" spans="1:3">
      <c r="A120" s="542">
        <v>2137302</v>
      </c>
      <c r="B120" s="542" t="s">
        <v>1328</v>
      </c>
      <c r="C120" s="543">
        <v>69</v>
      </c>
    </row>
    <row r="121" hidden="1" spans="1:3">
      <c r="A121" s="542">
        <v>2137399</v>
      </c>
      <c r="B121" s="542" t="s">
        <v>1349</v>
      </c>
      <c r="C121" s="543"/>
    </row>
    <row r="122" hidden="1" spans="1:3">
      <c r="A122" s="542">
        <v>21374</v>
      </c>
      <c r="B122" s="542" t="s">
        <v>1350</v>
      </c>
      <c r="C122" s="543">
        <f>SUM(C123:C124)</f>
        <v>0</v>
      </c>
    </row>
    <row r="123" hidden="1" spans="1:3">
      <c r="A123" s="542">
        <v>2137401</v>
      </c>
      <c r="B123" s="542" t="s">
        <v>1328</v>
      </c>
      <c r="C123" s="543"/>
    </row>
    <row r="124" hidden="1" spans="1:3">
      <c r="A124" s="542">
        <v>2137499</v>
      </c>
      <c r="B124" s="542" t="s">
        <v>1351</v>
      </c>
      <c r="C124" s="544"/>
    </row>
    <row r="125" spans="1:3">
      <c r="A125" s="542">
        <v>21398</v>
      </c>
      <c r="B125" s="545" t="s">
        <v>1263</v>
      </c>
      <c r="C125" s="543">
        <f>SUM(C126:C128)</f>
        <v>15705</v>
      </c>
    </row>
    <row r="126" spans="1:3">
      <c r="A126" s="542">
        <v>2139801</v>
      </c>
      <c r="B126" s="542" t="s">
        <v>1352</v>
      </c>
      <c r="C126" s="546">
        <v>2660</v>
      </c>
    </row>
    <row r="127" spans="1:3">
      <c r="A127" s="542">
        <v>2139802</v>
      </c>
      <c r="B127" s="542" t="s">
        <v>1353</v>
      </c>
      <c r="C127" s="543">
        <v>13045</v>
      </c>
    </row>
    <row r="128" hidden="1" spans="1:3">
      <c r="A128" s="542">
        <v>2139899</v>
      </c>
      <c r="B128" s="542" t="s">
        <v>1354</v>
      </c>
      <c r="C128" s="543"/>
    </row>
    <row r="129" spans="1:3">
      <c r="A129" s="542">
        <v>214</v>
      </c>
      <c r="B129" s="542" t="s">
        <v>1355</v>
      </c>
      <c r="C129" s="543">
        <f>C130+C135+C140+C149+C156+C166+C169+C172+C173</f>
        <v>74</v>
      </c>
    </row>
    <row r="130" hidden="1" spans="1:3">
      <c r="A130" s="542">
        <v>21460</v>
      </c>
      <c r="B130" s="542" t="s">
        <v>1356</v>
      </c>
      <c r="C130" s="543">
        <f>SUM(C131:C134)</f>
        <v>0</v>
      </c>
    </row>
    <row r="131" hidden="1" spans="1:3">
      <c r="A131" s="542">
        <v>2146001</v>
      </c>
      <c r="B131" s="542" t="s">
        <v>1357</v>
      </c>
      <c r="C131" s="543"/>
    </row>
    <row r="132" hidden="1" spans="1:3">
      <c r="A132" s="542">
        <v>2146002</v>
      </c>
      <c r="B132" s="542" t="s">
        <v>1358</v>
      </c>
      <c r="C132" s="543"/>
    </row>
    <row r="133" hidden="1" spans="1:3">
      <c r="A133" s="542">
        <v>2146003</v>
      </c>
      <c r="B133" s="542" t="s">
        <v>1359</v>
      </c>
      <c r="C133" s="543"/>
    </row>
    <row r="134" hidden="1" spans="1:3">
      <c r="A134" s="542">
        <v>2146099</v>
      </c>
      <c r="B134" s="542" t="s">
        <v>1360</v>
      </c>
      <c r="C134" s="543"/>
    </row>
    <row r="135" hidden="1" spans="1:3">
      <c r="A135" s="542">
        <v>21462</v>
      </c>
      <c r="B135" s="542" t="s">
        <v>1361</v>
      </c>
      <c r="C135" s="543">
        <f>SUM(C136:C139)</f>
        <v>0</v>
      </c>
    </row>
    <row r="136" hidden="1" spans="1:3">
      <c r="A136" s="542">
        <v>2146201</v>
      </c>
      <c r="B136" s="542" t="s">
        <v>1359</v>
      </c>
      <c r="C136" s="543"/>
    </row>
    <row r="137" hidden="1" spans="1:3">
      <c r="A137" s="542">
        <v>2146202</v>
      </c>
      <c r="B137" s="542" t="s">
        <v>1362</v>
      </c>
      <c r="C137" s="543"/>
    </row>
    <row r="138" hidden="1" spans="1:3">
      <c r="A138" s="542">
        <v>2146203</v>
      </c>
      <c r="B138" s="542" t="s">
        <v>1363</v>
      </c>
      <c r="C138" s="543"/>
    </row>
    <row r="139" hidden="1" spans="1:3">
      <c r="A139" s="542">
        <v>2146299</v>
      </c>
      <c r="B139" s="542" t="s">
        <v>1364</v>
      </c>
      <c r="C139" s="543"/>
    </row>
    <row r="140" hidden="1" spans="1:3">
      <c r="A140" s="542">
        <v>21464</v>
      </c>
      <c r="B140" s="542" t="s">
        <v>1365</v>
      </c>
      <c r="C140" s="543">
        <f>SUM(C141:C148)</f>
        <v>0</v>
      </c>
    </row>
    <row r="141" hidden="1" spans="1:3">
      <c r="A141" s="542">
        <v>2146401</v>
      </c>
      <c r="B141" s="542" t="s">
        <v>1366</v>
      </c>
      <c r="C141" s="543"/>
    </row>
    <row r="142" hidden="1" spans="1:3">
      <c r="A142" s="542">
        <v>2146402</v>
      </c>
      <c r="B142" s="542" t="s">
        <v>1367</v>
      </c>
      <c r="C142" s="543"/>
    </row>
    <row r="143" hidden="1" spans="1:3">
      <c r="A143" s="542">
        <v>2146403</v>
      </c>
      <c r="B143" s="542" t="s">
        <v>1368</v>
      </c>
      <c r="C143" s="543"/>
    </row>
    <row r="144" hidden="1" spans="1:3">
      <c r="A144" s="542">
        <v>2146404</v>
      </c>
      <c r="B144" s="542" t="s">
        <v>1369</v>
      </c>
      <c r="C144" s="543"/>
    </row>
    <row r="145" hidden="1" spans="1:3">
      <c r="A145" s="542">
        <v>2146405</v>
      </c>
      <c r="B145" s="542" t="s">
        <v>1370</v>
      </c>
      <c r="C145" s="543"/>
    </row>
    <row r="146" hidden="1" spans="1:3">
      <c r="A146" s="542">
        <v>2146406</v>
      </c>
      <c r="B146" s="542" t="s">
        <v>1371</v>
      </c>
      <c r="C146" s="543"/>
    </row>
    <row r="147" hidden="1" spans="1:3">
      <c r="A147" s="542">
        <v>2146407</v>
      </c>
      <c r="B147" s="542" t="s">
        <v>1372</v>
      </c>
      <c r="C147" s="543"/>
    </row>
    <row r="148" hidden="1" spans="1:3">
      <c r="A148" s="542">
        <v>2146499</v>
      </c>
      <c r="B148" s="542" t="s">
        <v>1373</v>
      </c>
      <c r="C148" s="543"/>
    </row>
    <row r="149" hidden="1" spans="1:3">
      <c r="A149" s="542">
        <v>21468</v>
      </c>
      <c r="B149" s="542" t="s">
        <v>1374</v>
      </c>
      <c r="C149" s="543">
        <f>SUM(C150:C155)</f>
        <v>0</v>
      </c>
    </row>
    <row r="150" hidden="1" spans="1:3">
      <c r="A150" s="542">
        <v>2146801</v>
      </c>
      <c r="B150" s="542" t="s">
        <v>1375</v>
      </c>
      <c r="C150" s="543"/>
    </row>
    <row r="151" hidden="1" spans="1:3">
      <c r="A151" s="542">
        <v>2146802</v>
      </c>
      <c r="B151" s="542" t="s">
        <v>1376</v>
      </c>
      <c r="C151" s="543"/>
    </row>
    <row r="152" hidden="1" spans="1:3">
      <c r="A152" s="542">
        <v>2146803</v>
      </c>
      <c r="B152" s="542" t="s">
        <v>1377</v>
      </c>
      <c r="C152" s="543"/>
    </row>
    <row r="153" hidden="1" spans="1:3">
      <c r="A153" s="542">
        <v>2146804</v>
      </c>
      <c r="B153" s="542" t="s">
        <v>1378</v>
      </c>
      <c r="C153" s="543"/>
    </row>
    <row r="154" hidden="1" spans="1:3">
      <c r="A154" s="542">
        <v>2146805</v>
      </c>
      <c r="B154" s="542" t="s">
        <v>1379</v>
      </c>
      <c r="C154" s="543"/>
    </row>
    <row r="155" hidden="1" spans="1:3">
      <c r="A155" s="542">
        <v>2146899</v>
      </c>
      <c r="B155" s="542" t="s">
        <v>1380</v>
      </c>
      <c r="C155" s="543"/>
    </row>
    <row r="156" hidden="1" spans="1:3">
      <c r="A156" s="542">
        <v>21469</v>
      </c>
      <c r="B156" s="542" t="s">
        <v>1381</v>
      </c>
      <c r="C156" s="543">
        <f>SUM(C157:C165)</f>
        <v>0</v>
      </c>
    </row>
    <row r="157" hidden="1" spans="1:3">
      <c r="A157" s="542">
        <v>2146901</v>
      </c>
      <c r="B157" s="542" t="s">
        <v>1382</v>
      </c>
      <c r="C157" s="543"/>
    </row>
    <row r="158" hidden="1" spans="1:3">
      <c r="A158" s="542">
        <v>2146902</v>
      </c>
      <c r="B158" s="542" t="s">
        <v>1383</v>
      </c>
      <c r="C158" s="543"/>
    </row>
    <row r="159" hidden="1" spans="1:3">
      <c r="A159" s="542">
        <v>2146903</v>
      </c>
      <c r="B159" s="542" t="s">
        <v>1384</v>
      </c>
      <c r="C159" s="543"/>
    </row>
    <row r="160" hidden="1" spans="1:3">
      <c r="A160" s="542">
        <v>2146904</v>
      </c>
      <c r="B160" s="542" t="s">
        <v>1385</v>
      </c>
      <c r="C160" s="543"/>
    </row>
    <row r="161" hidden="1" spans="1:3">
      <c r="A161" s="542">
        <v>2146906</v>
      </c>
      <c r="B161" s="542" t="s">
        <v>1386</v>
      </c>
      <c r="C161" s="543"/>
    </row>
    <row r="162" hidden="1" spans="1:3">
      <c r="A162" s="542">
        <v>2146907</v>
      </c>
      <c r="B162" s="542" t="s">
        <v>1387</v>
      </c>
      <c r="C162" s="543"/>
    </row>
    <row r="163" hidden="1" spans="1:3">
      <c r="A163" s="542">
        <v>2146908</v>
      </c>
      <c r="B163" s="542" t="s">
        <v>1388</v>
      </c>
      <c r="C163" s="543"/>
    </row>
    <row r="164" hidden="1" spans="1:3">
      <c r="A164" s="542">
        <v>2146909</v>
      </c>
      <c r="B164" s="542" t="s">
        <v>1389</v>
      </c>
      <c r="C164" s="543"/>
    </row>
    <row r="165" hidden="1" spans="1:3">
      <c r="A165" s="542">
        <v>2146999</v>
      </c>
      <c r="B165" s="542" t="s">
        <v>1390</v>
      </c>
      <c r="C165" s="543"/>
    </row>
    <row r="166" hidden="1" spans="1:3">
      <c r="A166" s="542">
        <v>21470</v>
      </c>
      <c r="B166" s="542" t="s">
        <v>1391</v>
      </c>
      <c r="C166" s="543">
        <f>SUM(C167:C168)</f>
        <v>0</v>
      </c>
    </row>
    <row r="167" hidden="1" spans="1:3">
      <c r="A167" s="542">
        <v>2147001</v>
      </c>
      <c r="B167" s="542" t="s">
        <v>1357</v>
      </c>
      <c r="C167" s="543"/>
    </row>
    <row r="168" hidden="1" spans="1:3">
      <c r="A168" s="542">
        <v>2147099</v>
      </c>
      <c r="B168" s="542" t="s">
        <v>1392</v>
      </c>
      <c r="C168" s="543"/>
    </row>
    <row r="169" hidden="1" spans="1:3">
      <c r="A169" s="542">
        <v>21471</v>
      </c>
      <c r="B169" s="542" t="s">
        <v>1393</v>
      </c>
      <c r="C169" s="543">
        <f>SUM(C170:C171)</f>
        <v>0</v>
      </c>
    </row>
    <row r="170" hidden="1" spans="1:3">
      <c r="A170" s="542">
        <v>2147101</v>
      </c>
      <c r="B170" s="542" t="s">
        <v>1357</v>
      </c>
      <c r="C170" s="543"/>
    </row>
    <row r="171" hidden="1" spans="1:3">
      <c r="A171" s="542">
        <v>2147199</v>
      </c>
      <c r="B171" s="542" t="s">
        <v>1394</v>
      </c>
      <c r="C171" s="543"/>
    </row>
    <row r="172" hidden="1" spans="1:3">
      <c r="A172" s="542">
        <v>21472</v>
      </c>
      <c r="B172" s="542" t="s">
        <v>1395</v>
      </c>
      <c r="C172" s="543"/>
    </row>
    <row r="173" spans="1:3">
      <c r="A173" s="542">
        <v>21498</v>
      </c>
      <c r="B173" s="542" t="s">
        <v>1263</v>
      </c>
      <c r="C173" s="543">
        <f>SUM(C174:C178)</f>
        <v>74</v>
      </c>
    </row>
    <row r="174" spans="1:3">
      <c r="A174" s="542">
        <v>2149801</v>
      </c>
      <c r="B174" s="542" t="s">
        <v>1396</v>
      </c>
      <c r="C174" s="543">
        <v>74</v>
      </c>
    </row>
    <row r="175" hidden="1" spans="1:3">
      <c r="A175" s="542">
        <v>2149802</v>
      </c>
      <c r="B175" s="542" t="s">
        <v>1397</v>
      </c>
      <c r="C175" s="543"/>
    </row>
    <row r="176" hidden="1" spans="1:3">
      <c r="A176" s="542">
        <v>2149803</v>
      </c>
      <c r="B176" s="542" t="s">
        <v>1398</v>
      </c>
      <c r="C176" s="543"/>
    </row>
    <row r="177" hidden="1" spans="1:3">
      <c r="A177" s="542">
        <v>2149804</v>
      </c>
      <c r="B177" s="542" t="s">
        <v>1399</v>
      </c>
      <c r="C177" s="543"/>
    </row>
    <row r="178" hidden="1" spans="1:3">
      <c r="A178" s="542">
        <v>2149899</v>
      </c>
      <c r="B178" s="542" t="s">
        <v>1400</v>
      </c>
      <c r="C178" s="543"/>
    </row>
    <row r="179" spans="1:3">
      <c r="A179" s="542">
        <v>215</v>
      </c>
      <c r="B179" s="542" t="s">
        <v>1401</v>
      </c>
      <c r="C179" s="543">
        <f>C180+C184</f>
        <v>1269</v>
      </c>
    </row>
    <row r="180" hidden="1" spans="1:3">
      <c r="A180" s="542">
        <v>21562</v>
      </c>
      <c r="B180" s="542" t="s">
        <v>1402</v>
      </c>
      <c r="C180" s="543">
        <f>SUM(C181:C183)</f>
        <v>0</v>
      </c>
    </row>
    <row r="181" hidden="1" spans="1:3">
      <c r="A181" s="542">
        <v>2156201</v>
      </c>
      <c r="B181" s="542" t="s">
        <v>1403</v>
      </c>
      <c r="C181" s="543"/>
    </row>
    <row r="182" hidden="1" spans="1:3">
      <c r="A182" s="542">
        <v>2156202</v>
      </c>
      <c r="B182" s="542" t="s">
        <v>1404</v>
      </c>
      <c r="C182" s="543"/>
    </row>
    <row r="183" hidden="1" spans="1:3">
      <c r="A183" s="542">
        <v>2156299</v>
      </c>
      <c r="B183" s="542" t="s">
        <v>1405</v>
      </c>
      <c r="C183" s="543"/>
    </row>
    <row r="184" spans="1:3">
      <c r="A184" s="542">
        <v>21598</v>
      </c>
      <c r="B184" s="542" t="s">
        <v>1263</v>
      </c>
      <c r="C184" s="543">
        <f>SUM(C185:C188)</f>
        <v>1269</v>
      </c>
    </row>
    <row r="185" hidden="1" spans="1:3">
      <c r="A185" s="542">
        <v>2159801</v>
      </c>
      <c r="B185" s="542" t="s">
        <v>1406</v>
      </c>
      <c r="C185" s="543"/>
    </row>
    <row r="186" spans="1:3">
      <c r="A186" s="542">
        <v>2159802</v>
      </c>
      <c r="B186" s="542" t="s">
        <v>1407</v>
      </c>
      <c r="C186" s="543">
        <v>1269</v>
      </c>
    </row>
    <row r="187" hidden="1" spans="1:3">
      <c r="A187" s="542">
        <v>2159803</v>
      </c>
      <c r="B187" s="542" t="s">
        <v>1408</v>
      </c>
      <c r="C187" s="543"/>
    </row>
    <row r="188" hidden="1" spans="1:3">
      <c r="A188" s="542">
        <v>2159899</v>
      </c>
      <c r="B188" s="542" t="s">
        <v>1409</v>
      </c>
      <c r="C188" s="543"/>
    </row>
    <row r="189" spans="1:3">
      <c r="A189" s="542">
        <v>221</v>
      </c>
      <c r="B189" s="542" t="s">
        <v>1410</v>
      </c>
      <c r="C189" s="543">
        <f>C190</f>
        <v>420</v>
      </c>
    </row>
    <row r="190" spans="1:3">
      <c r="A190" s="542">
        <v>22198</v>
      </c>
      <c r="B190" s="542" t="s">
        <v>1263</v>
      </c>
      <c r="C190" s="543">
        <f>SUM(C191:C192)</f>
        <v>420</v>
      </c>
    </row>
    <row r="191" hidden="1" spans="1:3">
      <c r="A191" s="542">
        <v>2219801</v>
      </c>
      <c r="B191" s="542" t="s">
        <v>1411</v>
      </c>
      <c r="C191" s="543"/>
    </row>
    <row r="192" spans="1:3">
      <c r="A192" s="542">
        <v>2219899</v>
      </c>
      <c r="B192" s="542" t="s">
        <v>1412</v>
      </c>
      <c r="C192" s="543">
        <v>420</v>
      </c>
    </row>
    <row r="193" hidden="1" spans="1:3">
      <c r="A193" s="542">
        <v>222</v>
      </c>
      <c r="B193" s="542" t="s">
        <v>1413</v>
      </c>
      <c r="C193" s="543">
        <f>C194</f>
        <v>0</v>
      </c>
    </row>
    <row r="194" hidden="1" spans="1:3">
      <c r="A194" s="542">
        <v>22298</v>
      </c>
      <c r="B194" s="542" t="s">
        <v>1263</v>
      </c>
      <c r="C194" s="543">
        <f>SUM(C195:C196)</f>
        <v>0</v>
      </c>
    </row>
    <row r="195" hidden="1" spans="1:3">
      <c r="A195" s="542">
        <v>2229801</v>
      </c>
      <c r="B195" s="542" t="s">
        <v>1414</v>
      </c>
      <c r="C195" s="543"/>
    </row>
    <row r="196" hidden="1" spans="1:3">
      <c r="A196" s="542">
        <v>2229899</v>
      </c>
      <c r="B196" s="542" t="s">
        <v>1415</v>
      </c>
      <c r="C196" s="543"/>
    </row>
    <row r="197" spans="1:3">
      <c r="A197" s="542">
        <v>229</v>
      </c>
      <c r="B197" s="542" t="s">
        <v>1416</v>
      </c>
      <c r="C197" s="543">
        <f>C198+C202+C211+C213+C215+C227</f>
        <v>127823</v>
      </c>
    </row>
    <row r="198" spans="1:3">
      <c r="A198" s="542">
        <v>22904</v>
      </c>
      <c r="B198" s="542" t="s">
        <v>1417</v>
      </c>
      <c r="C198" s="543">
        <f>SUM(C199:C201)</f>
        <v>121118</v>
      </c>
    </row>
    <row r="199" hidden="1" spans="1:3">
      <c r="A199" s="542">
        <v>2290401</v>
      </c>
      <c r="B199" s="542" t="s">
        <v>1418</v>
      </c>
      <c r="C199" s="543"/>
    </row>
    <row r="200" spans="1:3">
      <c r="A200" s="542">
        <v>2290402</v>
      </c>
      <c r="B200" s="542" t="s">
        <v>1419</v>
      </c>
      <c r="C200" s="543">
        <v>89918</v>
      </c>
    </row>
    <row r="201" spans="1:3">
      <c r="A201" s="542">
        <v>2290403</v>
      </c>
      <c r="B201" s="542" t="s">
        <v>1420</v>
      </c>
      <c r="C201" s="543">
        <v>31200</v>
      </c>
    </row>
    <row r="202" hidden="1" spans="1:3">
      <c r="A202" s="542">
        <v>22908</v>
      </c>
      <c r="B202" s="542" t="s">
        <v>1421</v>
      </c>
      <c r="C202" s="543">
        <f>SUM(C203:C210)</f>
        <v>0</v>
      </c>
    </row>
    <row r="203" hidden="1" spans="1:3">
      <c r="A203" s="542">
        <v>2290802</v>
      </c>
      <c r="B203" s="542" t="s">
        <v>1422</v>
      </c>
      <c r="C203" s="543"/>
    </row>
    <row r="204" hidden="1" spans="1:3">
      <c r="A204" s="542">
        <v>2290803</v>
      </c>
      <c r="B204" s="542" t="s">
        <v>1423</v>
      </c>
      <c r="C204" s="543"/>
    </row>
    <row r="205" hidden="1" spans="1:3">
      <c r="A205" s="542">
        <v>2290804</v>
      </c>
      <c r="B205" s="542" t="s">
        <v>1424</v>
      </c>
      <c r="C205" s="543"/>
    </row>
    <row r="206" hidden="1" spans="1:3">
      <c r="A206" s="542">
        <v>2290805</v>
      </c>
      <c r="B206" s="542" t="s">
        <v>1425</v>
      </c>
      <c r="C206" s="543"/>
    </row>
    <row r="207" hidden="1" spans="1:3">
      <c r="A207" s="542">
        <v>2290806</v>
      </c>
      <c r="B207" s="542" t="s">
        <v>1426</v>
      </c>
      <c r="C207" s="543"/>
    </row>
    <row r="208" hidden="1" spans="1:3">
      <c r="A208" s="542">
        <v>2290807</v>
      </c>
      <c r="B208" s="542" t="s">
        <v>1427</v>
      </c>
      <c r="C208" s="543"/>
    </row>
    <row r="209" hidden="1" spans="1:3">
      <c r="A209" s="542">
        <v>2290808</v>
      </c>
      <c r="B209" s="542" t="s">
        <v>1428</v>
      </c>
      <c r="C209" s="543"/>
    </row>
    <row r="210" hidden="1" spans="1:3">
      <c r="A210" s="542">
        <v>2290899</v>
      </c>
      <c r="B210" s="542" t="s">
        <v>1429</v>
      </c>
      <c r="C210" s="543"/>
    </row>
    <row r="211" hidden="1" spans="1:3">
      <c r="A211" s="542">
        <v>22909</v>
      </c>
      <c r="B211" s="542" t="s">
        <v>1430</v>
      </c>
      <c r="C211" s="543">
        <f>C212</f>
        <v>0</v>
      </c>
    </row>
    <row r="212" hidden="1" spans="1:3">
      <c r="A212" s="542">
        <v>2290901</v>
      </c>
      <c r="B212" s="542" t="s">
        <v>1431</v>
      </c>
      <c r="C212" s="543"/>
    </row>
    <row r="213" hidden="1" spans="1:3">
      <c r="A213" s="542">
        <v>22910</v>
      </c>
      <c r="B213" s="542" t="s">
        <v>1432</v>
      </c>
      <c r="C213" s="543">
        <f>C214</f>
        <v>0</v>
      </c>
    </row>
    <row r="214" hidden="1" spans="1:3">
      <c r="A214" s="542">
        <v>2291001</v>
      </c>
      <c r="B214" s="542" t="s">
        <v>1433</v>
      </c>
      <c r="C214" s="543"/>
    </row>
    <row r="215" spans="1:3">
      <c r="A215" s="542">
        <v>22960</v>
      </c>
      <c r="B215" s="542" t="s">
        <v>1434</v>
      </c>
      <c r="C215" s="544">
        <f>SUM(C216:C226)</f>
        <v>4062</v>
      </c>
    </row>
    <row r="216" hidden="1" spans="1:3">
      <c r="A216" s="542">
        <v>2296001</v>
      </c>
      <c r="B216" s="545" t="s">
        <v>1435</v>
      </c>
      <c r="C216" s="543"/>
    </row>
    <row r="217" spans="1:3">
      <c r="A217" s="542">
        <v>2296002</v>
      </c>
      <c r="B217" s="542" t="s">
        <v>1436</v>
      </c>
      <c r="C217" s="546">
        <v>1344</v>
      </c>
    </row>
    <row r="218" spans="1:3">
      <c r="A218" s="542">
        <v>2296003</v>
      </c>
      <c r="B218" s="542" t="s">
        <v>1437</v>
      </c>
      <c r="C218" s="543">
        <v>2172</v>
      </c>
    </row>
    <row r="219" spans="1:3">
      <c r="A219" s="542">
        <v>2296004</v>
      </c>
      <c r="B219" s="542" t="s">
        <v>1438</v>
      </c>
      <c r="C219" s="543">
        <v>228</v>
      </c>
    </row>
    <row r="220" hidden="1" spans="1:3">
      <c r="A220" s="542">
        <v>2296005</v>
      </c>
      <c r="B220" s="542" t="s">
        <v>1439</v>
      </c>
      <c r="C220" s="543"/>
    </row>
    <row r="221" spans="1:3">
      <c r="A221" s="542">
        <v>2296006</v>
      </c>
      <c r="B221" s="542" t="s">
        <v>1440</v>
      </c>
      <c r="C221" s="543">
        <v>259</v>
      </c>
    </row>
    <row r="222" hidden="1" spans="1:3">
      <c r="A222" s="542">
        <v>2296010</v>
      </c>
      <c r="B222" s="542" t="s">
        <v>1441</v>
      </c>
      <c r="C222" s="543"/>
    </row>
    <row r="223" hidden="1" spans="1:3">
      <c r="A223" s="542">
        <v>2296011</v>
      </c>
      <c r="B223" s="542" t="s">
        <v>1442</v>
      </c>
      <c r="C223" s="543"/>
    </row>
    <row r="224" hidden="1" spans="1:3">
      <c r="A224" s="542">
        <v>2296012</v>
      </c>
      <c r="B224" s="542" t="s">
        <v>1443</v>
      </c>
      <c r="C224" s="543"/>
    </row>
    <row r="225" hidden="1" spans="1:3">
      <c r="A225" s="542">
        <v>2296013</v>
      </c>
      <c r="B225" s="542" t="s">
        <v>1444</v>
      </c>
      <c r="C225" s="543"/>
    </row>
    <row r="226" spans="1:3">
      <c r="A226" s="542">
        <v>2296099</v>
      </c>
      <c r="B226" s="542" t="s">
        <v>1445</v>
      </c>
      <c r="C226" s="544">
        <v>59</v>
      </c>
    </row>
    <row r="227" spans="1:3">
      <c r="A227" s="542">
        <v>22998</v>
      </c>
      <c r="B227" s="545" t="s">
        <v>1446</v>
      </c>
      <c r="C227" s="543">
        <f>C228</f>
        <v>2643</v>
      </c>
    </row>
    <row r="228" spans="1:3">
      <c r="A228" s="542">
        <v>2299899</v>
      </c>
      <c r="B228" s="542" t="s">
        <v>1447</v>
      </c>
      <c r="C228" s="546">
        <v>2643</v>
      </c>
    </row>
    <row r="229" spans="1:3">
      <c r="A229" s="542">
        <v>232</v>
      </c>
      <c r="B229" s="542" t="s">
        <v>1448</v>
      </c>
      <c r="C229" s="543">
        <f>C230</f>
        <v>52816</v>
      </c>
    </row>
    <row r="230" spans="1:3">
      <c r="A230" s="542">
        <v>23204</v>
      </c>
      <c r="B230" s="542" t="s">
        <v>1449</v>
      </c>
      <c r="C230" s="543">
        <f>SUM(C231:C245)</f>
        <v>52816</v>
      </c>
    </row>
    <row r="231" hidden="1" spans="1:3">
      <c r="A231" s="542">
        <v>2320401</v>
      </c>
      <c r="B231" s="542" t="s">
        <v>1450</v>
      </c>
      <c r="C231" s="543"/>
    </row>
    <row r="232" hidden="1" spans="1:3">
      <c r="A232" s="542">
        <v>2320405</v>
      </c>
      <c r="B232" s="542" t="s">
        <v>1451</v>
      </c>
      <c r="C232" s="543"/>
    </row>
    <row r="233" spans="1:3">
      <c r="A233" s="542">
        <v>2320411</v>
      </c>
      <c r="B233" s="542" t="s">
        <v>1452</v>
      </c>
      <c r="C233" s="543">
        <v>22273</v>
      </c>
    </row>
    <row r="234" hidden="1" spans="1:3">
      <c r="A234" s="542">
        <v>2320413</v>
      </c>
      <c r="B234" s="542" t="s">
        <v>1453</v>
      </c>
      <c r="C234" s="543"/>
    </row>
    <row r="235" hidden="1" spans="1:3">
      <c r="A235" s="542">
        <v>2320414</v>
      </c>
      <c r="B235" s="542" t="s">
        <v>1454</v>
      </c>
      <c r="C235" s="543"/>
    </row>
    <row r="236" hidden="1" spans="1:3">
      <c r="A236" s="542">
        <v>2320416</v>
      </c>
      <c r="B236" s="542" t="s">
        <v>1455</v>
      </c>
      <c r="C236" s="543"/>
    </row>
    <row r="237" hidden="1" spans="1:3">
      <c r="A237" s="542">
        <v>2320417</v>
      </c>
      <c r="B237" s="542" t="s">
        <v>1456</v>
      </c>
      <c r="C237" s="543"/>
    </row>
    <row r="238" hidden="1" spans="1:3">
      <c r="A238" s="542">
        <v>2320418</v>
      </c>
      <c r="B238" s="542" t="s">
        <v>1457</v>
      </c>
      <c r="C238" s="543"/>
    </row>
    <row r="239" hidden="1" spans="1:3">
      <c r="A239" s="542">
        <v>2320419</v>
      </c>
      <c r="B239" s="542" t="s">
        <v>1458</v>
      </c>
      <c r="C239" s="543"/>
    </row>
    <row r="240" hidden="1" spans="1:3">
      <c r="A240" s="542">
        <v>2320420</v>
      </c>
      <c r="B240" s="542" t="s">
        <v>1459</v>
      </c>
      <c r="C240" s="543"/>
    </row>
    <row r="241" spans="1:3">
      <c r="A241" s="542">
        <v>2320431</v>
      </c>
      <c r="B241" s="542" t="s">
        <v>1460</v>
      </c>
      <c r="C241" s="543">
        <v>1000</v>
      </c>
    </row>
    <row r="242" hidden="1" spans="1:3">
      <c r="A242" s="542">
        <v>2320432</v>
      </c>
      <c r="B242" s="542" t="s">
        <v>1461</v>
      </c>
      <c r="C242" s="543"/>
    </row>
    <row r="243" spans="1:3">
      <c r="A243" s="542">
        <v>2320433</v>
      </c>
      <c r="B243" s="542" t="s">
        <v>1462</v>
      </c>
      <c r="C243" s="543">
        <v>6114</v>
      </c>
    </row>
    <row r="244" spans="1:3">
      <c r="A244" s="542">
        <v>2320498</v>
      </c>
      <c r="B244" s="542" t="s">
        <v>1463</v>
      </c>
      <c r="C244" s="543">
        <v>21654</v>
      </c>
    </row>
    <row r="245" spans="1:3">
      <c r="A245" s="542">
        <v>2320499</v>
      </c>
      <c r="B245" s="542" t="s">
        <v>1464</v>
      </c>
      <c r="C245" s="543">
        <v>1775</v>
      </c>
    </row>
    <row r="246" spans="1:3">
      <c r="A246" s="542">
        <v>233</v>
      </c>
      <c r="B246" s="542" t="s">
        <v>1465</v>
      </c>
      <c r="C246" s="543">
        <f>C247</f>
        <v>7</v>
      </c>
    </row>
    <row r="247" spans="1:3">
      <c r="A247" s="542">
        <v>23304</v>
      </c>
      <c r="B247" s="542" t="s">
        <v>1466</v>
      </c>
      <c r="C247" s="543">
        <f>SUM(C248:C262)</f>
        <v>7</v>
      </c>
    </row>
    <row r="248" hidden="1" spans="1:3">
      <c r="A248" s="542">
        <v>2330401</v>
      </c>
      <c r="B248" s="542" t="s">
        <v>1467</v>
      </c>
      <c r="C248" s="543"/>
    </row>
    <row r="249" hidden="1" spans="1:3">
      <c r="A249" s="542">
        <v>2330405</v>
      </c>
      <c r="B249" s="542" t="s">
        <v>1468</v>
      </c>
      <c r="C249" s="543"/>
    </row>
    <row r="250" spans="1:3">
      <c r="A250" s="542">
        <v>2330411</v>
      </c>
      <c r="B250" s="542" t="s">
        <v>1469</v>
      </c>
      <c r="C250" s="543">
        <v>6</v>
      </c>
    </row>
    <row r="251" hidden="1" spans="1:3">
      <c r="A251" s="542">
        <v>2330413</v>
      </c>
      <c r="B251" s="542" t="s">
        <v>1470</v>
      </c>
      <c r="C251" s="543"/>
    </row>
    <row r="252" hidden="1" spans="1:3">
      <c r="A252" s="542">
        <v>2330414</v>
      </c>
      <c r="B252" s="542" t="s">
        <v>1471</v>
      </c>
      <c r="C252" s="543"/>
    </row>
    <row r="253" hidden="1" spans="1:3">
      <c r="A253" s="542">
        <v>2330416</v>
      </c>
      <c r="B253" s="542" t="s">
        <v>1472</v>
      </c>
      <c r="C253" s="543"/>
    </row>
    <row r="254" hidden="1" spans="1:3">
      <c r="A254" s="542">
        <v>2330417</v>
      </c>
      <c r="B254" s="542" t="s">
        <v>1473</v>
      </c>
      <c r="C254" s="543"/>
    </row>
    <row r="255" hidden="1" spans="1:3">
      <c r="A255" s="542">
        <v>2330418</v>
      </c>
      <c r="B255" s="542" t="s">
        <v>1474</v>
      </c>
      <c r="C255" s="543"/>
    </row>
    <row r="256" hidden="1" spans="1:3">
      <c r="A256" s="542">
        <v>2330419</v>
      </c>
      <c r="B256" s="542" t="s">
        <v>1475</v>
      </c>
      <c r="C256" s="543"/>
    </row>
    <row r="257" hidden="1" spans="1:3">
      <c r="A257" s="542">
        <v>2330420</v>
      </c>
      <c r="B257" s="542" t="s">
        <v>1476</v>
      </c>
      <c r="C257" s="543"/>
    </row>
    <row r="258" hidden="1" spans="1:3">
      <c r="A258" s="542">
        <v>2330431</v>
      </c>
      <c r="B258" s="542" t="s">
        <v>1477</v>
      </c>
      <c r="C258" s="543"/>
    </row>
    <row r="259" hidden="1" spans="1:3">
      <c r="A259" s="542">
        <v>2330432</v>
      </c>
      <c r="B259" s="542" t="s">
        <v>1478</v>
      </c>
      <c r="C259" s="543"/>
    </row>
    <row r="260" hidden="1" spans="1:3">
      <c r="A260" s="542">
        <v>2330433</v>
      </c>
      <c r="B260" s="542" t="s">
        <v>1479</v>
      </c>
      <c r="C260" s="543"/>
    </row>
    <row r="261" spans="1:3">
      <c r="A261" s="542">
        <v>2330498</v>
      </c>
      <c r="B261" s="542" t="s">
        <v>1480</v>
      </c>
      <c r="C261" s="543">
        <v>1</v>
      </c>
    </row>
    <row r="262" hidden="1" spans="1:3">
      <c r="A262" s="542">
        <v>2330499</v>
      </c>
      <c r="B262" s="542" t="s">
        <v>1481</v>
      </c>
      <c r="C262" s="543"/>
    </row>
    <row r="263" ht="30" customHeight="1" spans="2:3">
      <c r="B263" s="572" t="s">
        <v>1482</v>
      </c>
      <c r="C263" s="572"/>
    </row>
  </sheetData>
  <autoFilter xmlns:etc="http://www.wps.cn/officeDocument/2017/etCustomData" ref="A4:C263" etc:filterBottomFollowUsedRange="0">
    <filterColumn colId="2">
      <filters>
        <filter val="10"/>
        <filter val="550"/>
        <filter val="810"/>
        <filter val="117,300"/>
        <filter val="注：本表详细反映2025年全区政府性基金预算支出情况，按《中华人民共和国预算法》要求细化到功能分类项级科目。"/>
        <filter val="3,293"/>
        <filter val="16,993"/>
        <filter val="1,754"/>
        <filter val="6,114"/>
        <filter val="21,654"/>
        <filter val="25,114"/>
        <filter val="52,816"/>
        <filter val="2,257"/>
        <filter val="3,557"/>
        <filter val="89,918"/>
        <filter val="59"/>
        <filter val="259"/>
        <filter val="420"/>
        <filter val="2,660"/>
        <filter val="8,960"/>
        <filter val="219,430"/>
        <filter val="361"/>
        <filter val="4,062"/>
        <filter val="1,264"/>
        <filter val="65"/>
        <filter val="966"/>
        <filter val="727"/>
        <filter val="228"/>
        <filter val="69"/>
        <filter val="1,269"/>
        <filter val="370"/>
        <filter val="8,970"/>
        <filter val="43,131"/>
        <filter val="2,172"/>
        <filter val="3,473"/>
        <filter val="22,273"/>
        <filter val="90,533"/>
        <filter val="127,823"/>
        <filter val="450,063"/>
        <filter val="74"/>
        <filter val="834"/>
        <filter val="1,775"/>
        <filter val="139"/>
        <filter val="1,000"/>
        <filter val="1,400"/>
        <filter val="1,800"/>
        <filter val="7,100"/>
        <filter val="31,200"/>
        <filter val="44,680"/>
        <filter val="1"/>
        <filter val="2,643"/>
        <filter val="3,543"/>
        <filter val="1,344"/>
        <filter val="2,144"/>
        <filter val="16,784"/>
        <filter val="13,045"/>
        <filter val="15,705"/>
        <filter val="6"/>
        <filter val="7"/>
        <filter val="1,707"/>
        <filter val="121,118"/>
        <filter val="9"/>
        <filter val="2,209"/>
      </filters>
    </filterColumn>
    <extLst/>
  </autoFilter>
  <mergeCells count="3">
    <mergeCell ref="B1:C1"/>
    <mergeCell ref="B2:C2"/>
    <mergeCell ref="B263:C263"/>
  </mergeCells>
  <dataValidations count="1">
    <dataValidation type="decimal" operator="between" allowBlank="1" showInputMessage="1" showErrorMessage="1" sqref="C6:C262">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47</vt:i4>
      </vt:variant>
    </vt:vector>
  </HeadingPairs>
  <TitlesOfParts>
    <vt:vector size="47" baseType="lpstr">
      <vt:lpstr>1-2025年全区一般公共预算收支执行表</vt:lpstr>
      <vt:lpstr>2-2025年全区一般公共预算支出执行表</vt:lpstr>
      <vt:lpstr>3-2025年区级一般公共预算收支执行表</vt:lpstr>
      <vt:lpstr>4-2025年区级一般公共预算支出执行表</vt:lpstr>
      <vt:lpstr>5-2025年区级一般公共预算转移支付收入执行表</vt:lpstr>
      <vt:lpstr>6-2025年区级一般公共预算转移支付支出执行表 （分地区）</vt:lpstr>
      <vt:lpstr>7-2025年区级一般公共预算转移支付支出执行表（分项目）</vt:lpstr>
      <vt:lpstr>8-2025年全区政府性基金预算收支执行表</vt:lpstr>
      <vt:lpstr>9-2025年全区政府性基金预算支出执行表</vt:lpstr>
      <vt:lpstr>10-2025年区级政府性基金预算收支执行表</vt:lpstr>
      <vt:lpstr>11-2025年区级政府性基金预算支出执行表</vt:lpstr>
      <vt:lpstr>12-2025年区级政府性基金预算转移支付收入执行表</vt:lpstr>
      <vt:lpstr>13-2025年全区国有资本经营预算收支执行表</vt:lpstr>
      <vt:lpstr>14-2025年区级国有资本经营预算收支执行表 </vt:lpstr>
      <vt:lpstr>15-2025年全区社会保险基金预算收支执行表</vt:lpstr>
      <vt:lpstr>16-2025年全区社会保险基金预算结余执行表</vt:lpstr>
      <vt:lpstr>17-2026年全区一般公共预算收支预算表</vt:lpstr>
      <vt:lpstr>18-2026年全区一般公共预算支出预算表</vt:lpstr>
      <vt:lpstr>19-2026年区级一般公共预算收支预算表 </vt:lpstr>
      <vt:lpstr>20-2026年区级一般公共预算支出预算表</vt:lpstr>
      <vt:lpstr>21-2026年区级一般公共预算本级支出预算表 （基本和项目）</vt:lpstr>
      <vt:lpstr>22-2026年区级一般公共预算本级基本支出预算表 </vt:lpstr>
      <vt:lpstr>23-2026年区级一般公共预算转移支付收入预算表</vt:lpstr>
      <vt:lpstr>24-2026年区级一般公共预算转移支付支出预算表（分项目）</vt:lpstr>
      <vt:lpstr>25-2026年区级一般公共预算转移支付支出预算表 （分地区）</vt:lpstr>
      <vt:lpstr>26-2026年全区政府性基金预算收支预算表</vt:lpstr>
      <vt:lpstr>27-2026年全区政府性基金预算支出预算表</vt:lpstr>
      <vt:lpstr>28-2026年区级政府性基金预算收支预算表</vt:lpstr>
      <vt:lpstr>29-2026年区级政府性基金预算支出预算表 </vt:lpstr>
      <vt:lpstr>30-2026年区级政府性基金预算转移支付收入预算表</vt:lpstr>
      <vt:lpstr>31-2026年区级政府性基金预算转移支付支出预算表（分项目）</vt:lpstr>
      <vt:lpstr>32-2026区级政府性基金预算转移支付支出预算表 （分地区）</vt:lpstr>
      <vt:lpstr>33-2026年全区国有资本经营预算收支预算表</vt:lpstr>
      <vt:lpstr>34-2026年区级国有资本经营预算收支预算表</vt:lpstr>
      <vt:lpstr>35-2026年全区社会保险基金预算收支预算表</vt:lpstr>
      <vt:lpstr>36-2026年全区社会保险基金预算结余预算表</vt:lpstr>
      <vt:lpstr>37-2025债务限额、余额</vt:lpstr>
      <vt:lpstr>38-一般债务余额 </vt:lpstr>
      <vt:lpstr>39-专项债务余额</vt:lpstr>
      <vt:lpstr>40-债务还本付息</vt:lpstr>
      <vt:lpstr>41-2026年提前下达</vt:lpstr>
      <vt:lpstr>42-2026新增债券安排</vt:lpstr>
      <vt:lpstr>43-2026区级一般公共预算“三公”经费预算</vt:lpstr>
      <vt:lpstr>44-2025年直达资金情况</vt:lpstr>
      <vt:lpstr>45-开州区口泉水库项目重点绩效评价表</vt:lpstr>
      <vt:lpstr>46-开州区公安局中央政法转移支付项目重点绩效评价表</vt:lpstr>
      <vt:lpstr>47-义务教育薄弱环节改善与能力提升项目重点绩效评价表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2026-01-17T05:07:00Z</dcterms:created>
  <dcterms:modified xsi:type="dcterms:W3CDTF">2026-03-09T11:16:50Z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DF80B9229A375A4440EA5D69B5CDAEB2_43</vt:lpwstr>
  </property>
  <property fmtid="{D5CDD505-2E9C-101B-9397-08002B2CF9AE}" pid="3" name="KSOProductBuildVer">
    <vt:lpwstr>2052-12.8.2.1119</vt:lpwstr>
  </property>
</Properties>
</file>